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firstSheet="8" activeTab="8"/>
  </bookViews>
  <sheets>
    <sheet name="YK-KAPAK" sheetId="1" r:id="rId1"/>
    <sheet name="YILDIZ KIZ-START LİSTE" sheetId="2" r:id="rId2"/>
    <sheet name="YILDIZ KIZ-SONUÇ" sheetId="3" r:id="rId3"/>
    <sheet name="YE-KAPAK" sheetId="4" r:id="rId4"/>
    <sheet name="YILDIZ ERKEK-START LİSTE" sheetId="5" r:id="rId5"/>
    <sheet name="YILDIZ ERKEK-SONUÇ" sheetId="6" r:id="rId6"/>
    <sheet name="GK-KAPAK" sheetId="7" r:id="rId7"/>
    <sheet name="GENÇ KIZ-START LİSTE" sheetId="8" r:id="rId8"/>
    <sheet name="GENÇ KIZ-SONUÇ" sheetId="9" r:id="rId9"/>
    <sheet name="GE-KAPAK" sheetId="10" r:id="rId10"/>
    <sheet name="GENÇ ERKEK-START LİSTE" sheetId="11" r:id="rId11"/>
    <sheet name="GENÇ ERKEK-SONUÇ" sheetId="12" r:id="rId12"/>
    <sheet name="BK-KAPAK" sheetId="13" r:id="rId13"/>
    <sheet name="BÜYÜK KIZ-START LİSTE" sheetId="14" r:id="rId14"/>
    <sheet name="BÜYÜK KIZ-SONUÇ" sheetId="15" r:id="rId15"/>
    <sheet name="BE-KAPAK" sheetId="16" r:id="rId16"/>
    <sheet name="BÜYÜK ERKEK-START LİSTE" sheetId="17" r:id="rId17"/>
    <sheet name="BÜYÜK ERKEK-SONUÇ" sheetId="18" r:id="rId18"/>
    <sheet name="KULLANMA BİLGİLERİ" sheetId="19" state="hidden" r:id="rId19"/>
  </sheets>
  <definedNames>
    <definedName name="_xlfn.COUNTIFS" hidden="1">#NAME?</definedName>
    <definedName name="EsasPuan" localSheetId="15">#REF!</definedName>
    <definedName name="EsasPuan" localSheetId="12">#REF!</definedName>
    <definedName name="EsasPuan" localSheetId="17">#REF!</definedName>
    <definedName name="EsasPuan" localSheetId="16">#REF!</definedName>
    <definedName name="EsasPuan" localSheetId="14">#REF!</definedName>
    <definedName name="EsasPuan" localSheetId="13">#REF!</definedName>
    <definedName name="EsasPuan" localSheetId="9">#REF!</definedName>
    <definedName name="EsasPuan" localSheetId="11">#REF!</definedName>
    <definedName name="EsasPuan" localSheetId="10">#REF!</definedName>
    <definedName name="EsasPuan" localSheetId="8">#REF!</definedName>
    <definedName name="EsasPuan" localSheetId="7">#REF!</definedName>
    <definedName name="EsasPuan" localSheetId="6">#REF!</definedName>
    <definedName name="EsasPuan" localSheetId="18">#REF!</definedName>
    <definedName name="EsasPuan" localSheetId="3">#REF!</definedName>
    <definedName name="EsasPuan" localSheetId="5">#REF!</definedName>
    <definedName name="EsasPuan" localSheetId="4">#REF!</definedName>
    <definedName name="EsasPuan" localSheetId="0">#REF!</definedName>
    <definedName name="EsasPuan">#REF!</definedName>
    <definedName name="Kodlama" localSheetId="15">#REF!</definedName>
    <definedName name="Kodlama" localSheetId="12">#REF!</definedName>
    <definedName name="Kodlama" localSheetId="17">#REF!</definedName>
    <definedName name="Kodlama" localSheetId="16">#REF!</definedName>
    <definedName name="Kodlama" localSheetId="14">#REF!</definedName>
    <definedName name="Kodlama" localSheetId="13">#REF!</definedName>
    <definedName name="Kodlama" localSheetId="9">#REF!</definedName>
    <definedName name="Kodlama" localSheetId="11">#REF!</definedName>
    <definedName name="Kodlama" localSheetId="10">#REF!</definedName>
    <definedName name="Kodlama" localSheetId="8">#REF!</definedName>
    <definedName name="Kodlama" localSheetId="7">#REF!</definedName>
    <definedName name="Kodlama" localSheetId="6">#REF!</definedName>
    <definedName name="Kodlama" localSheetId="18">#REF!</definedName>
    <definedName name="Kodlama" localSheetId="3">#REF!</definedName>
    <definedName name="Kodlama" localSheetId="5">#REF!</definedName>
    <definedName name="Kodlama" localSheetId="4">#REF!</definedName>
    <definedName name="Kodlama" localSheetId="0">#REF!</definedName>
    <definedName name="Kodlama">#REF!</definedName>
    <definedName name="Puanlama" localSheetId="15">#REF!</definedName>
    <definedName name="Puanlama" localSheetId="12">#REF!</definedName>
    <definedName name="Puanlama" localSheetId="17">#REF!</definedName>
    <definedName name="Puanlama" localSheetId="16">#REF!</definedName>
    <definedName name="Puanlama" localSheetId="14">#REF!</definedName>
    <definedName name="Puanlama" localSheetId="13">#REF!</definedName>
    <definedName name="Puanlama" localSheetId="9">#REF!</definedName>
    <definedName name="Puanlama" localSheetId="11">#REF!</definedName>
    <definedName name="Puanlama" localSheetId="10">#REF!</definedName>
    <definedName name="Puanlama" localSheetId="8">#REF!</definedName>
    <definedName name="Puanlama" localSheetId="7">#REF!</definedName>
    <definedName name="Puanlama" localSheetId="6">#REF!</definedName>
    <definedName name="Puanlama" localSheetId="18">#REF!</definedName>
    <definedName name="Puanlama" localSheetId="3">#REF!</definedName>
    <definedName name="Puanlama" localSheetId="5">#REF!</definedName>
    <definedName name="Puanlama" localSheetId="4">#REF!</definedName>
    <definedName name="Puanlama" localSheetId="0">#REF!</definedName>
    <definedName name="Puanlama">#REF!</definedName>
    <definedName name="Sonuc" localSheetId="15">#REF!</definedName>
    <definedName name="Sonuc" localSheetId="12">#REF!</definedName>
    <definedName name="Sonuc" localSheetId="17">#REF!</definedName>
    <definedName name="Sonuc" localSheetId="16">#REF!</definedName>
    <definedName name="Sonuc" localSheetId="14">#REF!</definedName>
    <definedName name="Sonuc" localSheetId="13">#REF!</definedName>
    <definedName name="Sonuc" localSheetId="9">#REF!</definedName>
    <definedName name="Sonuc" localSheetId="11">#REF!</definedName>
    <definedName name="Sonuc" localSheetId="10">#REF!</definedName>
    <definedName name="Sonuc" localSheetId="8">#REF!</definedName>
    <definedName name="Sonuc" localSheetId="7">#REF!</definedName>
    <definedName name="Sonuc" localSheetId="6">#REF!</definedName>
    <definedName name="Sonuc" localSheetId="18">#REF!</definedName>
    <definedName name="Sonuc" localSheetId="3">#REF!</definedName>
    <definedName name="Sonuc" localSheetId="5">#REF!</definedName>
    <definedName name="Sonuc" localSheetId="4">#REF!</definedName>
    <definedName name="Sonuc" localSheetId="0">#REF!</definedName>
    <definedName name="Sonuc">#REF!</definedName>
    <definedName name="Sporcular" localSheetId="15">#REF!</definedName>
    <definedName name="Sporcular" localSheetId="12">#REF!</definedName>
    <definedName name="Sporcular" localSheetId="17">#REF!</definedName>
    <definedName name="Sporcular" localSheetId="16">#REF!</definedName>
    <definedName name="Sporcular" localSheetId="14">#REF!</definedName>
    <definedName name="Sporcular" localSheetId="13">#REF!</definedName>
    <definedName name="Sporcular" localSheetId="9">#REF!</definedName>
    <definedName name="Sporcular" localSheetId="11">#REF!</definedName>
    <definedName name="Sporcular" localSheetId="10">#REF!</definedName>
    <definedName name="Sporcular" localSheetId="8">#REF!</definedName>
    <definedName name="Sporcular" localSheetId="7">#REF!</definedName>
    <definedName name="Sporcular" localSheetId="6">#REF!</definedName>
    <definedName name="Sporcular" localSheetId="18">#REF!</definedName>
    <definedName name="Sporcular" localSheetId="3">#REF!</definedName>
    <definedName name="Sporcular" localSheetId="5">#REF!</definedName>
    <definedName name="Sporcular" localSheetId="4">#REF!</definedName>
    <definedName name="Sporcular" localSheetId="0">#REF!</definedName>
    <definedName name="Sporcular">#REF!</definedName>
    <definedName name="TakımData" localSheetId="15">#REF!</definedName>
    <definedName name="TakımData" localSheetId="12">#REF!</definedName>
    <definedName name="TakımData" localSheetId="17">#REF!</definedName>
    <definedName name="TakımData" localSheetId="16">#REF!</definedName>
    <definedName name="TakımData" localSheetId="14">#REF!</definedName>
    <definedName name="TakımData" localSheetId="13">#REF!</definedName>
    <definedName name="TakımData" localSheetId="9">#REF!</definedName>
    <definedName name="TakımData" localSheetId="11">#REF!</definedName>
    <definedName name="TakımData" localSheetId="10">#REF!</definedName>
    <definedName name="TakımData" localSheetId="8">#REF!</definedName>
    <definedName name="TakımData" localSheetId="7">#REF!</definedName>
    <definedName name="TakımData" localSheetId="6">#REF!</definedName>
    <definedName name="TakımData" localSheetId="18">#REF!</definedName>
    <definedName name="TakımData" localSheetId="3">#REF!</definedName>
    <definedName name="TakımData" localSheetId="5">#REF!</definedName>
    <definedName name="TakımData" localSheetId="4">#REF!</definedName>
    <definedName name="TakımData" localSheetId="0">#REF!</definedName>
    <definedName name="TakımData">#REF!</definedName>
    <definedName name="TakımKod" localSheetId="15">#REF!</definedName>
    <definedName name="TakımKod" localSheetId="12">#REF!</definedName>
    <definedName name="TakımKod" localSheetId="17">#REF!</definedName>
    <definedName name="TakımKod" localSheetId="16">#REF!</definedName>
    <definedName name="TakımKod" localSheetId="14">#REF!</definedName>
    <definedName name="TakımKod" localSheetId="13">#REF!</definedName>
    <definedName name="TakımKod" localSheetId="9">#REF!</definedName>
    <definedName name="TakımKod" localSheetId="11">#REF!</definedName>
    <definedName name="TakımKod" localSheetId="10">#REF!</definedName>
    <definedName name="TakımKod" localSheetId="8">#REF!</definedName>
    <definedName name="TakımKod" localSheetId="7">#REF!</definedName>
    <definedName name="TakımKod" localSheetId="6">#REF!</definedName>
    <definedName name="TakımKod" localSheetId="18">#REF!</definedName>
    <definedName name="TakımKod" localSheetId="3">#REF!</definedName>
    <definedName name="TakımKod" localSheetId="5">#REF!</definedName>
    <definedName name="TakımKod" localSheetId="4">#REF!</definedName>
    <definedName name="TakımKod" localSheetId="0">#REF!</definedName>
    <definedName name="TakımKod">#REF!</definedName>
    <definedName name="TakımKod2" localSheetId="15">#REF!</definedName>
    <definedName name="TakımKod2" localSheetId="12">#REF!</definedName>
    <definedName name="TakımKod2" localSheetId="17">#REF!</definedName>
    <definedName name="TakımKod2" localSheetId="16">#REF!</definedName>
    <definedName name="TakımKod2" localSheetId="14">#REF!</definedName>
    <definedName name="TakımKod2" localSheetId="13">#REF!</definedName>
    <definedName name="TakımKod2" localSheetId="9">#REF!</definedName>
    <definedName name="TakımKod2" localSheetId="11">#REF!</definedName>
    <definedName name="TakımKod2" localSheetId="10">#REF!</definedName>
    <definedName name="TakımKod2" localSheetId="8">#REF!</definedName>
    <definedName name="TakımKod2" localSheetId="7">#REF!</definedName>
    <definedName name="TakımKod2" localSheetId="6">#REF!</definedName>
    <definedName name="TakımKod2" localSheetId="18">#REF!</definedName>
    <definedName name="TakımKod2" localSheetId="3">#REF!</definedName>
    <definedName name="TakımKod2" localSheetId="5">#REF!</definedName>
    <definedName name="TakımKod2" localSheetId="4">#REF!</definedName>
    <definedName name="TakımKod2" localSheetId="0">#REF!</definedName>
    <definedName name="TakımKod2">#REF!</definedName>
    <definedName name="TakımPuan" localSheetId="15">#REF!</definedName>
    <definedName name="TakımPuan" localSheetId="12">#REF!</definedName>
    <definedName name="TakımPuan" localSheetId="17">#REF!</definedName>
    <definedName name="TakımPuan" localSheetId="16">#REF!</definedName>
    <definedName name="TakımPuan" localSheetId="14">#REF!</definedName>
    <definedName name="TakımPuan" localSheetId="13">#REF!</definedName>
    <definedName name="TakımPuan" localSheetId="9">#REF!</definedName>
    <definedName name="TakımPuan" localSheetId="11">#REF!</definedName>
    <definedName name="TakımPuan" localSheetId="10">#REF!</definedName>
    <definedName name="TakımPuan" localSheetId="8">#REF!</definedName>
    <definedName name="TakımPuan" localSheetId="7">#REF!</definedName>
    <definedName name="TakımPuan" localSheetId="6">#REF!</definedName>
    <definedName name="TakımPuan" localSheetId="18">#REF!</definedName>
    <definedName name="TakımPuan" localSheetId="3">#REF!</definedName>
    <definedName name="TakımPuan" localSheetId="5">#REF!</definedName>
    <definedName name="TakımPuan" localSheetId="4">#REF!</definedName>
    <definedName name="TakımPuan" localSheetId="0">#REF!</definedName>
    <definedName name="TakımPuan">#REF!</definedName>
    <definedName name="ToplamPuanlar" localSheetId="15">#REF!</definedName>
    <definedName name="ToplamPuanlar" localSheetId="12">#REF!</definedName>
    <definedName name="ToplamPuanlar" localSheetId="17">#REF!</definedName>
    <definedName name="ToplamPuanlar" localSheetId="16">#REF!</definedName>
    <definedName name="ToplamPuanlar" localSheetId="14">#REF!</definedName>
    <definedName name="ToplamPuanlar" localSheetId="13">#REF!</definedName>
    <definedName name="ToplamPuanlar" localSheetId="9">#REF!</definedName>
    <definedName name="ToplamPuanlar" localSheetId="11">#REF!</definedName>
    <definedName name="ToplamPuanlar" localSheetId="10">#REF!</definedName>
    <definedName name="ToplamPuanlar" localSheetId="8">#REF!</definedName>
    <definedName name="ToplamPuanlar" localSheetId="7">#REF!</definedName>
    <definedName name="ToplamPuanlar" localSheetId="6">#REF!</definedName>
    <definedName name="ToplamPuanlar" localSheetId="18">#REF!</definedName>
    <definedName name="ToplamPuanlar" localSheetId="3">#REF!</definedName>
    <definedName name="ToplamPuanlar" localSheetId="5">#REF!</definedName>
    <definedName name="ToplamPuanlar" localSheetId="4">#REF!</definedName>
    <definedName name="ToplamPuanlar" localSheetId="0">#REF!</definedName>
    <definedName name="ToplamPuanlar">#REF!</definedName>
    <definedName name="_xlnm.Print_Area" localSheetId="17">'BÜYÜK ERKEK-SONUÇ'!$A$1:$H$55</definedName>
    <definedName name="_xlnm.Print_Area" localSheetId="16">'BÜYÜK ERKEK-START LİSTE'!$A$1:$F$45</definedName>
    <definedName name="_xlnm.Print_Area" localSheetId="14">'BÜYÜK KIZ-SONUÇ'!$A$1:$H$55</definedName>
    <definedName name="_xlnm.Print_Area" localSheetId="13">'BÜYÜK KIZ-START LİSTE'!$A$1:$F$45</definedName>
    <definedName name="_xlnm.Print_Area" localSheetId="11">'GENÇ ERKEK-SONUÇ'!$A$1:$H$55</definedName>
    <definedName name="_xlnm.Print_Area" localSheetId="10">'GENÇ ERKEK-START LİSTE'!$A$1:$F$45</definedName>
    <definedName name="_xlnm.Print_Area" localSheetId="8">'GENÇ KIZ-SONUÇ'!$A$1:$H$55</definedName>
    <definedName name="_xlnm.Print_Area" localSheetId="7">'GENÇ KIZ-START LİSTE'!$A$1:$F$45</definedName>
    <definedName name="_xlnm.Print_Area" localSheetId="5">'YILDIZ ERKEK-SONUÇ'!$A$1:$H$66</definedName>
    <definedName name="_xlnm.Print_Area" localSheetId="4">'YILDIZ ERKEK-START LİSTE'!$A$1:$F$66</definedName>
    <definedName name="_xlnm.Print_Area" localSheetId="2">'YILDIZ KIZ-SONUÇ'!$A$1:$H$55</definedName>
    <definedName name="_xlnm.Print_Area" localSheetId="1">'YILDIZ KIZ-START LİSTE'!$A$1:$F$45</definedName>
    <definedName name="_xlnm.Print_Titles" localSheetId="17">'BÜYÜK ERKEK-SONUÇ'!$4:$5</definedName>
    <definedName name="_xlnm.Print_Titles" localSheetId="16">'BÜYÜK ERKEK-START LİSTE'!$4:$5</definedName>
    <definedName name="_xlnm.Print_Titles" localSheetId="14">'BÜYÜK KIZ-SONUÇ'!$4:$5</definedName>
    <definedName name="_xlnm.Print_Titles" localSheetId="13">'BÜYÜK KIZ-START LİSTE'!$4:$5</definedName>
    <definedName name="_xlnm.Print_Titles" localSheetId="11">'GENÇ ERKEK-SONUÇ'!$4:$5</definedName>
    <definedName name="_xlnm.Print_Titles" localSheetId="10">'GENÇ ERKEK-START LİSTE'!$4:$5</definedName>
    <definedName name="_xlnm.Print_Titles" localSheetId="8">'GENÇ KIZ-SONUÇ'!$4:$5</definedName>
    <definedName name="_xlnm.Print_Titles" localSheetId="7">'GENÇ KIZ-START LİSTE'!$4:$5</definedName>
    <definedName name="_xlnm.Print_Titles" localSheetId="5">'YILDIZ ERKEK-SONUÇ'!$4:$5</definedName>
    <definedName name="_xlnm.Print_Titles" localSheetId="4">'YILDIZ ERKEK-START LİSTE'!$4:$5</definedName>
    <definedName name="_xlnm.Print_Titles" localSheetId="2">'YILDIZ KIZ-SONUÇ'!$4:$5</definedName>
    <definedName name="_xlnm.Print_Titles" localSheetId="1">'YILDIZ KIZ-START LİSTE'!$4:$5</definedName>
  </definedNames>
  <calcPr fullCalcOnLoad="1"/>
</workbook>
</file>

<file path=xl/sharedStrings.xml><?xml version="1.0" encoding="utf-8"?>
<sst xmlns="http://schemas.openxmlformats.org/spreadsheetml/2006/main" count="644" uniqueCount="266">
  <si>
    <t>Sıra No</t>
  </si>
  <si>
    <t>Göğüs No</t>
  </si>
  <si>
    <t>Doğum Tarihi</t>
  </si>
  <si>
    <t>Adı Soyadı</t>
  </si>
  <si>
    <t>Derecesi</t>
  </si>
  <si>
    <t>İl - Kulüp</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</si>
  <si>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</si>
  <si>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</si>
  <si>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</si>
  <si>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</si>
  <si>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</si>
  <si>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</si>
  <si>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</si>
  <si>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</si>
  <si>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</si>
  <si>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</si>
  <si>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</si>
  <si>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</si>
  <si>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</si>
  <si>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</si>
  <si>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</si>
  <si>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</si>
  <si>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</si>
  <si>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Katılan Sporcu Sayısı</t>
  </si>
  <si>
    <t>Tükiye Atletizm Federasyonu
Kütahya Atletizm İl Temsilciliği</t>
  </si>
  <si>
    <t>Kütahya</t>
  </si>
  <si>
    <t>Dağ Koşusu Federasyon Deneme Şampiyonası</t>
  </si>
  <si>
    <t>12.000 Metre</t>
  </si>
  <si>
    <t>Yıldız Kızlar</t>
  </si>
  <si>
    <t>3.800 Metre</t>
  </si>
  <si>
    <t>4.000 Metre</t>
  </si>
  <si>
    <t>Yıldız Erkekler</t>
  </si>
  <si>
    <t>Genç Kızlar</t>
  </si>
  <si>
    <t>Genç Erkekler</t>
  </si>
  <si>
    <t>8.000 Metre</t>
  </si>
  <si>
    <t>Büyük Kadınlar</t>
  </si>
  <si>
    <t>Büyük Erkekler</t>
  </si>
  <si>
    <t>EMRAH TAŞCI</t>
  </si>
  <si>
    <t>ERZURUM</t>
  </si>
  <si>
    <t>F</t>
  </si>
  <si>
    <t>SEDAT URGUN</t>
  </si>
  <si>
    <t>HÜLYA BAŞTUĞ</t>
  </si>
  <si>
    <t>AKSARAY</t>
  </si>
  <si>
    <t>FADİME SARI</t>
  </si>
  <si>
    <t>TOKAT</t>
  </si>
  <si>
    <t>GAMZE KARAASLAN</t>
  </si>
  <si>
    <t>GÜMÜŞHANE</t>
  </si>
  <si>
    <t>ÇEŞMİNAZ YILMAZ</t>
  </si>
  <si>
    <t>YASİN ÇELİK</t>
  </si>
  <si>
    <t>ÖMER ŞENGÜL</t>
  </si>
  <si>
    <t>DİLEK BAL</t>
  </si>
  <si>
    <t>İSTANBUL</t>
  </si>
  <si>
    <t>ERCAN MUSLU</t>
  </si>
  <si>
    <t>SEYFETTİN ÖZKAN</t>
  </si>
  <si>
    <t>DERYA KAYA</t>
  </si>
  <si>
    <t>FATMA HACIKÖYLÜ</t>
  </si>
  <si>
    <t>HATAY</t>
  </si>
  <si>
    <t>YAĞMUR SOLGUN</t>
  </si>
  <si>
    <t>EKİN ESRA KALIR</t>
  </si>
  <si>
    <t>HÜLYA FANSA</t>
  </si>
  <si>
    <t>FATMA ALMA</t>
  </si>
  <si>
    <t>SABAHAT AKPINAR</t>
  </si>
  <si>
    <t>ÖMER GÜNDÜZ</t>
  </si>
  <si>
    <t>HASAN FANSA</t>
  </si>
  <si>
    <t>FERHAT AKAY</t>
  </si>
  <si>
    <t>SİBELCAN AYDINLIOĞLU</t>
  </si>
  <si>
    <t>EREN YALÇIN</t>
  </si>
  <si>
    <t>EROL AKIN</t>
  </si>
  <si>
    <t>SAMSUN</t>
  </si>
  <si>
    <t>DENİZ KAZAN</t>
  </si>
  <si>
    <t>ERHAN KAYA</t>
  </si>
  <si>
    <t>KASTAMONU</t>
  </si>
  <si>
    <t>SİNAN HALLAÇ</t>
  </si>
  <si>
    <t>SERCAN HÜKÜMEN</t>
  </si>
  <si>
    <t>HAMZA KEÇECİ</t>
  </si>
  <si>
    <t>CÜNEYT İNCE</t>
  </si>
  <si>
    <t>UĞUR GÜRLER</t>
  </si>
  <si>
    <t>SİBEL ŞAŞMAZ</t>
  </si>
  <si>
    <t>NAGEHAN AKÇAY</t>
  </si>
  <si>
    <t>NURCAN DEMİRKAN</t>
  </si>
  <si>
    <t>SÜMEYYE KÜBRA</t>
  </si>
  <si>
    <t>SÜMEYYE ÖNÜR</t>
  </si>
  <si>
    <t>BURDUR</t>
  </si>
  <si>
    <t>SELİN KAPLAN</t>
  </si>
  <si>
    <t>ÖZLEM BALKIÇ</t>
  </si>
  <si>
    <t>BÜŞRA ŞENOL</t>
  </si>
  <si>
    <t>TUNCAY YÜCEER</t>
  </si>
  <si>
    <t>TUNCELİ</t>
  </si>
  <si>
    <t>ÇAĞDAŞ KAYA</t>
  </si>
  <si>
    <t>REMZİYE TEMEL</t>
  </si>
  <si>
    <t>GÜLİSTAN BEKMEZ</t>
  </si>
  <si>
    <t>FATOŞ SÖKMEN</t>
  </si>
  <si>
    <t>DİYARBAKIR</t>
  </si>
  <si>
    <t>ORHAN EREN</t>
  </si>
  <si>
    <t>DERYA ONAT</t>
  </si>
  <si>
    <t>ESRA OTLU</t>
  </si>
  <si>
    <t>ANKARA</t>
  </si>
  <si>
    <t>MURAT GÜNTEKİN</t>
  </si>
  <si>
    <t>YASEMİN CAN</t>
  </si>
  <si>
    <t>AKİF KITIR</t>
  </si>
  <si>
    <t>A. İHSAN TANRIKULU</t>
  </si>
  <si>
    <t>ISPARTA</t>
  </si>
  <si>
    <t xml:space="preserve">FUNDA ERDOĞAN </t>
  </si>
  <si>
    <t>HÜLYA MUMCU</t>
  </si>
  <si>
    <t>MERVE SÜME</t>
  </si>
  <si>
    <t>MÜCAHİT TAŞCI</t>
  </si>
  <si>
    <t>NESLİHAN ERYİĞİT</t>
  </si>
  <si>
    <t>RAHİME KOÇER</t>
  </si>
  <si>
    <t>NAZMİYE DEMİR</t>
  </si>
  <si>
    <t>ERGİN ULAŞ</t>
  </si>
  <si>
    <t>ADANA</t>
  </si>
  <si>
    <t>ÇAĞLA ÖNEN</t>
  </si>
  <si>
    <t>SAVAŞ DEMİR</t>
  </si>
  <si>
    <t>VEDAT İLKER</t>
  </si>
  <si>
    <t>BÜNYAMİN KOÇLARDAN</t>
  </si>
  <si>
    <t>İZZET BARDAKÇI</t>
  </si>
  <si>
    <t>AŞIK SAZAK</t>
  </si>
  <si>
    <t>MUŞ</t>
  </si>
  <si>
    <t>YAVUZ AĞRALI</t>
  </si>
  <si>
    <t>MÜCAHİT KAYA</t>
  </si>
  <si>
    <t>NİĞDE</t>
  </si>
  <si>
    <t>BARIŞ ERÇEK</t>
  </si>
  <si>
    <t>ZAFER ERDOĞAN</t>
  </si>
  <si>
    <t>SERVET AKTAŞ</t>
  </si>
  <si>
    <t>RAMAZAN ERTEN</t>
  </si>
  <si>
    <t>MAZLUM AYDEMİR</t>
  </si>
  <si>
    <t>ELAZIĞ</t>
  </si>
  <si>
    <t>SUNA GÜR</t>
  </si>
  <si>
    <t>CEYLAN ECER</t>
  </si>
  <si>
    <t>VAHAP FIRAT</t>
  </si>
  <si>
    <t>ŞERİFE SALBAŞ</t>
  </si>
  <si>
    <t>ÖZGE YILDIZ</t>
  </si>
  <si>
    <t>EMRAH AKALİN</t>
  </si>
  <si>
    <t>YALÇIN YALVARICI</t>
  </si>
  <si>
    <t>SEDAT SAP</t>
  </si>
  <si>
    <t>SEVİM KABAY</t>
  </si>
  <si>
    <t>CEYLAN GÖKDEMİR</t>
  </si>
  <si>
    <t>HAVA ÇAKMA</t>
  </si>
  <si>
    <t>MEVLA YILDIZ</t>
  </si>
  <si>
    <t>ÜMİT TURAN</t>
  </si>
  <si>
    <t>MELTEM ATEŞ</t>
  </si>
  <si>
    <t>AKIN YENİCELİ</t>
  </si>
  <si>
    <t>OSMAN YAŞAR</t>
  </si>
  <si>
    <t>UŞAK</t>
  </si>
  <si>
    <t>VEDAT AYDOĞAN</t>
  </si>
  <si>
    <t>EMRE MERAL</t>
  </si>
  <si>
    <t>KONYA</t>
  </si>
  <si>
    <t>OZAN İŞKEY</t>
  </si>
  <si>
    <t>MURAT ATEŞ</t>
  </si>
  <si>
    <t>İSMET YAKUT</t>
  </si>
  <si>
    <t>KAYSERİ</t>
  </si>
  <si>
    <t>YAĞMUR TARHAN</t>
  </si>
  <si>
    <t>GAZİANTEP</t>
  </si>
  <si>
    <t>MUHAMMET UĞUR ÇAKIR</t>
  </si>
  <si>
    <t>ALİ TURAN</t>
  </si>
  <si>
    <t xml:space="preserve"> 20.05.1960</t>
  </si>
  <si>
    <t>İSA YARDIMCI</t>
  </si>
  <si>
    <t>SAKARYA</t>
  </si>
  <si>
    <t>AYŞEGÜL ÖZDEN</t>
  </si>
  <si>
    <t>GÜVEN SEKENDÜR</t>
  </si>
  <si>
    <t>KÜTAHYA</t>
  </si>
  <si>
    <t>SEDAT ÖZDEMİR</t>
  </si>
  <si>
    <t>MÜHİTTİN GÜRHAN</t>
  </si>
  <si>
    <t>ÖMER ALKANOĞLU</t>
  </si>
  <si>
    <t>SİİRT</t>
  </si>
  <si>
    <t>AHMET ARSLAN</t>
  </si>
  <si>
    <t>ABDULCELİL SADAK</t>
  </si>
  <si>
    <t>OKAN BAĞCI</t>
  </si>
  <si>
    <t>MEHMET KADRİ KAYA</t>
  </si>
  <si>
    <t>MEHMET TAŞ</t>
  </si>
  <si>
    <t>OSMAN BURAK DOĞAN</t>
  </si>
  <si>
    <t>BAKİ EMRE GÖKÇAY</t>
  </si>
  <si>
    <t>BEŞİR ARSLAN</t>
  </si>
  <si>
    <t>FIRAT YOLAÇAN</t>
  </si>
  <si>
    <t>METİN ELMAS</t>
  </si>
  <si>
    <t>MUSTAFA İNAN</t>
  </si>
  <si>
    <t>YUNUS İNAN</t>
  </si>
  <si>
    <t>UĞUR SUN</t>
  </si>
  <si>
    <t>CİHAN ASLANHAN</t>
  </si>
  <si>
    <t>FATİH KARA</t>
  </si>
  <si>
    <t>MUSA İŞLER</t>
  </si>
  <si>
    <t>YASEMİN ERDOĞAN</t>
  </si>
  <si>
    <t>DENİZLİ</t>
  </si>
  <si>
    <t>ABDULLAH YILDIZ</t>
  </si>
  <si>
    <t>SAMET TÜRKER</t>
  </si>
  <si>
    <t>ERSİN ATEŞ</t>
  </si>
  <si>
    <t>ENGİN KARAKOZAK</t>
  </si>
  <si>
    <t>15,01,1994</t>
  </si>
  <si>
    <t>01,05,1994</t>
  </si>
  <si>
    <t>ELİF ÇETİN</t>
  </si>
  <si>
    <t>YUNUS DALGA</t>
  </si>
  <si>
    <t>BİTLİS</t>
  </si>
  <si>
    <t>MÜSLÜM YILDIRIM</t>
  </si>
  <si>
    <t>AĞRI</t>
  </si>
  <si>
    <t>BÜLEN GÖNEN</t>
  </si>
  <si>
    <t>ÖMER TUNCER</t>
  </si>
  <si>
    <t>GÜLŞEN KARATAŞ</t>
  </si>
  <si>
    <t>SİBEL ÖZDEMİR</t>
  </si>
  <si>
    <t>FATMA DEMİR</t>
  </si>
  <si>
    <t>SEVGÜL KAHRAMAN</t>
  </si>
  <si>
    <t>YILDIZ ÖZBAY</t>
  </si>
  <si>
    <t>SERKAN DEMİR</t>
  </si>
  <si>
    <t>YETKİN TUNÇTAN</t>
  </si>
  <si>
    <t>ZAFER KARAEL</t>
  </si>
  <si>
    <t>SADULLAH ERGÜN</t>
  </si>
  <si>
    <t>NAİF BOZKURT</t>
  </si>
  <si>
    <t>MAHMUT DEMİR</t>
  </si>
  <si>
    <t>ERCAN KISRIK</t>
  </si>
  <si>
    <t>M. CAN KEŞLİ</t>
  </si>
  <si>
    <t>HURŞİT TOROMAN</t>
  </si>
  <si>
    <t>ÇEKDAR KAÇAR</t>
  </si>
  <si>
    <t>HAKKI İNAN</t>
  </si>
  <si>
    <t>MUSTAFA KAÇAR</t>
  </si>
  <si>
    <t>FETİH UYANIK</t>
  </si>
  <si>
    <t>ZEYNEP YILDIZ</t>
  </si>
  <si>
    <t>VAN</t>
  </si>
  <si>
    <t xml:space="preserve">EMEL PEKER </t>
  </si>
  <si>
    <t>BÜŞRA NUR KOKU</t>
  </si>
  <si>
    <t xml:space="preserve">GAMZE BOZKURT </t>
  </si>
  <si>
    <t xml:space="preserve">ERZURUM </t>
  </si>
  <si>
    <t>TUĞBA ERDAL</t>
  </si>
  <si>
    <t>HASAN GÜNDÜZ</t>
  </si>
  <si>
    <t>RIDVAN YILMAZ</t>
  </si>
  <si>
    <t xml:space="preserve">SAİT GÜNEŞ </t>
  </si>
  <si>
    <t>MEHMET YILMAZ</t>
  </si>
  <si>
    <t>ŞEHMUS SARIHAN</t>
  </si>
  <si>
    <t>CİHAT İLHAN</t>
  </si>
  <si>
    <t>AYETULLAH BELİL</t>
  </si>
  <si>
    <t>ENİS KORKMAZ</t>
  </si>
  <si>
    <t>ONUR ARAS</t>
  </si>
  <si>
    <t>SAMET ÖZKORKMAZ</t>
  </si>
  <si>
    <t>DAVUT CANPOLAT</t>
  </si>
  <si>
    <t>HAKAN COBAN</t>
  </si>
  <si>
    <t>YELİZ KAYNAR</t>
  </si>
  <si>
    <t>SEYRAN ADANUR</t>
  </si>
  <si>
    <t>İZMİR</t>
  </si>
  <si>
    <t>NERİMAN TUNÇ</t>
  </si>
  <si>
    <t>NURİ KÖMÜR</t>
  </si>
  <si>
    <t>AFYONKARAHİSAR</t>
  </si>
  <si>
    <t xml:space="preserve">İSA ÖZÇELİK </t>
  </si>
  <si>
    <t xml:space="preserve">NURULLAH ATALAY </t>
  </si>
  <si>
    <t>M.ALİ ATMACA</t>
  </si>
  <si>
    <t>MAZLUM ÜNVER</t>
  </si>
  <si>
    <t xml:space="preserve">SUAT KARABULAK </t>
  </si>
  <si>
    <t xml:space="preserve">SÜHEYLA ADIYYAMAN </t>
  </si>
  <si>
    <t>RUKEN KARA</t>
  </si>
  <si>
    <t>MİHRİBAN ÇAVAŞ</t>
  </si>
  <si>
    <t>ELİF EROL</t>
  </si>
  <si>
    <t>FATMA ÇABUK</t>
  </si>
  <si>
    <t>SADIK ÇELİK</t>
  </si>
  <si>
    <t>ÜZEYİR SÖYLEMEZ</t>
  </si>
  <si>
    <t>MARDİN</t>
  </si>
  <si>
    <t>ALİ DERELİ</t>
  </si>
  <si>
    <t>ATMAN ÇAPAT</t>
  </si>
  <si>
    <t xml:space="preserve">FAHRETTİN AKSOY </t>
  </si>
  <si>
    <t>RAMAZAN İŞMEZ</t>
  </si>
  <si>
    <t>ÖZCAN GÜVENDİK</t>
  </si>
  <si>
    <t>MEHMET AKKOYUN</t>
  </si>
  <si>
    <t>ORHAN AVCU</t>
  </si>
  <si>
    <t>MEHMET KARABULAK</t>
  </si>
  <si>
    <t>SALİH AYTEKİN</t>
  </si>
  <si>
    <t>MUSTAFA YOLDAR</t>
  </si>
  <si>
    <t>HİKMET TAŞTAN</t>
  </si>
  <si>
    <t>-</t>
  </si>
  <si>
    <t>DNF</t>
  </si>
  <si>
    <t>DNS</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</si>
</sst>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 mmmm\ yyyy\ h:mm;@"/>
    <numFmt numFmtId="176" formatCode="00\.00\.00"/>
    <numFmt numFmtId="177" formatCode="[$-41F]dd\ mmmm\ yyyy\ dddd"/>
    <numFmt numFmtId="178" formatCode="mmm/yyyy"/>
    <numFmt numFmtId="179" formatCode="&quot;Evet&quot;;&quot;Evet&quot;;&quot;Hayır&quot;"/>
    <numFmt numFmtId="180" formatCode="&quot;Doğru&quot;;&quot;Doğru&quot;;&quot;Yanlış&quot;"/>
    <numFmt numFmtId="181" formatCode="&quot;Açık&quot;;&quot;Açık&quot;;&quot;Kapalı&quot;"/>
    <numFmt numFmtId="182" formatCode="[$€-2]\ #,##0.00_);[Red]\([$€-2]\ #,##0.00\)"/>
  </numFmts>
  <fonts count="5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22"/>
      <color indexed="10"/>
      <name val="Cambria"/>
      <family val="1"/>
    </font>
    <font>
      <b/>
      <i/>
      <sz val="12"/>
      <color indexed="10"/>
      <name val="Cambria"/>
      <family val="1"/>
    </font>
    <font>
      <b/>
      <i/>
      <sz val="9"/>
      <name val="Cambria"/>
      <family val="1"/>
    </font>
    <font>
      <b/>
      <i/>
      <sz val="8"/>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i/>
      <sz val="14"/>
      <name val="Cambria"/>
      <family val="1"/>
    </font>
    <font>
      <b/>
      <i/>
      <sz val="12"/>
      <name val="Cambria"/>
      <family val="1"/>
    </font>
    <font>
      <b/>
      <i/>
      <sz val="22"/>
      <name val="Cambria"/>
      <family val="1"/>
    </font>
    <font>
      <b/>
      <i/>
      <sz val="11"/>
      <color indexed="8"/>
      <name val="Cambria"/>
      <family val="1"/>
    </font>
    <font>
      <sz val="10"/>
      <name val="Cambria"/>
      <family val="1"/>
    </font>
    <font>
      <b/>
      <sz val="10"/>
      <name val="Cambria"/>
      <family val="1"/>
    </font>
    <font>
      <b/>
      <sz val="10"/>
      <color indexed="10"/>
      <name val="Cambria"/>
      <family val="1"/>
    </font>
    <font>
      <b/>
      <i/>
      <sz val="12"/>
      <color indexed="8"/>
      <name val="Cambria"/>
      <family val="1"/>
    </font>
    <font>
      <b/>
      <sz val="11"/>
      <color indexed="10"/>
      <name val="Cambria"/>
      <family val="1"/>
    </font>
    <font>
      <sz val="10"/>
      <color indexed="8"/>
      <name val="Cambria"/>
      <family val="1"/>
    </font>
    <font>
      <b/>
      <sz val="11"/>
      <name val="Cambria"/>
      <family val="1"/>
    </font>
    <font>
      <b/>
      <sz val="12"/>
      <color indexed="10"/>
      <name val="Cambria"/>
      <family val="1"/>
    </font>
    <font>
      <b/>
      <sz val="12"/>
      <color indexed="8"/>
      <name val="Cambria"/>
      <family val="1"/>
    </font>
    <font>
      <b/>
      <sz val="12"/>
      <name val="Cambria"/>
      <family val="1"/>
    </font>
    <font>
      <b/>
      <i/>
      <sz val="11"/>
      <color theme="1"/>
      <name val="Cambria"/>
      <family val="1"/>
    </font>
    <font>
      <b/>
      <sz val="10"/>
      <color rgb="FFFF0000"/>
      <name val="Cambria"/>
      <family val="1"/>
    </font>
    <font>
      <b/>
      <i/>
      <sz val="12"/>
      <color rgb="FFFF0000"/>
      <name val="Cambria"/>
      <family val="1"/>
    </font>
    <font>
      <b/>
      <i/>
      <sz val="12"/>
      <color theme="1"/>
      <name val="Cambria"/>
      <family val="1"/>
    </font>
    <font>
      <b/>
      <sz val="11"/>
      <color rgb="FFFF0000"/>
      <name val="Cambria"/>
      <family val="1"/>
    </font>
    <font>
      <b/>
      <sz val="12"/>
      <color theme="1"/>
      <name val="Cambria"/>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rgb="FFFFFF66"/>
        <bgColor indexed="64"/>
      </patternFill>
    </fill>
  </fills>
  <borders count="27">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right/>
      <top/>
      <bottom style="dashDot"/>
    </border>
    <border>
      <left style="thin"/>
      <right style="thin"/>
      <top style="thin"/>
      <bottom style="thin"/>
    </border>
    <border>
      <left/>
      <right style="thin"/>
      <top style="thin"/>
      <bottom style="thin"/>
    </border>
    <border>
      <left style="thin"/>
      <right style="thin"/>
      <top style="hair"/>
      <bottom style="hair"/>
    </border>
    <border>
      <left/>
      <right/>
      <top/>
      <bottom style="thin"/>
    </border>
    <border>
      <left style="thin"/>
      <right/>
      <top style="dashDot"/>
      <bottom/>
    </border>
    <border>
      <left style="thin"/>
      <right/>
      <top/>
      <bottom/>
    </border>
    <border>
      <left style="thin"/>
      <right/>
      <top/>
      <bottom style="dashDot"/>
    </border>
    <border>
      <left>
        <color indexed="63"/>
      </left>
      <right style="thin"/>
      <top style="dashDot"/>
      <bottom style="dashDot"/>
    </border>
    <border>
      <left style="dashDot"/>
      <right/>
      <top style="dashDot"/>
      <bottom style="dashDot"/>
    </border>
    <border>
      <left/>
      <right style="thin"/>
      <top/>
      <bottom/>
    </border>
    <border>
      <left/>
      <right style="thin"/>
      <top/>
      <bottom style="dashDot"/>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91">
    <xf numFmtId="0" fontId="0" fillId="0" borderId="0" xfId="0" applyAlignment="1">
      <alignment/>
    </xf>
    <xf numFmtId="0" fontId="20" fillId="0" borderId="0" xfId="0" applyFont="1" applyFill="1" applyAlignment="1">
      <alignment/>
    </xf>
    <xf numFmtId="0" fontId="20" fillId="0" borderId="0" xfId="0" applyFont="1" applyFill="1" applyAlignment="1">
      <alignment/>
    </xf>
    <xf numFmtId="173" fontId="20" fillId="0" borderId="0" xfId="0" applyNumberFormat="1" applyFont="1" applyFill="1" applyAlignment="1">
      <alignment/>
    </xf>
    <xf numFmtId="0" fontId="21" fillId="24" borderId="0" xfId="0" applyFont="1" applyFill="1" applyBorder="1" applyAlignment="1">
      <alignment vertical="center"/>
    </xf>
    <xf numFmtId="0" fontId="20" fillId="0" borderId="0" xfId="0" applyFont="1" applyFill="1" applyAlignment="1">
      <alignment vertical="center"/>
    </xf>
    <xf numFmtId="0" fontId="21" fillId="24" borderId="10" xfId="0" applyFont="1" applyFill="1" applyBorder="1" applyAlignment="1">
      <alignment vertical="center"/>
    </xf>
    <xf numFmtId="173" fontId="45" fillId="24" borderId="0" xfId="0" applyNumberFormat="1" applyFont="1" applyFill="1" applyBorder="1" applyAlignment="1">
      <alignment horizontal="left" vertical="center" wrapText="1"/>
    </xf>
    <xf numFmtId="0" fontId="21" fillId="24" borderId="0" xfId="0" applyFont="1" applyFill="1" applyBorder="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172" fontId="35" fillId="0" borderId="0" xfId="0" applyNumberFormat="1" applyFont="1" applyAlignment="1">
      <alignment vertical="center"/>
    </xf>
    <xf numFmtId="0" fontId="36" fillId="25" borderId="11" xfId="0" applyFont="1" applyFill="1" applyBorder="1" applyAlignment="1">
      <alignment horizontal="center" vertical="center" wrapText="1"/>
    </xf>
    <xf numFmtId="0" fontId="36" fillId="25" borderId="12" xfId="0" applyFont="1" applyFill="1" applyBorder="1" applyAlignment="1">
      <alignment horizontal="center" vertical="center" wrapText="1"/>
    </xf>
    <xf numFmtId="0" fontId="35" fillId="0" borderId="0" xfId="0" applyFont="1" applyBorder="1" applyAlignment="1">
      <alignment vertical="center" wrapText="1"/>
    </xf>
    <xf numFmtId="0" fontId="35" fillId="0" borderId="0" xfId="0" applyFont="1" applyBorder="1" applyAlignment="1">
      <alignment/>
    </xf>
    <xf numFmtId="0" fontId="35" fillId="26" borderId="13" xfId="0" applyFont="1" applyFill="1" applyBorder="1" applyAlignment="1" applyProtection="1">
      <alignment horizontal="center" vertical="center"/>
      <protection hidden="1"/>
    </xf>
    <xf numFmtId="0" fontId="35" fillId="0" borderId="0" xfId="0" applyFont="1" applyAlignment="1">
      <alignment horizontal="left" vertical="center"/>
    </xf>
    <xf numFmtId="173" fontId="46" fillId="27" borderId="14" xfId="0" applyNumberFormat="1" applyFont="1" applyFill="1" applyBorder="1" applyAlignment="1">
      <alignment horizontal="center" vertical="center"/>
    </xf>
    <xf numFmtId="173" fontId="46" fillId="27" borderId="14" xfId="0" applyNumberFormat="1" applyFont="1" applyFill="1" applyBorder="1" applyAlignment="1">
      <alignment vertical="center"/>
    </xf>
    <xf numFmtId="0" fontId="35" fillId="0" borderId="0" xfId="0" applyFont="1" applyFill="1" applyAlignment="1">
      <alignment vertical="center"/>
    </xf>
    <xf numFmtId="0" fontId="35"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14" fontId="35" fillId="0" borderId="0" xfId="0" applyNumberFormat="1" applyFont="1" applyFill="1" applyAlignment="1">
      <alignment horizontal="center" vertical="center"/>
    </xf>
    <xf numFmtId="0" fontId="26" fillId="25" borderId="1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1" xfId="0" applyBorder="1" applyAlignment="1" applyProtection="1">
      <alignment horizontal="center" vertical="center" wrapText="1"/>
      <protection hidden="1"/>
    </xf>
    <xf numFmtId="0" fontId="27" fillId="0" borderId="11" xfId="0" applyFont="1" applyBorder="1" applyAlignment="1" applyProtection="1">
      <alignment horizontal="center" wrapText="1"/>
      <protection hidden="1"/>
    </xf>
    <xf numFmtId="0" fontId="47" fillId="24" borderId="15" xfId="0" applyFont="1" applyFill="1" applyBorder="1" applyAlignment="1">
      <alignment horizontal="right" vertical="center" wrapText="1"/>
    </xf>
    <xf numFmtId="0" fontId="47" fillId="24" borderId="16" xfId="0" applyFont="1" applyFill="1" applyBorder="1" applyAlignment="1">
      <alignment horizontal="right" vertical="center" wrapText="1"/>
    </xf>
    <xf numFmtId="0" fontId="23" fillId="24" borderId="16" xfId="0" applyFont="1" applyFill="1" applyBorder="1" applyAlignment="1">
      <alignment horizontal="right" vertical="center"/>
    </xf>
    <xf numFmtId="0" fontId="47" fillId="24" borderId="17" xfId="0" applyFont="1" applyFill="1" applyBorder="1" applyAlignment="1">
      <alignment horizontal="right" vertical="center" wrapText="1"/>
    </xf>
    <xf numFmtId="175" fontId="45" fillId="24" borderId="18" xfId="0" applyNumberFormat="1" applyFont="1" applyFill="1" applyBorder="1" applyAlignment="1">
      <alignment vertical="center" wrapText="1"/>
    </xf>
    <xf numFmtId="0" fontId="45" fillId="24" borderId="19" xfId="0" applyNumberFormat="1" applyFont="1" applyFill="1" applyBorder="1" applyAlignment="1">
      <alignment horizontal="left" vertical="center" wrapText="1"/>
    </xf>
    <xf numFmtId="0" fontId="21" fillId="24" borderId="16" xfId="0" applyFont="1" applyFill="1" applyBorder="1" applyAlignment="1">
      <alignment vertical="center"/>
    </xf>
    <xf numFmtId="0" fontId="21" fillId="24" borderId="20" xfId="0" applyFont="1" applyFill="1" applyBorder="1" applyAlignment="1">
      <alignment vertical="center"/>
    </xf>
    <xf numFmtId="0" fontId="21" fillId="24" borderId="17" xfId="0" applyFont="1" applyFill="1" applyBorder="1" applyAlignment="1">
      <alignment vertical="center"/>
    </xf>
    <xf numFmtId="0" fontId="21" fillId="24" borderId="21" xfId="0" applyFont="1" applyFill="1" applyBorder="1" applyAlignment="1">
      <alignment vertical="center"/>
    </xf>
    <xf numFmtId="173" fontId="45" fillId="24" borderId="20" xfId="0" applyNumberFormat="1" applyFont="1" applyFill="1" applyBorder="1" applyAlignment="1">
      <alignment horizontal="left" vertical="center" wrapText="1"/>
    </xf>
    <xf numFmtId="0" fontId="24" fillId="24" borderId="22" xfId="0" applyFont="1" applyFill="1" applyBorder="1" applyAlignment="1">
      <alignment horizontal="left" vertical="center"/>
    </xf>
    <xf numFmtId="0" fontId="24" fillId="24" borderId="14" xfId="0" applyFont="1" applyFill="1" applyBorder="1" applyAlignment="1">
      <alignment vertical="center" wrapText="1"/>
    </xf>
    <xf numFmtId="0" fontId="25" fillId="24" borderId="23" xfId="0" applyFont="1" applyFill="1" applyBorder="1" applyAlignment="1">
      <alignment vertical="center"/>
    </xf>
    <xf numFmtId="0" fontId="48" fillId="24" borderId="0" xfId="0" applyFont="1" applyFill="1" applyBorder="1" applyAlignment="1">
      <alignment vertical="center"/>
    </xf>
    <xf numFmtId="0" fontId="48" fillId="24" borderId="20" xfId="0" applyFont="1" applyFill="1" applyBorder="1" applyAlignment="1">
      <alignment vertical="center"/>
    </xf>
    <xf numFmtId="0" fontId="47" fillId="24" borderId="16" xfId="0" applyFont="1" applyFill="1" applyBorder="1" applyAlignment="1">
      <alignment horizontal="right" vertical="center"/>
    </xf>
    <xf numFmtId="173" fontId="49" fillId="27" borderId="0" xfId="0" applyNumberFormat="1" applyFont="1" applyFill="1" applyBorder="1" applyAlignment="1">
      <alignment horizontal="left" vertical="center"/>
    </xf>
    <xf numFmtId="0" fontId="33" fillId="24" borderId="0" xfId="0" applyFont="1" applyFill="1" applyBorder="1" applyAlignment="1">
      <alignment horizontal="center" vertical="center"/>
    </xf>
    <xf numFmtId="14" fontId="36" fillId="25" borderId="11" xfId="0" applyNumberFormat="1" applyFont="1" applyFill="1" applyBorder="1" applyAlignment="1">
      <alignment horizontal="center" vertical="center" wrapText="1"/>
    </xf>
    <xf numFmtId="0" fontId="35" fillId="0" borderId="11" xfId="0" applyFont="1" applyFill="1" applyBorder="1" applyAlignment="1">
      <alignment horizontal="center" vertical="center"/>
    </xf>
    <xf numFmtId="0" fontId="36" fillId="0" borderId="11" xfId="0" applyFont="1" applyFill="1" applyBorder="1" applyAlignment="1">
      <alignment horizontal="center" vertical="center"/>
    </xf>
    <xf numFmtId="0" fontId="35" fillId="0" borderId="11" xfId="0" applyFont="1" applyFill="1" applyBorder="1" applyAlignment="1">
      <alignment horizontal="left" vertical="center"/>
    </xf>
    <xf numFmtId="14" fontId="35" fillId="0" borderId="11" xfId="0" applyNumberFormat="1" applyFont="1" applyFill="1" applyBorder="1" applyAlignment="1">
      <alignment horizontal="center" vertical="center"/>
    </xf>
    <xf numFmtId="0" fontId="35" fillId="0" borderId="11" xfId="0" applyFont="1" applyFill="1" applyBorder="1" applyAlignment="1">
      <alignment horizontal="center" vertical="center" wrapText="1"/>
    </xf>
    <xf numFmtId="0" fontId="40" fillId="26" borderId="11" xfId="0" applyFont="1" applyFill="1" applyBorder="1" applyAlignment="1" applyProtection="1">
      <alignment horizontal="center" vertical="center"/>
      <protection hidden="1"/>
    </xf>
    <xf numFmtId="0" fontId="35" fillId="28" borderId="11" xfId="0" applyFont="1" applyFill="1" applyBorder="1" applyAlignment="1" applyProtection="1">
      <alignment horizontal="center" vertical="center"/>
      <protection locked="0"/>
    </xf>
    <xf numFmtId="0" fontId="35" fillId="26" borderId="11" xfId="0" applyFont="1" applyFill="1" applyBorder="1" applyAlignment="1" applyProtection="1">
      <alignment horizontal="left" vertical="center" shrinkToFit="1"/>
      <protection hidden="1"/>
    </xf>
    <xf numFmtId="0" fontId="35" fillId="26" borderId="11" xfId="0" applyFont="1" applyFill="1" applyBorder="1" applyAlignment="1" applyProtection="1">
      <alignment horizontal="center" vertical="center"/>
      <protection hidden="1"/>
    </xf>
    <xf numFmtId="14" fontId="35" fillId="26" borderId="11" xfId="0" applyNumberFormat="1" applyFont="1" applyFill="1" applyBorder="1" applyAlignment="1" applyProtection="1">
      <alignment horizontal="center" vertical="center"/>
      <protection hidden="1"/>
    </xf>
    <xf numFmtId="174" fontId="35" fillId="28" borderId="11" xfId="0" applyNumberFormat="1" applyFont="1" applyFill="1" applyBorder="1" applyAlignment="1" applyProtection="1">
      <alignment horizontal="center" vertical="center"/>
      <protection locked="0"/>
    </xf>
    <xf numFmtId="0" fontId="48" fillId="24" borderId="19" xfId="0" applyFont="1" applyFill="1" applyBorder="1" applyAlignment="1">
      <alignment horizontal="left" vertical="center" wrapText="1"/>
    </xf>
    <xf numFmtId="0" fontId="48" fillId="24" borderId="18" xfId="0" applyFont="1" applyFill="1" applyBorder="1" applyAlignment="1">
      <alignment horizontal="left" vertical="center" wrapText="1"/>
    </xf>
    <xf numFmtId="175" fontId="45" fillId="24" borderId="19" xfId="0" applyNumberFormat="1" applyFont="1" applyFill="1" applyBorder="1" applyAlignment="1">
      <alignment horizontal="left" vertical="center" wrapText="1"/>
    </xf>
    <xf numFmtId="175" fontId="45" fillId="24" borderId="18" xfId="0" applyNumberFormat="1" applyFont="1" applyFill="1" applyBorder="1" applyAlignment="1">
      <alignment horizontal="left" vertical="center" wrapText="1"/>
    </xf>
    <xf numFmtId="0" fontId="19" fillId="24" borderId="24" xfId="0" applyFont="1" applyFill="1" applyBorder="1" applyAlignment="1">
      <alignment horizontal="center" wrapText="1"/>
    </xf>
    <xf numFmtId="0" fontId="19" fillId="24" borderId="25" xfId="0" applyFont="1" applyFill="1" applyBorder="1" applyAlignment="1">
      <alignment horizontal="center" wrapText="1"/>
    </xf>
    <xf numFmtId="0" fontId="19" fillId="24" borderId="26" xfId="0" applyFont="1" applyFill="1" applyBorder="1" applyAlignment="1">
      <alignment horizontal="center" wrapText="1"/>
    </xf>
    <xf numFmtId="0" fontId="31" fillId="24" borderId="16" xfId="0" applyFont="1" applyFill="1" applyBorder="1" applyAlignment="1">
      <alignment horizontal="center" vertical="center" wrapText="1"/>
    </xf>
    <xf numFmtId="0" fontId="32" fillId="24" borderId="0" xfId="0" applyFont="1" applyFill="1" applyBorder="1" applyAlignment="1">
      <alignment horizontal="center" vertical="center"/>
    </xf>
    <xf numFmtId="0" fontId="32" fillId="24" borderId="20" xfId="0" applyFont="1" applyFill="1" applyBorder="1" applyAlignment="1">
      <alignment horizontal="center" vertical="center"/>
    </xf>
    <xf numFmtId="0" fontId="22" fillId="24" borderId="16" xfId="0" applyFont="1" applyFill="1" applyBorder="1" applyAlignment="1">
      <alignment horizontal="center" vertical="center" wrapText="1"/>
    </xf>
    <xf numFmtId="0" fontId="22" fillId="24" borderId="0"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16" xfId="0" applyFont="1" applyFill="1" applyBorder="1" applyAlignment="1">
      <alignment horizontal="center" vertical="center"/>
    </xf>
    <xf numFmtId="0" fontId="39" fillId="27" borderId="0" xfId="0" applyFont="1" applyFill="1" applyBorder="1" applyAlignment="1">
      <alignment horizontal="left" vertical="center"/>
    </xf>
    <xf numFmtId="0" fontId="41" fillId="27" borderId="0" xfId="0" applyFont="1" applyFill="1" applyAlignment="1">
      <alignment horizontal="center" vertical="center" wrapText="1"/>
    </xf>
    <xf numFmtId="0" fontId="41" fillId="27" borderId="0" xfId="0" applyFont="1" applyFill="1" applyAlignment="1">
      <alignment horizontal="center" vertical="center"/>
    </xf>
    <xf numFmtId="0" fontId="42" fillId="25" borderId="0" xfId="0" applyFont="1" applyFill="1" applyAlignment="1">
      <alignment horizontal="center" vertical="center" wrapText="1"/>
    </xf>
    <xf numFmtId="172" fontId="50" fillId="27" borderId="0" xfId="0" applyNumberFormat="1" applyFont="1" applyFill="1" applyAlignment="1">
      <alignment horizontal="center" vertical="center" wrapText="1"/>
    </xf>
    <xf numFmtId="175" fontId="46" fillId="27" borderId="14" xfId="0" applyNumberFormat="1" applyFont="1" applyFill="1" applyBorder="1" applyAlignment="1">
      <alignment horizontal="left" vertical="center"/>
    </xf>
    <xf numFmtId="0" fontId="37" fillId="27" borderId="0" xfId="0" applyFont="1" applyFill="1" applyBorder="1" applyAlignment="1">
      <alignment horizontal="left" vertical="center"/>
    </xf>
    <xf numFmtId="0" fontId="44" fillId="27" borderId="0" xfId="0" applyFont="1" applyFill="1" applyAlignment="1">
      <alignment horizontal="center" vertical="center" wrapText="1"/>
    </xf>
    <xf numFmtId="0" fontId="42" fillId="25" borderId="0" xfId="0" applyNumberFormat="1" applyFont="1" applyFill="1" applyAlignment="1">
      <alignment horizontal="center" vertical="center" wrapText="1"/>
    </xf>
    <xf numFmtId="0" fontId="50" fillId="27" borderId="0" xfId="0" applyNumberFormat="1" applyFont="1" applyFill="1" applyAlignment="1">
      <alignment horizontal="center" vertical="center" wrapText="1"/>
    </xf>
    <xf numFmtId="175" fontId="46" fillId="27" borderId="14" xfId="0" applyNumberFormat="1" applyFont="1" applyFill="1" applyBorder="1" applyAlignment="1">
      <alignment horizontal="center" vertical="center"/>
    </xf>
    <xf numFmtId="1" fontId="36" fillId="25" borderId="11" xfId="0" applyNumberFormat="1" applyFont="1" applyFill="1" applyBorder="1" applyAlignment="1">
      <alignment horizontal="center" vertical="center" wrapText="1"/>
    </xf>
    <xf numFmtId="1" fontId="35" fillId="28" borderId="11" xfId="0" applyNumberFormat="1" applyFont="1" applyFill="1" applyBorder="1" applyAlignment="1" applyProtection="1">
      <alignment horizontal="center" vertical="center"/>
      <protection locked="0"/>
    </xf>
    <xf numFmtId="1" fontId="35" fillId="0" borderId="0" xfId="0" applyNumberFormat="1" applyFont="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57150</xdr:rowOff>
    </xdr:from>
    <xdr:to>
      <xdr:col>5</xdr:col>
      <xdr:colOff>838200</xdr:colOff>
      <xdr:row>2</xdr:row>
      <xdr:rowOff>95250</xdr:rowOff>
    </xdr:to>
    <xdr:pic>
      <xdr:nvPicPr>
        <xdr:cNvPr id="1" name="Resim 1"/>
        <xdr:cNvPicPr preferRelativeResize="1">
          <a:picLocks noChangeAspect="0"/>
        </xdr:cNvPicPr>
      </xdr:nvPicPr>
      <xdr:blipFill>
        <a:blip r:embed="rId1"/>
        <a:stretch>
          <a:fillRect/>
        </a:stretch>
      </xdr:blipFill>
      <xdr:spPr>
        <a:xfrm>
          <a:off x="6000750" y="57150"/>
          <a:ext cx="70485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152400</xdr:rowOff>
    </xdr:to>
    <xdr:pic>
      <xdr:nvPicPr>
        <xdr:cNvPr id="1" name="Resim 1"/>
        <xdr:cNvPicPr preferRelativeResize="1">
          <a:picLocks noChangeAspect="0"/>
        </xdr:cNvPicPr>
      </xdr:nvPicPr>
      <xdr:blipFill>
        <a:blip r:embed="rId1"/>
        <a:stretch>
          <a:fillRect/>
        </a:stretch>
      </xdr:blipFill>
      <xdr:spPr>
        <a:xfrm>
          <a:off x="7515225" y="123825"/>
          <a:ext cx="96202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57150</xdr:rowOff>
    </xdr:from>
    <xdr:to>
      <xdr:col>5</xdr:col>
      <xdr:colOff>838200</xdr:colOff>
      <xdr:row>2</xdr:row>
      <xdr:rowOff>95250</xdr:rowOff>
    </xdr:to>
    <xdr:pic>
      <xdr:nvPicPr>
        <xdr:cNvPr id="1" name="Resim 1"/>
        <xdr:cNvPicPr preferRelativeResize="1">
          <a:picLocks noChangeAspect="0"/>
        </xdr:cNvPicPr>
      </xdr:nvPicPr>
      <xdr:blipFill>
        <a:blip r:embed="rId1"/>
        <a:stretch>
          <a:fillRect/>
        </a:stretch>
      </xdr:blipFill>
      <xdr:spPr>
        <a:xfrm>
          <a:off x="6000750" y="57150"/>
          <a:ext cx="704850"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152400</xdr:rowOff>
    </xdr:to>
    <xdr:pic>
      <xdr:nvPicPr>
        <xdr:cNvPr id="1" name="Resim 1"/>
        <xdr:cNvPicPr preferRelativeResize="1">
          <a:picLocks noChangeAspect="0"/>
        </xdr:cNvPicPr>
      </xdr:nvPicPr>
      <xdr:blipFill>
        <a:blip r:embed="rId1"/>
        <a:stretch>
          <a:fillRect/>
        </a:stretch>
      </xdr:blipFill>
      <xdr:spPr>
        <a:xfrm>
          <a:off x="7515225" y="123825"/>
          <a:ext cx="962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152400</xdr:rowOff>
    </xdr:to>
    <xdr:pic>
      <xdr:nvPicPr>
        <xdr:cNvPr id="1" name="Resim 1"/>
        <xdr:cNvPicPr preferRelativeResize="1">
          <a:picLocks noChangeAspect="0"/>
        </xdr:cNvPicPr>
      </xdr:nvPicPr>
      <xdr:blipFill>
        <a:blip r:embed="rId1"/>
        <a:stretch>
          <a:fillRect/>
        </a:stretch>
      </xdr:blipFill>
      <xdr:spPr>
        <a:xfrm>
          <a:off x="7515225" y="123825"/>
          <a:ext cx="9620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57150</xdr:rowOff>
    </xdr:from>
    <xdr:to>
      <xdr:col>5</xdr:col>
      <xdr:colOff>838200</xdr:colOff>
      <xdr:row>2</xdr:row>
      <xdr:rowOff>95250</xdr:rowOff>
    </xdr:to>
    <xdr:pic>
      <xdr:nvPicPr>
        <xdr:cNvPr id="1" name="Resim 1"/>
        <xdr:cNvPicPr preferRelativeResize="1">
          <a:picLocks noChangeAspect="0"/>
        </xdr:cNvPicPr>
      </xdr:nvPicPr>
      <xdr:blipFill>
        <a:blip r:embed="rId1"/>
        <a:stretch>
          <a:fillRect/>
        </a:stretch>
      </xdr:blipFill>
      <xdr:spPr>
        <a:xfrm>
          <a:off x="6000750" y="57150"/>
          <a:ext cx="7048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152400</xdr:rowOff>
    </xdr:to>
    <xdr:pic>
      <xdr:nvPicPr>
        <xdr:cNvPr id="1" name="Resim 1"/>
        <xdr:cNvPicPr preferRelativeResize="1">
          <a:picLocks noChangeAspect="0"/>
        </xdr:cNvPicPr>
      </xdr:nvPicPr>
      <xdr:blipFill>
        <a:blip r:embed="rId1"/>
        <a:stretch>
          <a:fillRect/>
        </a:stretch>
      </xdr:blipFill>
      <xdr:spPr>
        <a:xfrm>
          <a:off x="7515225" y="123825"/>
          <a:ext cx="9620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57150</xdr:rowOff>
    </xdr:from>
    <xdr:to>
      <xdr:col>5</xdr:col>
      <xdr:colOff>838200</xdr:colOff>
      <xdr:row>2</xdr:row>
      <xdr:rowOff>95250</xdr:rowOff>
    </xdr:to>
    <xdr:pic>
      <xdr:nvPicPr>
        <xdr:cNvPr id="1" name="Resim 1"/>
        <xdr:cNvPicPr preferRelativeResize="1">
          <a:picLocks noChangeAspect="0"/>
        </xdr:cNvPicPr>
      </xdr:nvPicPr>
      <xdr:blipFill>
        <a:blip r:embed="rId1"/>
        <a:stretch>
          <a:fillRect/>
        </a:stretch>
      </xdr:blipFill>
      <xdr:spPr>
        <a:xfrm>
          <a:off x="6000750" y="57150"/>
          <a:ext cx="70485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152400</xdr:rowOff>
    </xdr:to>
    <xdr:pic>
      <xdr:nvPicPr>
        <xdr:cNvPr id="1" name="Resim 1"/>
        <xdr:cNvPicPr preferRelativeResize="1">
          <a:picLocks noChangeAspect="0"/>
        </xdr:cNvPicPr>
      </xdr:nvPicPr>
      <xdr:blipFill>
        <a:blip r:embed="rId1"/>
        <a:stretch>
          <a:fillRect/>
        </a:stretch>
      </xdr:blipFill>
      <xdr:spPr>
        <a:xfrm>
          <a:off x="7515225" y="123825"/>
          <a:ext cx="96202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57150</xdr:rowOff>
    </xdr:from>
    <xdr:to>
      <xdr:col>5</xdr:col>
      <xdr:colOff>838200</xdr:colOff>
      <xdr:row>2</xdr:row>
      <xdr:rowOff>95250</xdr:rowOff>
    </xdr:to>
    <xdr:pic>
      <xdr:nvPicPr>
        <xdr:cNvPr id="1" name="Resim 1"/>
        <xdr:cNvPicPr preferRelativeResize="1">
          <a:picLocks noChangeAspect="0"/>
        </xdr:cNvPicPr>
      </xdr:nvPicPr>
      <xdr:blipFill>
        <a:blip r:embed="rId1"/>
        <a:stretch>
          <a:fillRect/>
        </a:stretch>
      </xdr:blipFill>
      <xdr:spPr>
        <a:xfrm>
          <a:off x="6000750" y="57150"/>
          <a:ext cx="704850"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0</xdr:row>
      <xdr:rowOff>123825</xdr:rowOff>
    </xdr:from>
    <xdr:to>
      <xdr:col>6</xdr:col>
      <xdr:colOff>676275</xdr:colOff>
      <xdr:row>2</xdr:row>
      <xdr:rowOff>152400</xdr:rowOff>
    </xdr:to>
    <xdr:pic>
      <xdr:nvPicPr>
        <xdr:cNvPr id="1" name="Resim 1"/>
        <xdr:cNvPicPr preferRelativeResize="1">
          <a:picLocks noChangeAspect="0"/>
        </xdr:cNvPicPr>
      </xdr:nvPicPr>
      <xdr:blipFill>
        <a:blip r:embed="rId1"/>
        <a:stretch>
          <a:fillRect/>
        </a:stretch>
      </xdr:blipFill>
      <xdr:spPr>
        <a:xfrm>
          <a:off x="7515225" y="123825"/>
          <a:ext cx="9620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57150</xdr:rowOff>
    </xdr:from>
    <xdr:to>
      <xdr:col>5</xdr:col>
      <xdr:colOff>838200</xdr:colOff>
      <xdr:row>2</xdr:row>
      <xdr:rowOff>95250</xdr:rowOff>
    </xdr:to>
    <xdr:pic>
      <xdr:nvPicPr>
        <xdr:cNvPr id="1" name="Resim 1"/>
        <xdr:cNvPicPr preferRelativeResize="1">
          <a:picLocks noChangeAspect="0"/>
        </xdr:cNvPicPr>
      </xdr:nvPicPr>
      <xdr:blipFill>
        <a:blip r:embed="rId1"/>
        <a:stretch>
          <a:fillRect/>
        </a:stretch>
      </xdr:blipFill>
      <xdr:spPr>
        <a:xfrm>
          <a:off x="6000750" y="57150"/>
          <a:ext cx="7048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2">
      <selection activeCell="B33" sqref="B33"/>
    </sheetView>
  </sheetViews>
  <sheetFormatPr defaultColWidth="9.00390625" defaultRowHeight="12.75"/>
  <cols>
    <col min="1" max="2" width="30.375" style="1" customWidth="1"/>
    <col min="3" max="3" width="30.875" style="1" customWidth="1"/>
    <col min="4" max="12" width="6.75390625" style="1" customWidth="1"/>
    <col min="13" max="16384" width="9.125" style="1" customWidth="1"/>
  </cols>
  <sheetData>
    <row r="1" spans="1:3" ht="24" customHeight="1">
      <c r="A1" s="67"/>
      <c r="B1" s="68"/>
      <c r="C1" s="69"/>
    </row>
    <row r="2" spans="1:5" ht="42.75" customHeight="1">
      <c r="A2" s="70" t="s">
        <v>24</v>
      </c>
      <c r="B2" s="71"/>
      <c r="C2" s="72"/>
      <c r="D2" s="2"/>
      <c r="E2" s="2"/>
    </row>
    <row r="3" spans="1:5" ht="24.75" customHeight="1">
      <c r="A3" s="48"/>
      <c r="B3" s="46"/>
      <c r="C3" s="47"/>
      <c r="D3" s="3"/>
      <c r="E3" s="3"/>
    </row>
    <row r="4" spans="1:3" s="5" customFormat="1" ht="24.75" customHeight="1">
      <c r="A4" s="38"/>
      <c r="B4" s="4"/>
      <c r="C4" s="39"/>
    </row>
    <row r="5" spans="1:3" s="5" customFormat="1" ht="24.75" customHeight="1">
      <c r="A5" s="38"/>
      <c r="B5" s="4"/>
      <c r="C5" s="39"/>
    </row>
    <row r="6" spans="1:3" s="5" customFormat="1" ht="24.75" customHeight="1">
      <c r="A6" s="38"/>
      <c r="B6" s="4"/>
      <c r="C6" s="39"/>
    </row>
    <row r="7" spans="1:3" s="5" customFormat="1" ht="24.75" customHeight="1">
      <c r="A7" s="38"/>
      <c r="B7" s="4"/>
      <c r="C7" s="39"/>
    </row>
    <row r="8" spans="1:3" s="5" customFormat="1" ht="24.75" customHeight="1">
      <c r="A8" s="38"/>
      <c r="B8" s="4"/>
      <c r="C8" s="39"/>
    </row>
    <row r="9" spans="1:3" ht="22.5">
      <c r="A9" s="38"/>
      <c r="B9" s="4"/>
      <c r="C9" s="39"/>
    </row>
    <row r="10" spans="1:3" ht="22.5">
      <c r="A10" s="38"/>
      <c r="B10" s="4"/>
      <c r="C10" s="39"/>
    </row>
    <row r="11" spans="1:3" ht="22.5">
      <c r="A11" s="38"/>
      <c r="B11" s="4"/>
      <c r="C11" s="39"/>
    </row>
    <row r="12" spans="1:3" ht="22.5">
      <c r="A12" s="38"/>
      <c r="B12" s="4"/>
      <c r="C12" s="39"/>
    </row>
    <row r="13" spans="1:3" ht="22.5">
      <c r="A13" s="38"/>
      <c r="B13" s="4"/>
      <c r="C13" s="39"/>
    </row>
    <row r="14" spans="1:3" ht="22.5">
      <c r="A14" s="38"/>
      <c r="B14" s="4"/>
      <c r="C14" s="39"/>
    </row>
    <row r="15" spans="1:3" ht="22.5">
      <c r="A15" s="38"/>
      <c r="B15" s="4"/>
      <c r="C15" s="39"/>
    </row>
    <row r="16" spans="1:3" ht="22.5">
      <c r="A16" s="38"/>
      <c r="B16" s="4"/>
      <c r="C16" s="39"/>
    </row>
    <row r="17" spans="1:3" ht="22.5">
      <c r="A17" s="38"/>
      <c r="B17" s="4"/>
      <c r="C17" s="39"/>
    </row>
    <row r="18" spans="1:3" ht="22.5">
      <c r="A18" s="38"/>
      <c r="B18" s="4"/>
      <c r="C18" s="39"/>
    </row>
    <row r="19" spans="1:3" ht="18" customHeight="1">
      <c r="A19" s="73" t="s">
        <v>26</v>
      </c>
      <c r="B19" s="74"/>
      <c r="C19" s="75"/>
    </row>
    <row r="20" spans="1:3" ht="42" customHeight="1">
      <c r="A20" s="76"/>
      <c r="B20" s="74"/>
      <c r="C20" s="75"/>
    </row>
    <row r="21" spans="1:3" ht="27">
      <c r="A21" s="38"/>
      <c r="B21" s="50" t="s">
        <v>25</v>
      </c>
      <c r="C21" s="39"/>
    </row>
    <row r="22" spans="1:3" ht="15.75" customHeight="1">
      <c r="A22" s="38"/>
      <c r="B22" s="8"/>
      <c r="C22" s="39"/>
    </row>
    <row r="23" spans="1:3" ht="16.5" customHeight="1">
      <c r="A23" s="38"/>
      <c r="B23" s="8"/>
      <c r="C23" s="39"/>
    </row>
    <row r="24" spans="1:3" ht="22.5">
      <c r="A24" s="38"/>
      <c r="B24" s="8"/>
      <c r="C24" s="39"/>
    </row>
    <row r="25" spans="1:3" ht="22.5">
      <c r="A25" s="40"/>
      <c r="B25" s="6"/>
      <c r="C25" s="41"/>
    </row>
    <row r="26" spans="1:3" ht="25.5" customHeight="1">
      <c r="A26" s="32" t="s">
        <v>7</v>
      </c>
      <c r="B26" s="63" t="s">
        <v>26</v>
      </c>
      <c r="C26" s="64"/>
    </row>
    <row r="27" spans="1:3" ht="25.5" customHeight="1">
      <c r="A27" s="33" t="s">
        <v>8</v>
      </c>
      <c r="B27" s="63" t="s">
        <v>29</v>
      </c>
      <c r="C27" s="64"/>
    </row>
    <row r="28" spans="1:3" ht="25.5" customHeight="1">
      <c r="A28" s="34" t="s">
        <v>9</v>
      </c>
      <c r="B28" s="63" t="s">
        <v>28</v>
      </c>
      <c r="C28" s="64"/>
    </row>
    <row r="29" spans="1:3" ht="25.5" customHeight="1">
      <c r="A29" s="33" t="s">
        <v>10</v>
      </c>
      <c r="B29" s="63" t="s">
        <v>25</v>
      </c>
      <c r="C29" s="64"/>
    </row>
    <row r="30" spans="1:3" ht="25.5" customHeight="1">
      <c r="A30" s="33" t="s">
        <v>11</v>
      </c>
      <c r="B30" s="65">
        <v>41058.40625</v>
      </c>
      <c r="C30" s="66"/>
    </row>
    <row r="31" spans="1:3" ht="25.5" customHeight="1">
      <c r="A31" s="35" t="s">
        <v>23</v>
      </c>
      <c r="B31" s="37">
        <v>31</v>
      </c>
      <c r="C31" s="36"/>
    </row>
    <row r="32" spans="1:3" ht="27.75" customHeight="1">
      <c r="A32" s="33"/>
      <c r="B32" s="7"/>
      <c r="C32" s="42"/>
    </row>
    <row r="33" spans="1:3" ht="33" customHeight="1">
      <c r="A33" s="43"/>
      <c r="B33" s="44"/>
      <c r="C33" s="45"/>
    </row>
  </sheetData>
  <sheetProtection/>
  <mergeCells count="8">
    <mergeCell ref="B27:C27"/>
    <mergeCell ref="B28:C28"/>
    <mergeCell ref="B29:C29"/>
    <mergeCell ref="B30:C30"/>
    <mergeCell ref="A1:C1"/>
    <mergeCell ref="A2:C2"/>
    <mergeCell ref="A19:C20"/>
    <mergeCell ref="B26:C26"/>
  </mergeCells>
  <printOptions horizontalCentered="1"/>
  <pageMargins left="0.65" right="0.25" top="0.49" bottom="0.27" header="0.31496062992125984" footer="0.17"/>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1">
      <selection activeCell="B31" sqref="B31"/>
    </sheetView>
  </sheetViews>
  <sheetFormatPr defaultColWidth="9.00390625" defaultRowHeight="12.75"/>
  <cols>
    <col min="1" max="2" width="30.375" style="1" customWidth="1"/>
    <col min="3" max="3" width="30.875" style="1" customWidth="1"/>
    <col min="4" max="12" width="6.75390625" style="1" customWidth="1"/>
    <col min="13" max="16384" width="9.125" style="1" customWidth="1"/>
  </cols>
  <sheetData>
    <row r="1" spans="1:3" ht="24" customHeight="1">
      <c r="A1" s="67"/>
      <c r="B1" s="68"/>
      <c r="C1" s="69"/>
    </row>
    <row r="2" spans="1:5" ht="42.75" customHeight="1">
      <c r="A2" s="70" t="s">
        <v>24</v>
      </c>
      <c r="B2" s="71"/>
      <c r="C2" s="72"/>
      <c r="D2" s="2"/>
      <c r="E2" s="2"/>
    </row>
    <row r="3" spans="1:5" ht="24.75" customHeight="1">
      <c r="A3" s="48"/>
      <c r="B3" s="46"/>
      <c r="C3" s="47"/>
      <c r="D3" s="3"/>
      <c r="E3" s="3"/>
    </row>
    <row r="4" spans="1:3" s="5" customFormat="1" ht="24.75" customHeight="1">
      <c r="A4" s="38"/>
      <c r="B4" s="4"/>
      <c r="C4" s="39"/>
    </row>
    <row r="5" spans="1:3" s="5" customFormat="1" ht="24.75" customHeight="1">
      <c r="A5" s="38"/>
      <c r="B5" s="4"/>
      <c r="C5" s="39"/>
    </row>
    <row r="6" spans="1:3" s="5" customFormat="1" ht="24.75" customHeight="1">
      <c r="A6" s="38"/>
      <c r="B6" s="4"/>
      <c r="C6" s="39"/>
    </row>
    <row r="7" spans="1:3" s="5" customFormat="1" ht="24.75" customHeight="1">
      <c r="A7" s="38"/>
      <c r="B7" s="4"/>
      <c r="C7" s="39"/>
    </row>
    <row r="8" spans="1:3" s="5" customFormat="1" ht="24.75" customHeight="1">
      <c r="A8" s="38"/>
      <c r="B8" s="4"/>
      <c r="C8" s="39"/>
    </row>
    <row r="9" spans="1:3" ht="22.5">
      <c r="A9" s="38"/>
      <c r="B9" s="4"/>
      <c r="C9" s="39"/>
    </row>
    <row r="10" spans="1:3" ht="22.5">
      <c r="A10" s="38"/>
      <c r="B10" s="4"/>
      <c r="C10" s="39"/>
    </row>
    <row r="11" spans="1:3" ht="22.5">
      <c r="A11" s="38"/>
      <c r="B11" s="4"/>
      <c r="C11" s="39"/>
    </row>
    <row r="12" spans="1:3" ht="22.5">
      <c r="A12" s="38"/>
      <c r="B12" s="4"/>
      <c r="C12" s="39"/>
    </row>
    <row r="13" spans="1:3" ht="22.5">
      <c r="A13" s="38"/>
      <c r="B13" s="4"/>
      <c r="C13" s="39"/>
    </row>
    <row r="14" spans="1:3" ht="22.5">
      <c r="A14" s="38"/>
      <c r="B14" s="4"/>
      <c r="C14" s="39"/>
    </row>
    <row r="15" spans="1:3" ht="22.5">
      <c r="A15" s="38"/>
      <c r="B15" s="4"/>
      <c r="C15" s="39"/>
    </row>
    <row r="16" spans="1:3" ht="22.5">
      <c r="A16" s="38"/>
      <c r="B16" s="4"/>
      <c r="C16" s="39"/>
    </row>
    <row r="17" spans="1:3" ht="22.5">
      <c r="A17" s="38"/>
      <c r="B17" s="4"/>
      <c r="C17" s="39"/>
    </row>
    <row r="18" spans="1:3" ht="22.5">
      <c r="A18" s="38"/>
      <c r="B18" s="4"/>
      <c r="C18" s="39"/>
    </row>
    <row r="19" spans="1:3" ht="18" customHeight="1">
      <c r="A19" s="73" t="s">
        <v>26</v>
      </c>
      <c r="B19" s="74"/>
      <c r="C19" s="75"/>
    </row>
    <row r="20" spans="1:3" ht="42" customHeight="1">
      <c r="A20" s="76"/>
      <c r="B20" s="74"/>
      <c r="C20" s="75"/>
    </row>
    <row r="21" spans="1:3" ht="27">
      <c r="A21" s="38"/>
      <c r="B21" s="50" t="s">
        <v>25</v>
      </c>
      <c r="C21" s="39"/>
    </row>
    <row r="22" spans="1:3" ht="15.75" customHeight="1">
      <c r="A22" s="38"/>
      <c r="B22" s="8"/>
      <c r="C22" s="39"/>
    </row>
    <row r="23" spans="1:3" ht="16.5" customHeight="1">
      <c r="A23" s="38"/>
      <c r="B23" s="8"/>
      <c r="C23" s="39"/>
    </row>
    <row r="24" spans="1:3" ht="22.5">
      <c r="A24" s="38"/>
      <c r="B24" s="8"/>
      <c r="C24" s="39"/>
    </row>
    <row r="25" spans="1:3" ht="22.5">
      <c r="A25" s="40"/>
      <c r="B25" s="6"/>
      <c r="C25" s="41"/>
    </row>
    <row r="26" spans="1:3" ht="25.5" customHeight="1">
      <c r="A26" s="32" t="s">
        <v>7</v>
      </c>
      <c r="B26" s="63" t="s">
        <v>26</v>
      </c>
      <c r="C26" s="64"/>
    </row>
    <row r="27" spans="1:3" ht="25.5" customHeight="1">
      <c r="A27" s="33" t="s">
        <v>8</v>
      </c>
      <c r="B27" s="63" t="s">
        <v>34</v>
      </c>
      <c r="C27" s="64"/>
    </row>
    <row r="28" spans="1:3" ht="25.5" customHeight="1">
      <c r="A28" s="34" t="s">
        <v>9</v>
      </c>
      <c r="B28" s="63" t="s">
        <v>33</v>
      </c>
      <c r="C28" s="64"/>
    </row>
    <row r="29" spans="1:3" ht="25.5" customHeight="1">
      <c r="A29" s="33" t="s">
        <v>10</v>
      </c>
      <c r="B29" s="63" t="s">
        <v>25</v>
      </c>
      <c r="C29" s="64"/>
    </row>
    <row r="30" spans="1:3" ht="25.5" customHeight="1">
      <c r="A30" s="33" t="s">
        <v>11</v>
      </c>
      <c r="B30" s="65">
        <v>41058.43402777778</v>
      </c>
      <c r="C30" s="66"/>
    </row>
    <row r="31" spans="1:3" ht="25.5" customHeight="1">
      <c r="A31" s="35" t="s">
        <v>23</v>
      </c>
      <c r="B31" s="37">
        <v>34</v>
      </c>
      <c r="C31" s="36"/>
    </row>
    <row r="32" spans="1:3" ht="27.75" customHeight="1">
      <c r="A32" s="33"/>
      <c r="B32" s="7"/>
      <c r="C32" s="42"/>
    </row>
    <row r="33" spans="1:3" ht="33" customHeight="1">
      <c r="A33" s="43"/>
      <c r="B33" s="44"/>
      <c r="C33" s="45"/>
    </row>
  </sheetData>
  <sheetProtection/>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tabColor rgb="FF00B0F0"/>
  </sheetPr>
  <dimension ref="A1:L45"/>
  <sheetViews>
    <sheetView view="pageBreakPreview" zoomScaleSheetLayoutView="100" zoomScalePageLayoutView="0" workbookViewId="0" topLeftCell="A27">
      <selection activeCell="A49" sqref="A49"/>
    </sheetView>
  </sheetViews>
  <sheetFormatPr defaultColWidth="9.00390625" defaultRowHeight="12.75"/>
  <cols>
    <col min="1" max="1" width="4.25390625" style="23" bestFit="1" customWidth="1"/>
    <col min="2" max="2" width="8.00390625" style="23" customWidth="1"/>
    <col min="3" max="4" width="32.375" style="24" customWidth="1"/>
    <col min="5" max="5" width="8.00390625" style="23" hidden="1" customWidth="1"/>
    <col min="6" max="6" width="19.25390625" style="25" customWidth="1"/>
    <col min="7" max="7" width="17.125" style="20" customWidth="1"/>
    <col min="8" max="16384" width="9.125" style="20" customWidth="1"/>
  </cols>
  <sheetData>
    <row r="1" spans="1:6" ht="31.5" customHeight="1">
      <c r="A1" s="78" t="str">
        <f>'GE-KAPAK'!A2</f>
        <v>Tükiye Atletizm Federasyonu
Kütahya Atletizm İl Temsilciliği</v>
      </c>
      <c r="B1" s="79"/>
      <c r="C1" s="79"/>
      <c r="D1" s="79"/>
      <c r="E1" s="79"/>
      <c r="F1" s="79"/>
    </row>
    <row r="2" spans="1:6" ht="15.75">
      <c r="A2" s="80" t="str">
        <f>'GE-KAPAK'!B26</f>
        <v>Dağ Koşusu Federasyon Deneme Şampiyonası</v>
      </c>
      <c r="B2" s="80"/>
      <c r="C2" s="80"/>
      <c r="D2" s="80"/>
      <c r="E2" s="80"/>
      <c r="F2" s="80"/>
    </row>
    <row r="3" spans="1:6" ht="15.75">
      <c r="A3" s="81" t="str">
        <f>'GE-KAPAK'!B29</f>
        <v>Kütahya</v>
      </c>
      <c r="B3" s="81"/>
      <c r="C3" s="81"/>
      <c r="D3" s="81"/>
      <c r="E3" s="81"/>
      <c r="F3" s="81"/>
    </row>
    <row r="4" spans="1:6" ht="14.25">
      <c r="A4" s="77" t="str">
        <f>'GE-KAPAK'!B28</f>
        <v>Genç Erkekler</v>
      </c>
      <c r="B4" s="77"/>
      <c r="C4" s="77"/>
      <c r="D4" s="49" t="str">
        <f>'GE-KAPAK'!B27</f>
        <v>8.000 Metre</v>
      </c>
      <c r="E4" s="82">
        <f>'GE-KAPAK'!B30</f>
        <v>41058.43402777778</v>
      </c>
      <c r="F4" s="82"/>
    </row>
    <row r="5" spans="1:12" s="21" customFormat="1" ht="31.5" customHeight="1">
      <c r="A5" s="12" t="s">
        <v>0</v>
      </c>
      <c r="B5" s="12" t="s">
        <v>1</v>
      </c>
      <c r="C5" s="12" t="s">
        <v>3</v>
      </c>
      <c r="D5" s="12" t="s">
        <v>5</v>
      </c>
      <c r="E5" s="12" t="s">
        <v>6</v>
      </c>
      <c r="F5" s="51" t="s">
        <v>2</v>
      </c>
      <c r="H5" s="22"/>
      <c r="I5" s="22"/>
      <c r="J5" s="22"/>
      <c r="K5" s="22"/>
      <c r="L5" s="22"/>
    </row>
    <row r="6" spans="1:6" ht="18" customHeight="1">
      <c r="A6" s="52">
        <v>1</v>
      </c>
      <c r="B6" s="53">
        <v>151</v>
      </c>
      <c r="C6" s="54" t="s">
        <v>186</v>
      </c>
      <c r="D6" s="54" t="s">
        <v>182</v>
      </c>
      <c r="E6" s="56"/>
      <c r="F6" s="55" t="s">
        <v>188</v>
      </c>
    </row>
    <row r="7" spans="1:6" ht="18" customHeight="1">
      <c r="A7" s="52">
        <v>2</v>
      </c>
      <c r="B7" s="53">
        <v>152</v>
      </c>
      <c r="C7" s="54" t="s">
        <v>185</v>
      </c>
      <c r="D7" s="54" t="s">
        <v>182</v>
      </c>
      <c r="E7" s="56"/>
      <c r="F7" s="55" t="s">
        <v>187</v>
      </c>
    </row>
    <row r="8" spans="1:6" ht="18" customHeight="1">
      <c r="A8" s="52">
        <v>3</v>
      </c>
      <c r="B8" s="53">
        <v>153</v>
      </c>
      <c r="C8" s="54" t="s">
        <v>139</v>
      </c>
      <c r="D8" s="54" t="s">
        <v>51</v>
      </c>
      <c r="E8" s="56"/>
      <c r="F8" s="55">
        <v>34564</v>
      </c>
    </row>
    <row r="9" spans="1:6" ht="18" customHeight="1">
      <c r="A9" s="52">
        <v>4</v>
      </c>
      <c r="B9" s="53">
        <v>154</v>
      </c>
      <c r="C9" s="54" t="s">
        <v>166</v>
      </c>
      <c r="D9" s="54" t="s">
        <v>164</v>
      </c>
      <c r="E9" s="56"/>
      <c r="F9" s="55">
        <v>34169</v>
      </c>
    </row>
    <row r="10" spans="1:6" ht="18" customHeight="1">
      <c r="A10" s="52">
        <v>5</v>
      </c>
      <c r="B10" s="53">
        <v>155</v>
      </c>
      <c r="C10" s="54" t="s">
        <v>165</v>
      </c>
      <c r="D10" s="54" t="s">
        <v>164</v>
      </c>
      <c r="E10" s="56"/>
      <c r="F10" s="55">
        <v>34029</v>
      </c>
    </row>
    <row r="11" spans="1:6" ht="18" customHeight="1">
      <c r="A11" s="52">
        <v>6</v>
      </c>
      <c r="B11" s="53">
        <v>156</v>
      </c>
      <c r="C11" s="54" t="s">
        <v>167</v>
      </c>
      <c r="D11" s="54" t="s">
        <v>164</v>
      </c>
      <c r="E11" s="56"/>
      <c r="F11" s="55">
        <v>34168</v>
      </c>
    </row>
    <row r="12" spans="1:6" ht="18" customHeight="1">
      <c r="A12" s="52">
        <v>7</v>
      </c>
      <c r="B12" s="53">
        <v>157</v>
      </c>
      <c r="C12" s="54" t="s">
        <v>174</v>
      </c>
      <c r="D12" s="54" t="s">
        <v>152</v>
      </c>
      <c r="E12" s="56"/>
      <c r="F12" s="55">
        <v>34383</v>
      </c>
    </row>
    <row r="13" spans="1:6" ht="18" customHeight="1">
      <c r="A13" s="52">
        <v>8</v>
      </c>
      <c r="B13" s="53">
        <v>158</v>
      </c>
      <c r="C13" s="54" t="s">
        <v>169</v>
      </c>
      <c r="D13" s="54" t="s">
        <v>152</v>
      </c>
      <c r="E13" s="56"/>
      <c r="F13" s="55">
        <v>34002</v>
      </c>
    </row>
    <row r="14" spans="1:6" ht="18" customHeight="1">
      <c r="A14" s="52">
        <v>9</v>
      </c>
      <c r="B14" s="53">
        <v>159</v>
      </c>
      <c r="C14" s="54" t="s">
        <v>147</v>
      </c>
      <c r="D14" s="54" t="s">
        <v>146</v>
      </c>
      <c r="E14" s="56"/>
      <c r="F14" s="55">
        <v>34586</v>
      </c>
    </row>
    <row r="15" spans="1:6" ht="18" customHeight="1">
      <c r="A15" s="52">
        <v>10</v>
      </c>
      <c r="B15" s="53">
        <v>160</v>
      </c>
      <c r="C15" s="54" t="s">
        <v>125</v>
      </c>
      <c r="D15" s="54" t="s">
        <v>126</v>
      </c>
      <c r="E15" s="56"/>
      <c r="F15" s="55">
        <v>34169</v>
      </c>
    </row>
    <row r="16" spans="1:6" ht="18" customHeight="1">
      <c r="A16" s="52">
        <v>11</v>
      </c>
      <c r="B16" s="53">
        <v>161</v>
      </c>
      <c r="C16" s="54" t="s">
        <v>206</v>
      </c>
      <c r="D16" s="54" t="s">
        <v>191</v>
      </c>
      <c r="E16" s="56"/>
      <c r="F16" s="55">
        <v>34597</v>
      </c>
    </row>
    <row r="17" spans="1:6" ht="18" customHeight="1">
      <c r="A17" s="52">
        <v>12</v>
      </c>
      <c r="B17" s="53">
        <v>162</v>
      </c>
      <c r="C17" s="54" t="s">
        <v>205</v>
      </c>
      <c r="D17" s="54" t="s">
        <v>191</v>
      </c>
      <c r="E17" s="56"/>
      <c r="F17" s="55">
        <v>34648</v>
      </c>
    </row>
    <row r="18" spans="1:6" ht="18" customHeight="1">
      <c r="A18" s="52">
        <v>13</v>
      </c>
      <c r="B18" s="53">
        <v>163</v>
      </c>
      <c r="C18" s="54" t="s">
        <v>204</v>
      </c>
      <c r="D18" s="54" t="s">
        <v>191</v>
      </c>
      <c r="E18" s="56"/>
      <c r="F18" s="55">
        <v>34497</v>
      </c>
    </row>
    <row r="19" spans="1:6" ht="18" customHeight="1">
      <c r="A19" s="52">
        <v>14</v>
      </c>
      <c r="B19" s="53">
        <v>164</v>
      </c>
      <c r="C19" s="54" t="s">
        <v>201</v>
      </c>
      <c r="D19" s="54" t="s">
        <v>191</v>
      </c>
      <c r="E19" s="56"/>
      <c r="F19" s="55">
        <v>33970</v>
      </c>
    </row>
    <row r="20" spans="1:6" ht="18" customHeight="1">
      <c r="A20" s="52">
        <v>15</v>
      </c>
      <c r="B20" s="53">
        <v>165</v>
      </c>
      <c r="C20" s="54" t="s">
        <v>202</v>
      </c>
      <c r="D20" s="54" t="s">
        <v>191</v>
      </c>
      <c r="E20" s="56"/>
      <c r="F20" s="55">
        <v>34090</v>
      </c>
    </row>
    <row r="21" spans="1:6" ht="18" customHeight="1">
      <c r="A21" s="52">
        <v>16</v>
      </c>
      <c r="B21" s="53">
        <v>166</v>
      </c>
      <c r="C21" s="54" t="s">
        <v>203</v>
      </c>
      <c r="D21" s="54" t="s">
        <v>191</v>
      </c>
      <c r="E21" s="56"/>
      <c r="F21" s="55">
        <v>34370</v>
      </c>
    </row>
    <row r="22" spans="1:6" ht="18" customHeight="1">
      <c r="A22" s="52">
        <v>17</v>
      </c>
      <c r="B22" s="53">
        <v>167</v>
      </c>
      <c r="C22" s="54" t="s">
        <v>63</v>
      </c>
      <c r="D22" s="54" t="s">
        <v>56</v>
      </c>
      <c r="E22" s="56"/>
      <c r="F22" s="55">
        <v>33970</v>
      </c>
    </row>
    <row r="23" spans="1:6" ht="18" customHeight="1">
      <c r="A23" s="52">
        <v>18</v>
      </c>
      <c r="B23" s="53">
        <v>168</v>
      </c>
      <c r="C23" s="54" t="s">
        <v>62</v>
      </c>
      <c r="D23" s="54" t="s">
        <v>56</v>
      </c>
      <c r="E23" s="56"/>
      <c r="F23" s="55">
        <v>34484</v>
      </c>
    </row>
    <row r="24" spans="1:6" ht="18" customHeight="1">
      <c r="A24" s="52">
        <v>19</v>
      </c>
      <c r="B24" s="53">
        <v>169</v>
      </c>
      <c r="C24" s="54" t="s">
        <v>66</v>
      </c>
      <c r="D24" s="54" t="s">
        <v>44</v>
      </c>
      <c r="E24" s="56"/>
      <c r="F24" s="55">
        <v>34505</v>
      </c>
    </row>
    <row r="25" spans="1:6" ht="18" customHeight="1">
      <c r="A25" s="52">
        <v>20</v>
      </c>
      <c r="B25" s="53">
        <v>170</v>
      </c>
      <c r="C25" s="54" t="s">
        <v>86</v>
      </c>
      <c r="D25" s="54" t="s">
        <v>87</v>
      </c>
      <c r="E25" s="56"/>
      <c r="F25" s="55">
        <v>34394</v>
      </c>
    </row>
    <row r="26" spans="1:6" ht="18" customHeight="1">
      <c r="A26" s="52">
        <v>21</v>
      </c>
      <c r="B26" s="53">
        <v>171</v>
      </c>
      <c r="C26" s="54" t="s">
        <v>75</v>
      </c>
      <c r="D26" s="54" t="s">
        <v>71</v>
      </c>
      <c r="E26" s="56"/>
      <c r="F26" s="55">
        <v>34545</v>
      </c>
    </row>
    <row r="27" spans="1:6" ht="18" customHeight="1">
      <c r="A27" s="52">
        <v>22</v>
      </c>
      <c r="B27" s="53">
        <v>172</v>
      </c>
      <c r="C27" s="54" t="s">
        <v>76</v>
      </c>
      <c r="D27" s="54" t="s">
        <v>71</v>
      </c>
      <c r="E27" s="56"/>
      <c r="F27" s="55">
        <v>34128</v>
      </c>
    </row>
    <row r="28" spans="1:6" ht="18" customHeight="1">
      <c r="A28" s="52">
        <v>23</v>
      </c>
      <c r="B28" s="53">
        <v>173</v>
      </c>
      <c r="C28" s="54" t="s">
        <v>48</v>
      </c>
      <c r="D28" s="54" t="s">
        <v>46</v>
      </c>
      <c r="E28" s="56"/>
      <c r="F28" s="55">
        <v>34097</v>
      </c>
    </row>
    <row r="29" spans="1:6" ht="18" customHeight="1">
      <c r="A29" s="52">
        <v>24</v>
      </c>
      <c r="B29" s="53">
        <v>174</v>
      </c>
      <c r="C29" s="54" t="s">
        <v>192</v>
      </c>
      <c r="D29" s="54" t="s">
        <v>193</v>
      </c>
      <c r="E29" s="56"/>
      <c r="F29" s="55">
        <v>34602</v>
      </c>
    </row>
    <row r="30" spans="1:6" ht="18" customHeight="1">
      <c r="A30" s="52">
        <v>25</v>
      </c>
      <c r="B30" s="53">
        <v>175</v>
      </c>
      <c r="C30" s="54" t="s">
        <v>40</v>
      </c>
      <c r="D30" s="54" t="s">
        <v>38</v>
      </c>
      <c r="E30" s="56"/>
      <c r="F30" s="55">
        <v>34344</v>
      </c>
    </row>
    <row r="31" spans="1:6" ht="18" customHeight="1">
      <c r="A31" s="52">
        <v>26</v>
      </c>
      <c r="B31" s="53">
        <v>176</v>
      </c>
      <c r="C31" s="54" t="s">
        <v>97</v>
      </c>
      <c r="D31" s="54" t="s">
        <v>96</v>
      </c>
      <c r="E31" s="56"/>
      <c r="F31" s="55">
        <v>33970</v>
      </c>
    </row>
    <row r="32" spans="1:6" ht="18" customHeight="1">
      <c r="A32" s="52">
        <v>27</v>
      </c>
      <c r="B32" s="53">
        <v>177</v>
      </c>
      <c r="C32" s="54" t="s">
        <v>134</v>
      </c>
      <c r="D32" s="54" t="s">
        <v>117</v>
      </c>
      <c r="E32" s="56"/>
      <c r="F32" s="55">
        <v>34460</v>
      </c>
    </row>
    <row r="33" spans="1:6" ht="18" customHeight="1">
      <c r="A33" s="52">
        <v>28</v>
      </c>
      <c r="B33" s="53">
        <v>178</v>
      </c>
      <c r="C33" s="54" t="s">
        <v>133</v>
      </c>
      <c r="D33" s="54" t="s">
        <v>117</v>
      </c>
      <c r="E33" s="56"/>
      <c r="F33" s="55">
        <v>34227</v>
      </c>
    </row>
    <row r="34" spans="1:6" ht="18" customHeight="1">
      <c r="A34" s="52">
        <v>29</v>
      </c>
      <c r="B34" s="53">
        <v>179</v>
      </c>
      <c r="C34" s="54" t="s">
        <v>237</v>
      </c>
      <c r="D34" s="54" t="s">
        <v>238</v>
      </c>
      <c r="E34" s="56"/>
      <c r="F34" s="55">
        <v>34161</v>
      </c>
    </row>
    <row r="35" spans="1:6" ht="18" customHeight="1">
      <c r="A35" s="52">
        <v>30</v>
      </c>
      <c r="B35" s="53">
        <v>180</v>
      </c>
      <c r="C35" s="54" t="s">
        <v>239</v>
      </c>
      <c r="D35" s="54" t="s">
        <v>56</v>
      </c>
      <c r="E35" s="56"/>
      <c r="F35" s="55">
        <v>34335</v>
      </c>
    </row>
    <row r="36" spans="1:6" ht="18" customHeight="1">
      <c r="A36" s="52">
        <v>31</v>
      </c>
      <c r="B36" s="53">
        <v>181</v>
      </c>
      <c r="C36" s="54" t="s">
        <v>240</v>
      </c>
      <c r="D36" s="54" t="s">
        <v>215</v>
      </c>
      <c r="E36" s="56"/>
      <c r="F36" s="55">
        <v>34121</v>
      </c>
    </row>
    <row r="37" spans="1:6" ht="18" customHeight="1">
      <c r="A37" s="52">
        <v>32</v>
      </c>
      <c r="B37" s="53">
        <v>182</v>
      </c>
      <c r="C37" s="54" t="s">
        <v>241</v>
      </c>
      <c r="D37" s="54" t="s">
        <v>215</v>
      </c>
      <c r="E37" s="56"/>
      <c r="F37" s="55">
        <v>34526</v>
      </c>
    </row>
    <row r="38" spans="1:6" ht="18" customHeight="1">
      <c r="A38" s="52">
        <v>33</v>
      </c>
      <c r="B38" s="53">
        <v>183</v>
      </c>
      <c r="C38" s="54" t="s">
        <v>242</v>
      </c>
      <c r="D38" s="54" t="s">
        <v>215</v>
      </c>
      <c r="E38" s="56"/>
      <c r="F38" s="55">
        <v>34462</v>
      </c>
    </row>
    <row r="39" spans="1:6" ht="18" customHeight="1">
      <c r="A39" s="52">
        <v>34</v>
      </c>
      <c r="B39" s="53">
        <v>184</v>
      </c>
      <c r="C39" s="54" t="s">
        <v>243</v>
      </c>
      <c r="D39" s="54" t="s">
        <v>215</v>
      </c>
      <c r="E39" s="56"/>
      <c r="F39" s="55">
        <v>34444</v>
      </c>
    </row>
    <row r="40" spans="1:6" ht="18" customHeight="1">
      <c r="A40" s="52">
        <v>35</v>
      </c>
      <c r="B40" s="53"/>
      <c r="C40" s="54"/>
      <c r="D40" s="54"/>
      <c r="E40" s="56"/>
      <c r="F40" s="55"/>
    </row>
    <row r="41" spans="1:6" ht="18" customHeight="1">
      <c r="A41" s="52">
        <v>36</v>
      </c>
      <c r="B41" s="53"/>
      <c r="C41" s="54"/>
      <c r="D41" s="54"/>
      <c r="E41" s="56"/>
      <c r="F41" s="55"/>
    </row>
    <row r="42" spans="1:6" ht="18" customHeight="1">
      <c r="A42" s="52">
        <v>37</v>
      </c>
      <c r="B42" s="53"/>
      <c r="C42" s="54"/>
      <c r="D42" s="54"/>
      <c r="E42" s="56"/>
      <c r="F42" s="55"/>
    </row>
    <row r="43" spans="1:6" ht="18" customHeight="1">
      <c r="A43" s="52">
        <v>38</v>
      </c>
      <c r="B43" s="53"/>
      <c r="C43" s="54"/>
      <c r="D43" s="54"/>
      <c r="E43" s="56"/>
      <c r="F43" s="55"/>
    </row>
    <row r="44" spans="1:6" ht="18" customHeight="1">
      <c r="A44" s="52">
        <v>39</v>
      </c>
      <c r="B44" s="53"/>
      <c r="C44" s="54"/>
      <c r="D44" s="54"/>
      <c r="E44" s="56"/>
      <c r="F44" s="55"/>
    </row>
    <row r="45" spans="1:6" ht="18" customHeight="1">
      <c r="A45" s="52">
        <v>40</v>
      </c>
      <c r="B45" s="53"/>
      <c r="C45" s="54"/>
      <c r="D45" s="54"/>
      <c r="E45" s="56"/>
      <c r="F45" s="55"/>
    </row>
  </sheetData>
  <sheetProtection/>
  <mergeCells count="5">
    <mergeCell ref="A1:F1"/>
    <mergeCell ref="A2:F2"/>
    <mergeCell ref="A3:F3"/>
    <mergeCell ref="A4:C4"/>
    <mergeCell ref="E4:F4"/>
  </mergeCells>
  <conditionalFormatting sqref="B6:B45">
    <cfRule type="duplicateValues" priority="1" dxfId="24" stopIfTrue="1">
      <formula>AND(COUNTIF($B$6:$B$45,B6)&gt;1,NOT(ISBLANK(B6)))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r:id="rId2"/>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tabColor rgb="FF00B0F0"/>
  </sheetPr>
  <dimension ref="A1:P55"/>
  <sheetViews>
    <sheetView view="pageBreakPreview" zoomScaleSheetLayoutView="100" zoomScalePageLayoutView="0" workbookViewId="0" topLeftCell="A21">
      <selection activeCell="D11" sqref="D11"/>
    </sheetView>
  </sheetViews>
  <sheetFormatPr defaultColWidth="9.00390625" defaultRowHeight="12.75"/>
  <cols>
    <col min="1" max="1" width="6.00390625" style="10" customWidth="1"/>
    <col min="2" max="2" width="9.125" style="10" customWidth="1"/>
    <col min="3" max="3" width="38.75390625" style="17" customWidth="1"/>
    <col min="4" max="4" width="35.125" style="17" customWidth="1"/>
    <col min="5" max="5" width="2.625" style="9" hidden="1" customWidth="1"/>
    <col min="6" max="7" width="13.375" style="10" customWidth="1"/>
    <col min="8" max="8" width="3.00390625" style="9" hidden="1" customWidth="1"/>
    <col min="9" max="16384" width="9.125" style="9" customWidth="1"/>
  </cols>
  <sheetData>
    <row r="1" spans="1:10" ht="32.25" customHeight="1">
      <c r="A1" s="84" t="str">
        <f>'GE-KAPAK'!A2</f>
        <v>Tükiye Atletizm Federasyonu
Kütahya Atletizm İl Temsilciliği</v>
      </c>
      <c r="B1" s="84"/>
      <c r="C1" s="84"/>
      <c r="D1" s="84"/>
      <c r="E1" s="84"/>
      <c r="F1" s="84"/>
      <c r="G1" s="84"/>
      <c r="H1" s="84"/>
      <c r="J1" s="10"/>
    </row>
    <row r="2" spans="1:8" ht="15.75">
      <c r="A2" s="85" t="str">
        <f>'GE-KAPAK'!B26</f>
        <v>Dağ Koşusu Federasyon Deneme Şampiyonası</v>
      </c>
      <c r="B2" s="85"/>
      <c r="C2" s="85"/>
      <c r="D2" s="85"/>
      <c r="E2" s="85"/>
      <c r="F2" s="85"/>
      <c r="G2" s="85"/>
      <c r="H2" s="85"/>
    </row>
    <row r="3" spans="1:9" ht="15.75">
      <c r="A3" s="86" t="str">
        <f>'GE-KAPAK'!B29</f>
        <v>Kütahya</v>
      </c>
      <c r="B3" s="86"/>
      <c r="C3" s="86"/>
      <c r="D3" s="86"/>
      <c r="E3" s="86"/>
      <c r="F3" s="86"/>
      <c r="G3" s="86"/>
      <c r="H3" s="86"/>
      <c r="I3" s="11"/>
    </row>
    <row r="4" spans="1:8" ht="12.75">
      <c r="A4" s="83" t="str">
        <f>'GE-KAPAK'!B28</f>
        <v>Genç Erkekler</v>
      </c>
      <c r="B4" s="83"/>
      <c r="C4" s="83"/>
      <c r="D4" s="18" t="str">
        <f>'GE-KAPAK'!B27</f>
        <v>8.000 Metre</v>
      </c>
      <c r="E4" s="19"/>
      <c r="F4" s="87">
        <f>'GE-KAPAK'!B30</f>
        <v>41058.43402777778</v>
      </c>
      <c r="G4" s="87"/>
      <c r="H4" s="87"/>
    </row>
    <row r="5" spans="1:16" s="14" customFormat="1" ht="33.75" customHeight="1">
      <c r="A5" s="12" t="s">
        <v>0</v>
      </c>
      <c r="B5" s="12" t="s">
        <v>1</v>
      </c>
      <c r="C5" s="12" t="s">
        <v>3</v>
      </c>
      <c r="D5" s="12" t="s">
        <v>5</v>
      </c>
      <c r="E5" s="12" t="s">
        <v>6</v>
      </c>
      <c r="F5" s="51" t="s">
        <v>2</v>
      </c>
      <c r="G5" s="12" t="s">
        <v>4</v>
      </c>
      <c r="H5" s="13" t="s">
        <v>12</v>
      </c>
      <c r="L5" s="15"/>
      <c r="M5" s="15"/>
      <c r="N5" s="15"/>
      <c r="O5" s="15"/>
      <c r="P5" s="15"/>
    </row>
    <row r="6" spans="1:10" ht="18" customHeight="1">
      <c r="A6" s="57">
        <f>IF(B6&lt;&gt;"",1,"")</f>
        <v>1</v>
      </c>
      <c r="B6" s="58">
        <v>184</v>
      </c>
      <c r="C6" s="59" t="str">
        <f>IF(ISERROR(VLOOKUP(B6,'GENÇ ERKEK-START LİSTE'!$B$6:$F$145,2,0)),"",VLOOKUP(B6,'GENÇ ERKEK-START LİSTE'!$B$6:$F$145,2,0))</f>
        <v>SUAT KARABULAK </v>
      </c>
      <c r="D6" s="59" t="str">
        <f>IF(ISERROR(VLOOKUP(B6,'GENÇ ERKEK-START LİSTE'!$B$6:$F$145,3,0)),"",VLOOKUP(B6,'GENÇ ERKEK-START LİSTE'!$B$6:$F$145,3,0))</f>
        <v>VAN</v>
      </c>
      <c r="E6" s="60">
        <f>IF(ISERROR(VLOOKUP(B6,'GENÇ ERKEK-START LİSTE'!$B$6:$F$45,4,0)),"",VLOOKUP(B6,'GENÇ ERKEK-START LİSTE'!$B$6:$F$45,4,0))</f>
        <v>0</v>
      </c>
      <c r="F6" s="61">
        <f>IF(ISERROR(VLOOKUP($B6,'GENÇ ERKEK-START LİSTE'!$B$6:$F$145,5,0)),"",VLOOKUP($B6,'GENÇ ERKEK-START LİSTE'!$B$6:$F$145,5,0))</f>
        <v>34444</v>
      </c>
      <c r="G6" s="62">
        <v>3445</v>
      </c>
      <c r="H6" s="16">
        <f>IF(OR(G6="DQ",G6="DNF",G6="DNS"),"-",IF(B6&lt;&gt;"",IF(E6="F",0,1),""))</f>
        <v>1</v>
      </c>
      <c r="J6" s="10"/>
    </row>
    <row r="7" spans="1:10" ht="18" customHeight="1">
      <c r="A7" s="57">
        <f>IF(B7&lt;&gt;"",A6+1,"")</f>
        <v>2</v>
      </c>
      <c r="B7" s="58">
        <v>159</v>
      </c>
      <c r="C7" s="59" t="str">
        <f>IF(ISERROR(VLOOKUP(B7,'GENÇ ERKEK-START LİSTE'!$B$6:$F$145,2,0)),"",VLOOKUP(B7,'GENÇ ERKEK-START LİSTE'!$B$6:$F$145,2,0))</f>
        <v>OZAN İŞKEY</v>
      </c>
      <c r="D7" s="59" t="str">
        <f>IF(ISERROR(VLOOKUP(B7,'GENÇ ERKEK-START LİSTE'!$B$6:$F$145,3,0)),"",VLOOKUP(B7,'GENÇ ERKEK-START LİSTE'!$B$6:$F$145,3,0))</f>
        <v>KONYA</v>
      </c>
      <c r="E7" s="60">
        <f>IF(ISERROR(VLOOKUP(B7,'GENÇ ERKEK-START LİSTE'!$B$6:$F$45,4,0)),"",VLOOKUP(B7,'GENÇ ERKEK-START LİSTE'!$B$6:$F$45,4,0))</f>
        <v>0</v>
      </c>
      <c r="F7" s="61">
        <f>IF(ISERROR(VLOOKUP($B7,'GENÇ ERKEK-START LİSTE'!$B$6:$F$145,5,0)),"",VLOOKUP($B7,'GENÇ ERKEK-START LİSTE'!$B$6:$F$145,5,0))</f>
        <v>34586</v>
      </c>
      <c r="G7" s="62">
        <v>3502</v>
      </c>
      <c r="H7" s="16">
        <f>IF(OR(G7="DQ",G7="DNF",G7="DNS"),"-",IF(B7&lt;&gt;"",IF(E7="F",H6,H6+1),""))</f>
        <v>2</v>
      </c>
      <c r="J7" s="10"/>
    </row>
    <row r="8" spans="1:10" ht="18" customHeight="1">
      <c r="A8" s="57">
        <f aca="true" t="shared" si="0" ref="A8:A55">IF(B8&lt;&gt;"",A7+1,"")</f>
        <v>3</v>
      </c>
      <c r="B8" s="58">
        <v>181</v>
      </c>
      <c r="C8" s="59" t="str">
        <f>IF(ISERROR(VLOOKUP(B8,'GENÇ ERKEK-START LİSTE'!$B$6:$F$145,2,0)),"",VLOOKUP(B8,'GENÇ ERKEK-START LİSTE'!$B$6:$F$145,2,0))</f>
        <v>NURULLAH ATALAY </v>
      </c>
      <c r="D8" s="59" t="str">
        <f>IF(ISERROR(VLOOKUP(B8,'GENÇ ERKEK-START LİSTE'!$B$6:$F$145,3,0)),"",VLOOKUP(B8,'GENÇ ERKEK-START LİSTE'!$B$6:$F$145,3,0))</f>
        <v>VAN</v>
      </c>
      <c r="E8" s="60">
        <f>IF(ISERROR(VLOOKUP(B8,'GENÇ ERKEK-START LİSTE'!$B$6:$F$45,4,0)),"",VLOOKUP(B8,'GENÇ ERKEK-START LİSTE'!$B$6:$F$45,4,0))</f>
        <v>0</v>
      </c>
      <c r="F8" s="61">
        <f>IF(ISERROR(VLOOKUP($B8,'GENÇ ERKEK-START LİSTE'!$B$6:$F$145,5,0)),"",VLOOKUP($B8,'GENÇ ERKEK-START LİSTE'!$B$6:$F$145,5,0))</f>
        <v>34121</v>
      </c>
      <c r="G8" s="62">
        <v>3518</v>
      </c>
      <c r="H8" s="16">
        <f aca="true" t="shared" si="1" ref="H8:H55">IF(OR(G8="DQ",G8="DNF",G8="DNS"),"-",IF(B8&lt;&gt;"",IF(E8="F",H7,H7+1),""))</f>
        <v>3</v>
      </c>
      <c r="J8" s="10"/>
    </row>
    <row r="9" spans="1:8" ht="18" customHeight="1">
      <c r="A9" s="57">
        <f t="shared" si="0"/>
        <v>4</v>
      </c>
      <c r="B9" s="58">
        <v>164</v>
      </c>
      <c r="C9" s="59" t="str">
        <f>IF(ISERROR(VLOOKUP(B9,'GENÇ ERKEK-START LİSTE'!$B$6:$F$145,2,0)),"",VLOOKUP(B9,'GENÇ ERKEK-START LİSTE'!$B$6:$F$145,2,0))</f>
        <v>SERKAN DEMİR</v>
      </c>
      <c r="D9" s="59" t="str">
        <f>IF(ISERROR(VLOOKUP(B9,'GENÇ ERKEK-START LİSTE'!$B$6:$F$145,3,0)),"",VLOOKUP(B9,'GENÇ ERKEK-START LİSTE'!$B$6:$F$145,3,0))</f>
        <v>BİTLİS</v>
      </c>
      <c r="E9" s="60">
        <f>IF(ISERROR(VLOOKUP(B9,'GENÇ ERKEK-START LİSTE'!$B$6:$F$45,4,0)),"",VLOOKUP(B9,'GENÇ ERKEK-START LİSTE'!$B$6:$F$45,4,0))</f>
        <v>0</v>
      </c>
      <c r="F9" s="61">
        <f>IF(ISERROR(VLOOKUP($B9,'GENÇ ERKEK-START LİSTE'!$B$6:$F$145,5,0)),"",VLOOKUP($B9,'GENÇ ERKEK-START LİSTE'!$B$6:$F$145,5,0))</f>
        <v>33970</v>
      </c>
      <c r="G9" s="62">
        <v>3530</v>
      </c>
      <c r="H9" s="16">
        <f t="shared" si="1"/>
        <v>4</v>
      </c>
    </row>
    <row r="10" spans="1:8" ht="18" customHeight="1">
      <c r="A10" s="57">
        <f t="shared" si="0"/>
        <v>5</v>
      </c>
      <c r="B10" s="58">
        <v>162</v>
      </c>
      <c r="C10" s="59" t="str">
        <f>IF(ISERROR(VLOOKUP(B10,'GENÇ ERKEK-START LİSTE'!$B$6:$F$145,2,0)),"",VLOOKUP(B10,'GENÇ ERKEK-START LİSTE'!$B$6:$F$145,2,0))</f>
        <v>NAİF BOZKURT</v>
      </c>
      <c r="D10" s="59" t="str">
        <f>IF(ISERROR(VLOOKUP(B10,'GENÇ ERKEK-START LİSTE'!$B$6:$F$145,3,0)),"",VLOOKUP(B10,'GENÇ ERKEK-START LİSTE'!$B$6:$F$145,3,0))</f>
        <v>BİTLİS</v>
      </c>
      <c r="E10" s="60">
        <f>IF(ISERROR(VLOOKUP(B10,'GENÇ ERKEK-START LİSTE'!$B$6:$F$45,4,0)),"",VLOOKUP(B10,'GENÇ ERKEK-START LİSTE'!$B$6:$F$45,4,0))</f>
        <v>0</v>
      </c>
      <c r="F10" s="61">
        <f>IF(ISERROR(VLOOKUP($B10,'GENÇ ERKEK-START LİSTE'!$B$6:$F$145,5,0)),"",VLOOKUP($B10,'GENÇ ERKEK-START LİSTE'!$B$6:$F$145,5,0))</f>
        <v>34648</v>
      </c>
      <c r="G10" s="62">
        <v>3543</v>
      </c>
      <c r="H10" s="16">
        <f t="shared" si="1"/>
        <v>5</v>
      </c>
    </row>
    <row r="11" spans="1:8" ht="18" customHeight="1">
      <c r="A11" s="57">
        <f t="shared" si="0"/>
        <v>6</v>
      </c>
      <c r="B11" s="58">
        <v>183</v>
      </c>
      <c r="C11" s="59" t="str">
        <f>IF(ISERROR(VLOOKUP(B11,'GENÇ ERKEK-START LİSTE'!$B$6:$F$145,2,0)),"",VLOOKUP(B11,'GENÇ ERKEK-START LİSTE'!$B$6:$F$145,2,0))</f>
        <v>MAZLUM ÜNVER</v>
      </c>
      <c r="D11" s="59" t="str">
        <f>IF(ISERROR(VLOOKUP(B11,'GENÇ ERKEK-START LİSTE'!$B$6:$F$145,3,0)),"",VLOOKUP(B11,'GENÇ ERKEK-START LİSTE'!$B$6:$F$145,3,0))</f>
        <v>VAN</v>
      </c>
      <c r="E11" s="60">
        <f>IF(ISERROR(VLOOKUP(B11,'GENÇ ERKEK-START LİSTE'!$B$6:$F$45,4,0)),"",VLOOKUP(B11,'GENÇ ERKEK-START LİSTE'!$B$6:$F$45,4,0))</f>
        <v>0</v>
      </c>
      <c r="F11" s="61">
        <f>IF(ISERROR(VLOOKUP($B11,'GENÇ ERKEK-START LİSTE'!$B$6:$F$145,5,0)),"",VLOOKUP($B11,'GENÇ ERKEK-START LİSTE'!$B$6:$F$145,5,0))</f>
        <v>34462</v>
      </c>
      <c r="G11" s="62">
        <v>3547</v>
      </c>
      <c r="H11" s="16">
        <f t="shared" si="1"/>
        <v>6</v>
      </c>
    </row>
    <row r="12" spans="1:8" ht="18" customHeight="1">
      <c r="A12" s="57">
        <f t="shared" si="0"/>
        <v>7</v>
      </c>
      <c r="B12" s="58">
        <v>180</v>
      </c>
      <c r="C12" s="59" t="str">
        <f>IF(ISERROR(VLOOKUP(B12,'GENÇ ERKEK-START LİSTE'!$B$6:$F$145,2,0)),"",VLOOKUP(B12,'GENÇ ERKEK-START LİSTE'!$B$6:$F$145,2,0))</f>
        <v>İSA ÖZÇELİK </v>
      </c>
      <c r="D12" s="59" t="str">
        <f>IF(ISERROR(VLOOKUP(B12,'GENÇ ERKEK-START LİSTE'!$B$6:$F$145,3,0)),"",VLOOKUP(B12,'GENÇ ERKEK-START LİSTE'!$B$6:$F$145,3,0))</f>
        <v>HATAY</v>
      </c>
      <c r="E12" s="60">
        <f>IF(ISERROR(VLOOKUP(B12,'GENÇ ERKEK-START LİSTE'!$B$6:$F$45,4,0)),"",VLOOKUP(B12,'GENÇ ERKEK-START LİSTE'!$B$6:$F$45,4,0))</f>
        <v>0</v>
      </c>
      <c r="F12" s="61">
        <f>IF(ISERROR(VLOOKUP($B12,'GENÇ ERKEK-START LİSTE'!$B$6:$F$145,5,0)),"",VLOOKUP($B12,'GENÇ ERKEK-START LİSTE'!$B$6:$F$145,5,0))</f>
        <v>34335</v>
      </c>
      <c r="G12" s="62">
        <v>3615</v>
      </c>
      <c r="H12" s="16">
        <f t="shared" si="1"/>
        <v>7</v>
      </c>
    </row>
    <row r="13" spans="1:8" ht="18" customHeight="1">
      <c r="A13" s="57">
        <f t="shared" si="0"/>
        <v>8</v>
      </c>
      <c r="B13" s="58">
        <v>160</v>
      </c>
      <c r="C13" s="59" t="str">
        <f>IF(ISERROR(VLOOKUP(B13,'GENÇ ERKEK-START LİSTE'!$B$6:$F$145,2,0)),"",VLOOKUP(B13,'GENÇ ERKEK-START LİSTE'!$B$6:$F$145,2,0))</f>
        <v>MAZLUM AYDEMİR</v>
      </c>
      <c r="D13" s="59" t="str">
        <f>IF(ISERROR(VLOOKUP(B13,'GENÇ ERKEK-START LİSTE'!$B$6:$F$145,3,0)),"",VLOOKUP(B13,'GENÇ ERKEK-START LİSTE'!$B$6:$F$145,3,0))</f>
        <v>ELAZIĞ</v>
      </c>
      <c r="E13" s="60">
        <f>IF(ISERROR(VLOOKUP(B13,'GENÇ ERKEK-START LİSTE'!$B$6:$F$45,4,0)),"",VLOOKUP(B13,'GENÇ ERKEK-START LİSTE'!$B$6:$F$45,4,0))</f>
        <v>0</v>
      </c>
      <c r="F13" s="61">
        <f>IF(ISERROR(VLOOKUP($B13,'GENÇ ERKEK-START LİSTE'!$B$6:$F$145,5,0)),"",VLOOKUP($B13,'GENÇ ERKEK-START LİSTE'!$B$6:$F$145,5,0))</f>
        <v>34169</v>
      </c>
      <c r="G13" s="62">
        <v>3625</v>
      </c>
      <c r="H13" s="16">
        <f t="shared" si="1"/>
        <v>8</v>
      </c>
    </row>
    <row r="14" spans="1:8" ht="18" customHeight="1">
      <c r="A14" s="57">
        <f t="shared" si="0"/>
        <v>9</v>
      </c>
      <c r="B14" s="58">
        <v>175</v>
      </c>
      <c r="C14" s="59" t="str">
        <f>IF(ISERROR(VLOOKUP(B14,'GENÇ ERKEK-START LİSTE'!$B$6:$F$145,2,0)),"",VLOOKUP(B14,'GENÇ ERKEK-START LİSTE'!$B$6:$F$145,2,0))</f>
        <v>SEDAT URGUN</v>
      </c>
      <c r="D14" s="59" t="str">
        <f>IF(ISERROR(VLOOKUP(B14,'GENÇ ERKEK-START LİSTE'!$B$6:$F$145,3,0)),"",VLOOKUP(B14,'GENÇ ERKEK-START LİSTE'!$B$6:$F$145,3,0))</f>
        <v>ERZURUM</v>
      </c>
      <c r="E14" s="60">
        <f>IF(ISERROR(VLOOKUP(B14,'GENÇ ERKEK-START LİSTE'!$B$6:$F$45,4,0)),"",VLOOKUP(B14,'GENÇ ERKEK-START LİSTE'!$B$6:$F$45,4,0))</f>
        <v>0</v>
      </c>
      <c r="F14" s="61">
        <f>IF(ISERROR(VLOOKUP($B14,'GENÇ ERKEK-START LİSTE'!$B$6:$F$145,5,0)),"",VLOOKUP($B14,'GENÇ ERKEK-START LİSTE'!$B$6:$F$145,5,0))</f>
        <v>34344</v>
      </c>
      <c r="G14" s="62">
        <v>3629</v>
      </c>
      <c r="H14" s="16">
        <f t="shared" si="1"/>
        <v>9</v>
      </c>
    </row>
    <row r="15" spans="1:8" ht="18" customHeight="1">
      <c r="A15" s="57">
        <f t="shared" si="0"/>
        <v>10</v>
      </c>
      <c r="B15" s="58">
        <v>182</v>
      </c>
      <c r="C15" s="59" t="str">
        <f>IF(ISERROR(VLOOKUP(B15,'GENÇ ERKEK-START LİSTE'!$B$6:$F$145,2,0)),"",VLOOKUP(B15,'GENÇ ERKEK-START LİSTE'!$B$6:$F$145,2,0))</f>
        <v>M.ALİ ATMACA</v>
      </c>
      <c r="D15" s="59" t="str">
        <f>IF(ISERROR(VLOOKUP(B15,'GENÇ ERKEK-START LİSTE'!$B$6:$F$145,3,0)),"",VLOOKUP(B15,'GENÇ ERKEK-START LİSTE'!$B$6:$F$145,3,0))</f>
        <v>VAN</v>
      </c>
      <c r="E15" s="60">
        <f>IF(ISERROR(VLOOKUP(B15,'GENÇ ERKEK-START LİSTE'!$B$6:$F$45,4,0)),"",VLOOKUP(B15,'GENÇ ERKEK-START LİSTE'!$B$6:$F$45,4,0))</f>
        <v>0</v>
      </c>
      <c r="F15" s="61">
        <f>IF(ISERROR(VLOOKUP($B15,'GENÇ ERKEK-START LİSTE'!$B$6:$F$145,5,0)),"",VLOOKUP($B15,'GENÇ ERKEK-START LİSTE'!$B$6:$F$145,5,0))</f>
        <v>34526</v>
      </c>
      <c r="G15" s="62">
        <v>3725</v>
      </c>
      <c r="H15" s="16">
        <f t="shared" si="1"/>
        <v>10</v>
      </c>
    </row>
    <row r="16" spans="1:8" ht="18" customHeight="1">
      <c r="A16" s="57">
        <f t="shared" si="0"/>
        <v>11</v>
      </c>
      <c r="B16" s="58">
        <v>161</v>
      </c>
      <c r="C16" s="59" t="str">
        <f>IF(ISERROR(VLOOKUP(B16,'GENÇ ERKEK-START LİSTE'!$B$6:$F$145,2,0)),"",VLOOKUP(B16,'GENÇ ERKEK-START LİSTE'!$B$6:$F$145,2,0))</f>
        <v>MAHMUT DEMİR</v>
      </c>
      <c r="D16" s="59" t="str">
        <f>IF(ISERROR(VLOOKUP(B16,'GENÇ ERKEK-START LİSTE'!$B$6:$F$145,3,0)),"",VLOOKUP(B16,'GENÇ ERKEK-START LİSTE'!$B$6:$F$145,3,0))</f>
        <v>BİTLİS</v>
      </c>
      <c r="E16" s="60">
        <f>IF(ISERROR(VLOOKUP(B16,'GENÇ ERKEK-START LİSTE'!$B$6:$F$45,4,0)),"",VLOOKUP(B16,'GENÇ ERKEK-START LİSTE'!$B$6:$F$45,4,0))</f>
        <v>0</v>
      </c>
      <c r="F16" s="61">
        <f>IF(ISERROR(VLOOKUP($B16,'GENÇ ERKEK-START LİSTE'!$B$6:$F$145,5,0)),"",VLOOKUP($B16,'GENÇ ERKEK-START LİSTE'!$B$6:$F$145,5,0))</f>
        <v>34597</v>
      </c>
      <c r="G16" s="62">
        <v>3731</v>
      </c>
      <c r="H16" s="16">
        <f t="shared" si="1"/>
        <v>11</v>
      </c>
    </row>
    <row r="17" spans="1:8" ht="18" customHeight="1">
      <c r="A17" s="57">
        <f t="shared" si="0"/>
        <v>12</v>
      </c>
      <c r="B17" s="58">
        <v>166</v>
      </c>
      <c r="C17" s="59" t="str">
        <f>IF(ISERROR(VLOOKUP(B17,'GENÇ ERKEK-START LİSTE'!$B$6:$F$145,2,0)),"",VLOOKUP(B17,'GENÇ ERKEK-START LİSTE'!$B$6:$F$145,2,0))</f>
        <v>ZAFER KARAEL</v>
      </c>
      <c r="D17" s="59" t="str">
        <f>IF(ISERROR(VLOOKUP(B17,'GENÇ ERKEK-START LİSTE'!$B$6:$F$145,3,0)),"",VLOOKUP(B17,'GENÇ ERKEK-START LİSTE'!$B$6:$F$145,3,0))</f>
        <v>BİTLİS</v>
      </c>
      <c r="E17" s="60">
        <f>IF(ISERROR(VLOOKUP(B17,'GENÇ ERKEK-START LİSTE'!$B$6:$F$45,4,0)),"",VLOOKUP(B17,'GENÇ ERKEK-START LİSTE'!$B$6:$F$45,4,0))</f>
        <v>0</v>
      </c>
      <c r="F17" s="61">
        <f>IF(ISERROR(VLOOKUP($B17,'GENÇ ERKEK-START LİSTE'!$B$6:$F$145,5,0)),"",VLOOKUP($B17,'GENÇ ERKEK-START LİSTE'!$B$6:$F$145,5,0))</f>
        <v>34370</v>
      </c>
      <c r="G17" s="62">
        <v>3743</v>
      </c>
      <c r="H17" s="16">
        <f t="shared" si="1"/>
        <v>12</v>
      </c>
    </row>
    <row r="18" spans="1:8" ht="18" customHeight="1">
      <c r="A18" s="57">
        <f t="shared" si="0"/>
        <v>13</v>
      </c>
      <c r="B18" s="58">
        <v>178</v>
      </c>
      <c r="C18" s="59" t="str">
        <f>IF(ISERROR(VLOOKUP(B18,'GENÇ ERKEK-START LİSTE'!$B$6:$F$145,2,0)),"",VLOOKUP(B18,'GENÇ ERKEK-START LİSTE'!$B$6:$F$145,2,0))</f>
        <v>YALÇIN YALVARICI</v>
      </c>
      <c r="D18" s="59" t="str">
        <f>IF(ISERROR(VLOOKUP(B18,'GENÇ ERKEK-START LİSTE'!$B$6:$F$145,3,0)),"",VLOOKUP(B18,'GENÇ ERKEK-START LİSTE'!$B$6:$F$145,3,0))</f>
        <v>MUŞ</v>
      </c>
      <c r="E18" s="60">
        <f>IF(ISERROR(VLOOKUP(B18,'GENÇ ERKEK-START LİSTE'!$B$6:$F$45,4,0)),"",VLOOKUP(B18,'GENÇ ERKEK-START LİSTE'!$B$6:$F$45,4,0))</f>
        <v>0</v>
      </c>
      <c r="F18" s="61">
        <f>IF(ISERROR(VLOOKUP($B18,'GENÇ ERKEK-START LİSTE'!$B$6:$F$145,5,0)),"",VLOOKUP($B18,'GENÇ ERKEK-START LİSTE'!$B$6:$F$145,5,0))</f>
        <v>34227</v>
      </c>
      <c r="G18" s="62">
        <v>3802</v>
      </c>
      <c r="H18" s="16">
        <f t="shared" si="1"/>
        <v>13</v>
      </c>
    </row>
    <row r="19" spans="1:8" ht="18" customHeight="1">
      <c r="A19" s="57">
        <f t="shared" si="0"/>
        <v>14</v>
      </c>
      <c r="B19" s="58">
        <v>173</v>
      </c>
      <c r="C19" s="59" t="str">
        <f>IF(ISERROR(VLOOKUP(B19,'GENÇ ERKEK-START LİSTE'!$B$6:$F$145,2,0)),"",VLOOKUP(B19,'GENÇ ERKEK-START LİSTE'!$B$6:$F$145,2,0))</f>
        <v>YASİN ÇELİK</v>
      </c>
      <c r="D19" s="59" t="str">
        <f>IF(ISERROR(VLOOKUP(B19,'GENÇ ERKEK-START LİSTE'!$B$6:$F$145,3,0)),"",VLOOKUP(B19,'GENÇ ERKEK-START LİSTE'!$B$6:$F$145,3,0))</f>
        <v>GÜMÜŞHANE</v>
      </c>
      <c r="E19" s="60">
        <f>IF(ISERROR(VLOOKUP(B19,'GENÇ ERKEK-START LİSTE'!$B$6:$F$45,4,0)),"",VLOOKUP(B19,'GENÇ ERKEK-START LİSTE'!$B$6:$F$45,4,0))</f>
        <v>0</v>
      </c>
      <c r="F19" s="61">
        <f>IF(ISERROR(VLOOKUP($B19,'GENÇ ERKEK-START LİSTE'!$B$6:$F$145,5,0)),"",VLOOKUP($B19,'GENÇ ERKEK-START LİSTE'!$B$6:$F$145,5,0))</f>
        <v>34097</v>
      </c>
      <c r="G19" s="62">
        <v>3809</v>
      </c>
      <c r="H19" s="16">
        <f t="shared" si="1"/>
        <v>14</v>
      </c>
    </row>
    <row r="20" spans="1:8" ht="18" customHeight="1">
      <c r="A20" s="57">
        <f t="shared" si="0"/>
        <v>15</v>
      </c>
      <c r="B20" s="58">
        <v>155</v>
      </c>
      <c r="C20" s="59" t="str">
        <f>IF(ISERROR(VLOOKUP(B20,'GENÇ ERKEK-START LİSTE'!$B$6:$F$145,2,0)),"",VLOOKUP(B20,'GENÇ ERKEK-START LİSTE'!$B$6:$F$145,2,0))</f>
        <v>AHMET ARSLAN</v>
      </c>
      <c r="D20" s="59" t="str">
        <f>IF(ISERROR(VLOOKUP(B20,'GENÇ ERKEK-START LİSTE'!$B$6:$F$145,3,0)),"",VLOOKUP(B20,'GENÇ ERKEK-START LİSTE'!$B$6:$F$145,3,0))</f>
        <v>SİİRT</v>
      </c>
      <c r="E20" s="60">
        <f>IF(ISERROR(VLOOKUP(B20,'GENÇ ERKEK-START LİSTE'!$B$6:$F$45,4,0)),"",VLOOKUP(B20,'GENÇ ERKEK-START LİSTE'!$B$6:$F$45,4,0))</f>
        <v>0</v>
      </c>
      <c r="F20" s="61">
        <f>IF(ISERROR(VLOOKUP($B20,'GENÇ ERKEK-START LİSTE'!$B$6:$F$145,5,0)),"",VLOOKUP($B20,'GENÇ ERKEK-START LİSTE'!$B$6:$F$145,5,0))</f>
        <v>34029</v>
      </c>
      <c r="G20" s="62">
        <v>3815</v>
      </c>
      <c r="H20" s="16">
        <f t="shared" si="1"/>
        <v>15</v>
      </c>
    </row>
    <row r="21" spans="1:8" ht="18" customHeight="1">
      <c r="A21" s="57">
        <f t="shared" si="0"/>
        <v>16</v>
      </c>
      <c r="B21" s="58">
        <v>153</v>
      </c>
      <c r="C21" s="59" t="str">
        <f>IF(ISERROR(VLOOKUP(B21,'GENÇ ERKEK-START LİSTE'!$B$6:$F$145,2,0)),"",VLOOKUP(B21,'GENÇ ERKEK-START LİSTE'!$B$6:$F$145,2,0))</f>
        <v>ÜMİT TURAN</v>
      </c>
      <c r="D21" s="59" t="str">
        <f>IF(ISERROR(VLOOKUP(B21,'GENÇ ERKEK-START LİSTE'!$B$6:$F$145,3,0)),"",VLOOKUP(B21,'GENÇ ERKEK-START LİSTE'!$B$6:$F$145,3,0))</f>
        <v>İSTANBUL</v>
      </c>
      <c r="E21" s="60">
        <f>IF(ISERROR(VLOOKUP(B21,'GENÇ ERKEK-START LİSTE'!$B$6:$F$45,4,0)),"",VLOOKUP(B21,'GENÇ ERKEK-START LİSTE'!$B$6:$F$45,4,0))</f>
        <v>0</v>
      </c>
      <c r="F21" s="61">
        <f>IF(ISERROR(VLOOKUP($B21,'GENÇ ERKEK-START LİSTE'!$B$6:$F$145,5,0)),"",VLOOKUP($B21,'GENÇ ERKEK-START LİSTE'!$B$6:$F$145,5,0))</f>
        <v>34564</v>
      </c>
      <c r="G21" s="62">
        <v>3817</v>
      </c>
      <c r="H21" s="16">
        <f t="shared" si="1"/>
        <v>16</v>
      </c>
    </row>
    <row r="22" spans="1:8" ht="18" customHeight="1">
      <c r="A22" s="57">
        <f t="shared" si="0"/>
        <v>17</v>
      </c>
      <c r="B22" s="58">
        <v>157</v>
      </c>
      <c r="C22" s="59" t="str">
        <f>IF(ISERROR(VLOOKUP(B22,'GENÇ ERKEK-START LİSTE'!$B$6:$F$145,2,0)),"",VLOOKUP(B22,'GENÇ ERKEK-START LİSTE'!$B$6:$F$145,2,0))</f>
        <v>METİN ELMAS</v>
      </c>
      <c r="D22" s="59" t="str">
        <f>IF(ISERROR(VLOOKUP(B22,'GENÇ ERKEK-START LİSTE'!$B$6:$F$145,3,0)),"",VLOOKUP(B22,'GENÇ ERKEK-START LİSTE'!$B$6:$F$145,3,0))</f>
        <v>GAZİANTEP</v>
      </c>
      <c r="E22" s="60">
        <f>IF(ISERROR(VLOOKUP(B22,'GENÇ ERKEK-START LİSTE'!$B$6:$F$45,4,0)),"",VLOOKUP(B22,'GENÇ ERKEK-START LİSTE'!$B$6:$F$45,4,0))</f>
        <v>0</v>
      </c>
      <c r="F22" s="61">
        <f>IF(ISERROR(VLOOKUP($B22,'GENÇ ERKEK-START LİSTE'!$B$6:$F$145,5,0)),"",VLOOKUP($B22,'GENÇ ERKEK-START LİSTE'!$B$6:$F$145,5,0))</f>
        <v>34383</v>
      </c>
      <c r="G22" s="62" t="s">
        <v>263</v>
      </c>
      <c r="H22" s="16">
        <f t="shared" si="1"/>
        <v>17</v>
      </c>
    </row>
    <row r="23" spans="1:8" ht="18" customHeight="1">
      <c r="A23" s="57">
        <f t="shared" si="0"/>
        <v>18</v>
      </c>
      <c r="B23" s="58">
        <v>177</v>
      </c>
      <c r="C23" s="59" t="str">
        <f>IF(ISERROR(VLOOKUP(B23,'GENÇ ERKEK-START LİSTE'!$B$6:$F$145,2,0)),"",VLOOKUP(B23,'GENÇ ERKEK-START LİSTE'!$B$6:$F$145,2,0))</f>
        <v>SEDAT SAP</v>
      </c>
      <c r="D23" s="59" t="str">
        <f>IF(ISERROR(VLOOKUP(B23,'GENÇ ERKEK-START LİSTE'!$B$6:$F$145,3,0)),"",VLOOKUP(B23,'GENÇ ERKEK-START LİSTE'!$B$6:$F$145,3,0))</f>
        <v>MUŞ</v>
      </c>
      <c r="E23" s="60">
        <f>IF(ISERROR(VLOOKUP(B23,'GENÇ ERKEK-START LİSTE'!$B$6:$F$45,4,0)),"",VLOOKUP(B23,'GENÇ ERKEK-START LİSTE'!$B$6:$F$45,4,0))</f>
        <v>0</v>
      </c>
      <c r="F23" s="61">
        <f>IF(ISERROR(VLOOKUP($B23,'GENÇ ERKEK-START LİSTE'!$B$6:$F$145,5,0)),"",VLOOKUP($B23,'GENÇ ERKEK-START LİSTE'!$B$6:$F$145,5,0))</f>
        <v>34460</v>
      </c>
      <c r="G23" s="62" t="s">
        <v>263</v>
      </c>
      <c r="H23" s="16">
        <f t="shared" si="1"/>
        <v>18</v>
      </c>
    </row>
    <row r="24" spans="1:8" ht="18" customHeight="1">
      <c r="A24" s="57">
        <f t="shared" si="0"/>
        <v>19</v>
      </c>
      <c r="B24" s="58">
        <v>174</v>
      </c>
      <c r="C24" s="59" t="str">
        <f>IF(ISERROR(VLOOKUP(B24,'GENÇ ERKEK-START LİSTE'!$B$6:$F$145,2,0)),"",VLOOKUP(B24,'GENÇ ERKEK-START LİSTE'!$B$6:$F$145,2,0))</f>
        <v>MÜSLÜM YILDIRIM</v>
      </c>
      <c r="D24" s="59" t="str">
        <f>IF(ISERROR(VLOOKUP(B24,'GENÇ ERKEK-START LİSTE'!$B$6:$F$145,3,0)),"",VLOOKUP(B24,'GENÇ ERKEK-START LİSTE'!$B$6:$F$145,3,0))</f>
        <v>AĞRI</v>
      </c>
      <c r="E24" s="60">
        <f>IF(ISERROR(VLOOKUP(B24,'GENÇ ERKEK-START LİSTE'!$B$6:$F$45,4,0)),"",VLOOKUP(B24,'GENÇ ERKEK-START LİSTE'!$B$6:$F$45,4,0))</f>
        <v>0</v>
      </c>
      <c r="F24" s="61">
        <f>IF(ISERROR(VLOOKUP($B24,'GENÇ ERKEK-START LİSTE'!$B$6:$F$145,5,0)),"",VLOOKUP($B24,'GENÇ ERKEK-START LİSTE'!$B$6:$F$145,5,0))</f>
        <v>34602</v>
      </c>
      <c r="G24" s="62" t="s">
        <v>263</v>
      </c>
      <c r="H24" s="16">
        <f t="shared" si="1"/>
        <v>19</v>
      </c>
    </row>
    <row r="25" spans="1:8" ht="18" customHeight="1">
      <c r="A25" s="57">
        <f t="shared" si="0"/>
        <v>20</v>
      </c>
      <c r="B25" s="58">
        <v>171</v>
      </c>
      <c r="C25" s="59" t="str">
        <f>IF(ISERROR(VLOOKUP(B25,'GENÇ ERKEK-START LİSTE'!$B$6:$F$145,2,0)),"",VLOOKUP(B25,'GENÇ ERKEK-START LİSTE'!$B$6:$F$145,2,0))</f>
        <v>CÜNEYT İNCE</v>
      </c>
      <c r="D25" s="59" t="str">
        <f>IF(ISERROR(VLOOKUP(B25,'GENÇ ERKEK-START LİSTE'!$B$6:$F$145,3,0)),"",VLOOKUP(B25,'GENÇ ERKEK-START LİSTE'!$B$6:$F$145,3,0))</f>
        <v>KASTAMONU</v>
      </c>
      <c r="E25" s="60">
        <f>IF(ISERROR(VLOOKUP(B25,'GENÇ ERKEK-START LİSTE'!$B$6:$F$45,4,0)),"",VLOOKUP(B25,'GENÇ ERKEK-START LİSTE'!$B$6:$F$45,4,0))</f>
        <v>0</v>
      </c>
      <c r="F25" s="61">
        <f>IF(ISERROR(VLOOKUP($B25,'GENÇ ERKEK-START LİSTE'!$B$6:$F$145,5,0)),"",VLOOKUP($B25,'GENÇ ERKEK-START LİSTE'!$B$6:$F$145,5,0))</f>
        <v>34545</v>
      </c>
      <c r="G25" s="62" t="s">
        <v>263</v>
      </c>
      <c r="H25" s="16">
        <f t="shared" si="1"/>
        <v>20</v>
      </c>
    </row>
    <row r="26" spans="1:8" ht="18" customHeight="1">
      <c r="A26" s="57">
        <f t="shared" si="0"/>
        <v>21</v>
      </c>
      <c r="B26" s="58">
        <v>158</v>
      </c>
      <c r="C26" s="59" t="str">
        <f>IF(ISERROR(VLOOKUP(B26,'GENÇ ERKEK-START LİSTE'!$B$6:$F$145,2,0)),"",VLOOKUP(B26,'GENÇ ERKEK-START LİSTE'!$B$6:$F$145,2,0))</f>
        <v>MEHMET TAŞ</v>
      </c>
      <c r="D26" s="59" t="str">
        <f>IF(ISERROR(VLOOKUP(B26,'GENÇ ERKEK-START LİSTE'!$B$6:$F$145,3,0)),"",VLOOKUP(B26,'GENÇ ERKEK-START LİSTE'!$B$6:$F$145,3,0))</f>
        <v>GAZİANTEP</v>
      </c>
      <c r="E26" s="60">
        <f>IF(ISERROR(VLOOKUP(B26,'GENÇ ERKEK-START LİSTE'!$B$6:$F$45,4,0)),"",VLOOKUP(B26,'GENÇ ERKEK-START LİSTE'!$B$6:$F$45,4,0))</f>
        <v>0</v>
      </c>
      <c r="F26" s="61">
        <f>IF(ISERROR(VLOOKUP($B26,'GENÇ ERKEK-START LİSTE'!$B$6:$F$145,5,0)),"",VLOOKUP($B26,'GENÇ ERKEK-START LİSTE'!$B$6:$F$145,5,0))</f>
        <v>34002</v>
      </c>
      <c r="G26" s="62" t="s">
        <v>263</v>
      </c>
      <c r="H26" s="16">
        <f t="shared" si="1"/>
        <v>21</v>
      </c>
    </row>
    <row r="27" spans="1:8" ht="18" customHeight="1">
      <c r="A27" s="57">
        <f t="shared" si="0"/>
        <v>22</v>
      </c>
      <c r="B27" s="58">
        <v>170</v>
      </c>
      <c r="C27" s="59" t="str">
        <f>IF(ISERROR(VLOOKUP(B27,'GENÇ ERKEK-START LİSTE'!$B$6:$F$145,2,0)),"",VLOOKUP(B27,'GENÇ ERKEK-START LİSTE'!$B$6:$F$145,2,0))</f>
        <v>TUNCAY YÜCEER</v>
      </c>
      <c r="D27" s="59" t="str">
        <f>IF(ISERROR(VLOOKUP(B27,'GENÇ ERKEK-START LİSTE'!$B$6:$F$145,3,0)),"",VLOOKUP(B27,'GENÇ ERKEK-START LİSTE'!$B$6:$F$145,3,0))</f>
        <v>TUNCELİ</v>
      </c>
      <c r="E27" s="60">
        <f>IF(ISERROR(VLOOKUP(B27,'GENÇ ERKEK-START LİSTE'!$B$6:$F$45,4,0)),"",VLOOKUP(B27,'GENÇ ERKEK-START LİSTE'!$B$6:$F$45,4,0))</f>
        <v>0</v>
      </c>
      <c r="F27" s="61">
        <f>IF(ISERROR(VLOOKUP($B27,'GENÇ ERKEK-START LİSTE'!$B$6:$F$145,5,0)),"",VLOOKUP($B27,'GENÇ ERKEK-START LİSTE'!$B$6:$F$145,5,0))</f>
        <v>34394</v>
      </c>
      <c r="G27" s="62" t="s">
        <v>263</v>
      </c>
      <c r="H27" s="16">
        <f t="shared" si="1"/>
        <v>22</v>
      </c>
    </row>
    <row r="28" spans="1:8" ht="18" customHeight="1">
      <c r="A28" s="57">
        <f t="shared" si="0"/>
        <v>23</v>
      </c>
      <c r="B28" s="58">
        <v>172</v>
      </c>
      <c r="C28" s="59" t="str">
        <f>IF(ISERROR(VLOOKUP(B28,'GENÇ ERKEK-START LİSTE'!$B$6:$F$145,2,0)),"",VLOOKUP(B28,'GENÇ ERKEK-START LİSTE'!$B$6:$F$145,2,0))</f>
        <v>UĞUR GÜRLER</v>
      </c>
      <c r="D28" s="59" t="str">
        <f>IF(ISERROR(VLOOKUP(B28,'GENÇ ERKEK-START LİSTE'!$B$6:$F$145,3,0)),"",VLOOKUP(B28,'GENÇ ERKEK-START LİSTE'!$B$6:$F$145,3,0))</f>
        <v>KASTAMONU</v>
      </c>
      <c r="E28" s="60">
        <f>IF(ISERROR(VLOOKUP(B28,'GENÇ ERKEK-START LİSTE'!$B$6:$F$45,4,0)),"",VLOOKUP(B28,'GENÇ ERKEK-START LİSTE'!$B$6:$F$45,4,0))</f>
        <v>0</v>
      </c>
      <c r="F28" s="61">
        <f>IF(ISERROR(VLOOKUP($B28,'GENÇ ERKEK-START LİSTE'!$B$6:$F$145,5,0)),"",VLOOKUP($B28,'GENÇ ERKEK-START LİSTE'!$B$6:$F$145,5,0))</f>
        <v>34128</v>
      </c>
      <c r="G28" s="62" t="s">
        <v>263</v>
      </c>
      <c r="H28" s="16">
        <f t="shared" si="1"/>
        <v>23</v>
      </c>
    </row>
    <row r="29" spans="1:8" ht="18" customHeight="1">
      <c r="A29" s="57">
        <f t="shared" si="0"/>
        <v>24</v>
      </c>
      <c r="B29" s="58">
        <v>165</v>
      </c>
      <c r="C29" s="59" t="str">
        <f>IF(ISERROR(VLOOKUP(B29,'GENÇ ERKEK-START LİSTE'!$B$6:$F$145,2,0)),"",VLOOKUP(B29,'GENÇ ERKEK-START LİSTE'!$B$6:$F$145,2,0))</f>
        <v>YETKİN TUNÇTAN</v>
      </c>
      <c r="D29" s="59" t="str">
        <f>IF(ISERROR(VLOOKUP(B29,'GENÇ ERKEK-START LİSTE'!$B$6:$F$145,3,0)),"",VLOOKUP(B29,'GENÇ ERKEK-START LİSTE'!$B$6:$F$145,3,0))</f>
        <v>BİTLİS</v>
      </c>
      <c r="E29" s="60">
        <f>IF(ISERROR(VLOOKUP(B29,'GENÇ ERKEK-START LİSTE'!$B$6:$F$45,4,0)),"",VLOOKUP(B29,'GENÇ ERKEK-START LİSTE'!$B$6:$F$45,4,0))</f>
        <v>0</v>
      </c>
      <c r="F29" s="61">
        <f>IF(ISERROR(VLOOKUP($B29,'GENÇ ERKEK-START LİSTE'!$B$6:$F$145,5,0)),"",VLOOKUP($B29,'GENÇ ERKEK-START LİSTE'!$B$6:$F$145,5,0))</f>
        <v>34090</v>
      </c>
      <c r="G29" s="62" t="s">
        <v>263</v>
      </c>
      <c r="H29" s="16">
        <f t="shared" si="1"/>
        <v>24</v>
      </c>
    </row>
    <row r="30" spans="1:8" ht="18" customHeight="1">
      <c r="A30" s="57">
        <f t="shared" si="0"/>
        <v>25</v>
      </c>
      <c r="B30" s="58">
        <v>151</v>
      </c>
      <c r="C30" s="59" t="str">
        <f>IF(ISERROR(VLOOKUP(B30,'GENÇ ERKEK-START LİSTE'!$B$6:$F$145,2,0)),"",VLOOKUP(B30,'GENÇ ERKEK-START LİSTE'!$B$6:$F$145,2,0))</f>
        <v>ENGİN KARAKOZAK</v>
      </c>
      <c r="D30" s="59" t="str">
        <f>IF(ISERROR(VLOOKUP(B30,'GENÇ ERKEK-START LİSTE'!$B$6:$F$145,3,0)),"",VLOOKUP(B30,'GENÇ ERKEK-START LİSTE'!$B$6:$F$145,3,0))</f>
        <v>DENİZLİ</v>
      </c>
      <c r="E30" s="60">
        <f>IF(ISERROR(VLOOKUP(B30,'GENÇ ERKEK-START LİSTE'!$B$6:$F$45,4,0)),"",VLOOKUP(B30,'GENÇ ERKEK-START LİSTE'!$B$6:$F$45,4,0))</f>
        <v>0</v>
      </c>
      <c r="F30" s="61" t="str">
        <f>IF(ISERROR(VLOOKUP($B30,'GENÇ ERKEK-START LİSTE'!$B$6:$F$145,5,0)),"",VLOOKUP($B30,'GENÇ ERKEK-START LİSTE'!$B$6:$F$145,5,0))</f>
        <v>01,05,1994</v>
      </c>
      <c r="G30" s="62" t="s">
        <v>263</v>
      </c>
      <c r="H30" s="16">
        <f t="shared" si="1"/>
        <v>25</v>
      </c>
    </row>
    <row r="31" spans="1:8" ht="18" customHeight="1">
      <c r="A31" s="57">
        <f t="shared" si="0"/>
        <v>26</v>
      </c>
      <c r="B31" s="58">
        <v>168</v>
      </c>
      <c r="C31" s="59" t="str">
        <f>IF(ISERROR(VLOOKUP(B31,'GENÇ ERKEK-START LİSTE'!$B$6:$F$145,2,0)),"",VLOOKUP(B31,'GENÇ ERKEK-START LİSTE'!$B$6:$F$145,2,0))</f>
        <v>ÖMER GÜNDÜZ</v>
      </c>
      <c r="D31" s="59" t="str">
        <f>IF(ISERROR(VLOOKUP(B31,'GENÇ ERKEK-START LİSTE'!$B$6:$F$145,3,0)),"",VLOOKUP(B31,'GENÇ ERKEK-START LİSTE'!$B$6:$F$145,3,0))</f>
        <v>HATAY</v>
      </c>
      <c r="E31" s="60">
        <f>IF(ISERROR(VLOOKUP(B31,'GENÇ ERKEK-START LİSTE'!$B$6:$F$45,4,0)),"",VLOOKUP(B31,'GENÇ ERKEK-START LİSTE'!$B$6:$F$45,4,0))</f>
        <v>0</v>
      </c>
      <c r="F31" s="61">
        <f>IF(ISERROR(VLOOKUP($B31,'GENÇ ERKEK-START LİSTE'!$B$6:$F$145,5,0)),"",VLOOKUP($B31,'GENÇ ERKEK-START LİSTE'!$B$6:$F$145,5,0))</f>
        <v>34484</v>
      </c>
      <c r="G31" s="62" t="s">
        <v>263</v>
      </c>
      <c r="H31" s="16">
        <f t="shared" si="1"/>
        <v>26</v>
      </c>
    </row>
    <row r="32" spans="1:8" ht="18" customHeight="1">
      <c r="A32" s="57">
        <f t="shared" si="0"/>
        <v>27</v>
      </c>
      <c r="B32" s="58">
        <v>169</v>
      </c>
      <c r="C32" s="59" t="str">
        <f>IF(ISERROR(VLOOKUP(B32,'GENÇ ERKEK-START LİSTE'!$B$6:$F$145,2,0)),"",VLOOKUP(B32,'GENÇ ERKEK-START LİSTE'!$B$6:$F$145,2,0))</f>
        <v>EREN YALÇIN</v>
      </c>
      <c r="D32" s="59" t="str">
        <f>IF(ISERROR(VLOOKUP(B32,'GENÇ ERKEK-START LİSTE'!$B$6:$F$145,3,0)),"",VLOOKUP(B32,'GENÇ ERKEK-START LİSTE'!$B$6:$F$145,3,0))</f>
        <v>TOKAT</v>
      </c>
      <c r="E32" s="60">
        <f>IF(ISERROR(VLOOKUP(B32,'GENÇ ERKEK-START LİSTE'!$B$6:$F$45,4,0)),"",VLOOKUP(B32,'GENÇ ERKEK-START LİSTE'!$B$6:$F$45,4,0))</f>
        <v>0</v>
      </c>
      <c r="F32" s="61">
        <f>IF(ISERROR(VLOOKUP($B32,'GENÇ ERKEK-START LİSTE'!$B$6:$F$145,5,0)),"",VLOOKUP($B32,'GENÇ ERKEK-START LİSTE'!$B$6:$F$145,5,0))</f>
        <v>34505</v>
      </c>
      <c r="G32" s="62" t="s">
        <v>263</v>
      </c>
      <c r="H32" s="16">
        <f t="shared" si="1"/>
        <v>27</v>
      </c>
    </row>
    <row r="33" spans="1:8" ht="18" customHeight="1">
      <c r="A33" s="57">
        <f t="shared" si="0"/>
        <v>28</v>
      </c>
      <c r="B33" s="58">
        <v>179</v>
      </c>
      <c r="C33" s="59" t="str">
        <f>IF(ISERROR(VLOOKUP(B33,'GENÇ ERKEK-START LİSTE'!$B$6:$F$145,2,0)),"",VLOOKUP(B33,'GENÇ ERKEK-START LİSTE'!$B$6:$F$145,2,0))</f>
        <v>NURİ KÖMÜR</v>
      </c>
      <c r="D33" s="59" t="str">
        <f>IF(ISERROR(VLOOKUP(B33,'GENÇ ERKEK-START LİSTE'!$B$6:$F$145,3,0)),"",VLOOKUP(B33,'GENÇ ERKEK-START LİSTE'!$B$6:$F$145,3,0))</f>
        <v>AFYONKARAHİSAR</v>
      </c>
      <c r="E33" s="60">
        <f>IF(ISERROR(VLOOKUP(B33,'GENÇ ERKEK-START LİSTE'!$B$6:$F$45,4,0)),"",VLOOKUP(B33,'GENÇ ERKEK-START LİSTE'!$B$6:$F$45,4,0))</f>
        <v>0</v>
      </c>
      <c r="F33" s="61">
        <f>IF(ISERROR(VLOOKUP($B33,'GENÇ ERKEK-START LİSTE'!$B$6:$F$145,5,0)),"",VLOOKUP($B33,'GENÇ ERKEK-START LİSTE'!$B$6:$F$145,5,0))</f>
        <v>34161</v>
      </c>
      <c r="G33" s="62" t="s">
        <v>264</v>
      </c>
      <c r="H33" s="16" t="str">
        <f t="shared" si="1"/>
        <v>-</v>
      </c>
    </row>
    <row r="34" spans="1:8" ht="18" customHeight="1">
      <c r="A34" s="57">
        <f t="shared" si="0"/>
        <v>29</v>
      </c>
      <c r="B34" s="58">
        <v>167</v>
      </c>
      <c r="C34" s="59" t="str">
        <f>IF(ISERROR(VLOOKUP(B34,'GENÇ ERKEK-START LİSTE'!$B$6:$F$145,2,0)),"",VLOOKUP(B34,'GENÇ ERKEK-START LİSTE'!$B$6:$F$145,2,0))</f>
        <v>HASAN FANSA</v>
      </c>
      <c r="D34" s="59" t="str">
        <f>IF(ISERROR(VLOOKUP(B34,'GENÇ ERKEK-START LİSTE'!$B$6:$F$145,3,0)),"",VLOOKUP(B34,'GENÇ ERKEK-START LİSTE'!$B$6:$F$145,3,0))</f>
        <v>HATAY</v>
      </c>
      <c r="E34" s="60">
        <f>IF(ISERROR(VLOOKUP(B34,'GENÇ ERKEK-START LİSTE'!$B$6:$F$45,4,0)),"",VLOOKUP(B34,'GENÇ ERKEK-START LİSTE'!$B$6:$F$45,4,0))</f>
        <v>0</v>
      </c>
      <c r="F34" s="61">
        <f>IF(ISERROR(VLOOKUP($B34,'GENÇ ERKEK-START LİSTE'!$B$6:$F$145,5,0)),"",VLOOKUP($B34,'GENÇ ERKEK-START LİSTE'!$B$6:$F$145,5,0))</f>
        <v>33970</v>
      </c>
      <c r="G34" s="62" t="s">
        <v>264</v>
      </c>
      <c r="H34" s="16" t="str">
        <f t="shared" si="1"/>
        <v>-</v>
      </c>
    </row>
    <row r="35" spans="1:8" ht="18" customHeight="1">
      <c r="A35" s="57">
        <f t="shared" si="0"/>
        <v>30</v>
      </c>
      <c r="B35" s="58">
        <v>176</v>
      </c>
      <c r="C35" s="59" t="str">
        <f>IF(ISERROR(VLOOKUP(B35,'GENÇ ERKEK-START LİSTE'!$B$6:$F$145,2,0)),"",VLOOKUP(B35,'GENÇ ERKEK-START LİSTE'!$B$6:$F$145,2,0))</f>
        <v>MURAT GÜNTEKİN</v>
      </c>
      <c r="D35" s="59" t="str">
        <f>IF(ISERROR(VLOOKUP(B35,'GENÇ ERKEK-START LİSTE'!$B$6:$F$145,3,0)),"",VLOOKUP(B35,'GENÇ ERKEK-START LİSTE'!$B$6:$F$145,3,0))</f>
        <v>ANKARA</v>
      </c>
      <c r="E35" s="60">
        <f>IF(ISERROR(VLOOKUP(B35,'GENÇ ERKEK-START LİSTE'!$B$6:$F$45,4,0)),"",VLOOKUP(B35,'GENÇ ERKEK-START LİSTE'!$B$6:$F$45,4,0))</f>
        <v>0</v>
      </c>
      <c r="F35" s="61">
        <f>IF(ISERROR(VLOOKUP($B35,'GENÇ ERKEK-START LİSTE'!$B$6:$F$145,5,0)),"",VLOOKUP($B35,'GENÇ ERKEK-START LİSTE'!$B$6:$F$145,5,0))</f>
        <v>33970</v>
      </c>
      <c r="G35" s="62" t="s">
        <v>265</v>
      </c>
      <c r="H35" s="16" t="str">
        <f t="shared" si="1"/>
        <v>-</v>
      </c>
    </row>
    <row r="36" spans="1:8" ht="18" customHeight="1">
      <c r="A36" s="57">
        <f t="shared" si="0"/>
        <v>31</v>
      </c>
      <c r="B36" s="58">
        <v>163</v>
      </c>
      <c r="C36" s="59" t="str">
        <f>IF(ISERROR(VLOOKUP(B36,'GENÇ ERKEK-START LİSTE'!$B$6:$F$145,2,0)),"",VLOOKUP(B36,'GENÇ ERKEK-START LİSTE'!$B$6:$F$145,2,0))</f>
        <v>SADULLAH ERGÜN</v>
      </c>
      <c r="D36" s="59" t="str">
        <f>IF(ISERROR(VLOOKUP(B36,'GENÇ ERKEK-START LİSTE'!$B$6:$F$145,3,0)),"",VLOOKUP(B36,'GENÇ ERKEK-START LİSTE'!$B$6:$F$145,3,0))</f>
        <v>BİTLİS</v>
      </c>
      <c r="E36" s="60">
        <f>IF(ISERROR(VLOOKUP(B36,'GENÇ ERKEK-START LİSTE'!$B$6:$F$45,4,0)),"",VLOOKUP(B36,'GENÇ ERKEK-START LİSTE'!$B$6:$F$45,4,0))</f>
        <v>0</v>
      </c>
      <c r="F36" s="61">
        <f>IF(ISERROR(VLOOKUP($B36,'GENÇ ERKEK-START LİSTE'!$B$6:$F$145,5,0)),"",VLOOKUP($B36,'GENÇ ERKEK-START LİSTE'!$B$6:$F$145,5,0))</f>
        <v>34497</v>
      </c>
      <c r="G36" s="62" t="s">
        <v>265</v>
      </c>
      <c r="H36" s="16" t="str">
        <f t="shared" si="1"/>
        <v>-</v>
      </c>
    </row>
    <row r="37" spans="1:8" ht="18" customHeight="1">
      <c r="A37" s="57">
        <f t="shared" si="0"/>
        <v>32</v>
      </c>
      <c r="B37" s="58">
        <v>156</v>
      </c>
      <c r="C37" s="59" t="str">
        <f>IF(ISERROR(VLOOKUP(B37,'GENÇ ERKEK-START LİSTE'!$B$6:$F$145,2,0)),"",VLOOKUP(B37,'GENÇ ERKEK-START LİSTE'!$B$6:$F$145,2,0))</f>
        <v>OKAN BAĞCI</v>
      </c>
      <c r="D37" s="59" t="str">
        <f>IF(ISERROR(VLOOKUP(B37,'GENÇ ERKEK-START LİSTE'!$B$6:$F$145,3,0)),"",VLOOKUP(B37,'GENÇ ERKEK-START LİSTE'!$B$6:$F$145,3,0))</f>
        <v>SİİRT</v>
      </c>
      <c r="E37" s="60">
        <f>IF(ISERROR(VLOOKUP(B37,'GENÇ ERKEK-START LİSTE'!$B$6:$F$45,4,0)),"",VLOOKUP(B37,'GENÇ ERKEK-START LİSTE'!$B$6:$F$45,4,0))</f>
        <v>0</v>
      </c>
      <c r="F37" s="61">
        <f>IF(ISERROR(VLOOKUP($B37,'GENÇ ERKEK-START LİSTE'!$B$6:$F$145,5,0)),"",VLOOKUP($B37,'GENÇ ERKEK-START LİSTE'!$B$6:$F$145,5,0))</f>
        <v>34168</v>
      </c>
      <c r="G37" s="62" t="s">
        <v>265</v>
      </c>
      <c r="H37" s="16" t="str">
        <f t="shared" si="1"/>
        <v>-</v>
      </c>
    </row>
    <row r="38" spans="1:8" ht="18" customHeight="1">
      <c r="A38" s="57">
        <f t="shared" si="0"/>
        <v>33</v>
      </c>
      <c r="B38" s="58">
        <v>152</v>
      </c>
      <c r="C38" s="59" t="str">
        <f>IF(ISERROR(VLOOKUP(B38,'GENÇ ERKEK-START LİSTE'!$B$6:$F$145,2,0)),"",VLOOKUP(B38,'GENÇ ERKEK-START LİSTE'!$B$6:$F$145,2,0))</f>
        <v>ERSİN ATEŞ</v>
      </c>
      <c r="D38" s="59" t="str">
        <f>IF(ISERROR(VLOOKUP(B38,'GENÇ ERKEK-START LİSTE'!$B$6:$F$145,3,0)),"",VLOOKUP(B38,'GENÇ ERKEK-START LİSTE'!$B$6:$F$145,3,0))</f>
        <v>DENİZLİ</v>
      </c>
      <c r="E38" s="60">
        <f>IF(ISERROR(VLOOKUP(B38,'GENÇ ERKEK-START LİSTE'!$B$6:$F$45,4,0)),"",VLOOKUP(B38,'GENÇ ERKEK-START LİSTE'!$B$6:$F$45,4,0))</f>
        <v>0</v>
      </c>
      <c r="F38" s="61" t="str">
        <f>IF(ISERROR(VLOOKUP($B38,'GENÇ ERKEK-START LİSTE'!$B$6:$F$145,5,0)),"",VLOOKUP($B38,'GENÇ ERKEK-START LİSTE'!$B$6:$F$145,5,0))</f>
        <v>15,01,1994</v>
      </c>
      <c r="G38" s="62" t="s">
        <v>265</v>
      </c>
      <c r="H38" s="16" t="str">
        <f t="shared" si="1"/>
        <v>-</v>
      </c>
    </row>
    <row r="39" spans="1:8" ht="18" customHeight="1">
      <c r="A39" s="57">
        <f t="shared" si="0"/>
        <v>34</v>
      </c>
      <c r="B39" s="58">
        <v>154</v>
      </c>
      <c r="C39" s="59" t="str">
        <f>IF(ISERROR(VLOOKUP(B39,'GENÇ ERKEK-START LİSTE'!$B$6:$F$145,2,0)),"",VLOOKUP(B39,'GENÇ ERKEK-START LİSTE'!$B$6:$F$145,2,0))</f>
        <v>ABDULCELİL SADAK</v>
      </c>
      <c r="D39" s="59" t="str">
        <f>IF(ISERROR(VLOOKUP(B39,'GENÇ ERKEK-START LİSTE'!$B$6:$F$145,3,0)),"",VLOOKUP(B39,'GENÇ ERKEK-START LİSTE'!$B$6:$F$145,3,0))</f>
        <v>SİİRT</v>
      </c>
      <c r="E39" s="60">
        <f>IF(ISERROR(VLOOKUP(B39,'GENÇ ERKEK-START LİSTE'!$B$6:$F$45,4,0)),"",VLOOKUP(B39,'GENÇ ERKEK-START LİSTE'!$B$6:$F$45,4,0))</f>
        <v>0</v>
      </c>
      <c r="F39" s="61">
        <f>IF(ISERROR(VLOOKUP($B39,'GENÇ ERKEK-START LİSTE'!$B$6:$F$145,5,0)),"",VLOOKUP($B39,'GENÇ ERKEK-START LİSTE'!$B$6:$F$145,5,0))</f>
        <v>34169</v>
      </c>
      <c r="G39" s="62" t="s">
        <v>265</v>
      </c>
      <c r="H39" s="16" t="str">
        <f t="shared" si="1"/>
        <v>-</v>
      </c>
    </row>
    <row r="40" spans="1:8" ht="18" customHeight="1">
      <c r="A40" s="57">
        <f t="shared" si="0"/>
      </c>
      <c r="B40" s="58"/>
      <c r="C40" s="59">
        <f>IF(ISERROR(VLOOKUP(B40,'GENÇ ERKEK-START LİSTE'!$B$6:$F$145,2,0)),"",VLOOKUP(B40,'GENÇ ERKEK-START LİSTE'!$B$6:$F$145,2,0))</f>
      </c>
      <c r="D40" s="59">
        <f>IF(ISERROR(VLOOKUP(B40,'GENÇ ERKEK-START LİSTE'!$B$6:$F$145,3,0)),"",VLOOKUP(B40,'GENÇ ERKEK-START LİSTE'!$B$6:$F$145,3,0))</f>
      </c>
      <c r="E40" s="60">
        <f>IF(ISERROR(VLOOKUP(B40,'GENÇ ERKEK-START LİSTE'!$B$6:$F$45,4,0)),"",VLOOKUP(B40,'GENÇ ERKEK-START LİSTE'!$B$6:$F$45,4,0))</f>
      </c>
      <c r="F40" s="61">
        <f>IF(ISERROR(VLOOKUP($B40,'GENÇ ERKEK-START LİSTE'!$B$6:$F$145,5,0)),"",VLOOKUP($B40,'GENÇ ERKEK-START LİSTE'!$B$6:$F$145,5,0))</f>
      </c>
      <c r="G40" s="62"/>
      <c r="H40" s="16">
        <f t="shared" si="1"/>
      </c>
    </row>
    <row r="41" spans="1:8" ht="18" customHeight="1">
      <c r="A41" s="57">
        <f t="shared" si="0"/>
      </c>
      <c r="B41" s="58"/>
      <c r="C41" s="59">
        <f>IF(ISERROR(VLOOKUP(B41,'GENÇ ERKEK-START LİSTE'!$B$6:$F$145,2,0)),"",VLOOKUP(B41,'GENÇ ERKEK-START LİSTE'!$B$6:$F$145,2,0))</f>
      </c>
      <c r="D41" s="59">
        <f>IF(ISERROR(VLOOKUP(B41,'GENÇ ERKEK-START LİSTE'!$B$6:$F$145,3,0)),"",VLOOKUP(B41,'GENÇ ERKEK-START LİSTE'!$B$6:$F$145,3,0))</f>
      </c>
      <c r="E41" s="60">
        <f>IF(ISERROR(VLOOKUP(B41,'GENÇ ERKEK-START LİSTE'!$B$6:$F$45,4,0)),"",VLOOKUP(B41,'GENÇ ERKEK-START LİSTE'!$B$6:$F$45,4,0))</f>
      </c>
      <c r="F41" s="61">
        <f>IF(ISERROR(VLOOKUP($B41,'GENÇ ERKEK-START LİSTE'!$B$6:$F$145,5,0)),"",VLOOKUP($B41,'GENÇ ERKEK-START LİSTE'!$B$6:$F$145,5,0))</f>
      </c>
      <c r="G41" s="62"/>
      <c r="H41" s="16">
        <f t="shared" si="1"/>
      </c>
    </row>
    <row r="42" spans="1:8" ht="18" customHeight="1">
      <c r="A42" s="57">
        <f t="shared" si="0"/>
      </c>
      <c r="B42" s="58"/>
      <c r="C42" s="59">
        <f>IF(ISERROR(VLOOKUP(B42,'GENÇ ERKEK-START LİSTE'!$B$6:$F$145,2,0)),"",VLOOKUP(B42,'GENÇ ERKEK-START LİSTE'!$B$6:$F$145,2,0))</f>
      </c>
      <c r="D42" s="59">
        <f>IF(ISERROR(VLOOKUP(B42,'GENÇ ERKEK-START LİSTE'!$B$6:$F$145,3,0)),"",VLOOKUP(B42,'GENÇ ERKEK-START LİSTE'!$B$6:$F$145,3,0))</f>
      </c>
      <c r="E42" s="60">
        <f>IF(ISERROR(VLOOKUP(B42,'GENÇ ERKEK-START LİSTE'!$B$6:$F$45,4,0)),"",VLOOKUP(B42,'GENÇ ERKEK-START LİSTE'!$B$6:$F$45,4,0))</f>
      </c>
      <c r="F42" s="61">
        <f>IF(ISERROR(VLOOKUP($B42,'GENÇ ERKEK-START LİSTE'!$B$6:$F$145,5,0)),"",VLOOKUP($B42,'GENÇ ERKEK-START LİSTE'!$B$6:$F$145,5,0))</f>
      </c>
      <c r="G42" s="62"/>
      <c r="H42" s="16">
        <f t="shared" si="1"/>
      </c>
    </row>
    <row r="43" spans="1:8" ht="18" customHeight="1">
      <c r="A43" s="57">
        <f t="shared" si="0"/>
      </c>
      <c r="B43" s="58"/>
      <c r="C43" s="59">
        <f>IF(ISERROR(VLOOKUP(B43,'GENÇ ERKEK-START LİSTE'!$B$6:$F$145,2,0)),"",VLOOKUP(B43,'GENÇ ERKEK-START LİSTE'!$B$6:$F$145,2,0))</f>
      </c>
      <c r="D43" s="59">
        <f>IF(ISERROR(VLOOKUP(B43,'GENÇ ERKEK-START LİSTE'!$B$6:$F$145,3,0)),"",VLOOKUP(B43,'GENÇ ERKEK-START LİSTE'!$B$6:$F$145,3,0))</f>
      </c>
      <c r="E43" s="60">
        <f>IF(ISERROR(VLOOKUP(B43,'GENÇ ERKEK-START LİSTE'!$B$6:$F$45,4,0)),"",VLOOKUP(B43,'GENÇ ERKEK-START LİSTE'!$B$6:$F$45,4,0))</f>
      </c>
      <c r="F43" s="61">
        <f>IF(ISERROR(VLOOKUP($B43,'GENÇ ERKEK-START LİSTE'!$B$6:$F$145,5,0)),"",VLOOKUP($B43,'GENÇ ERKEK-START LİSTE'!$B$6:$F$145,5,0))</f>
      </c>
      <c r="G43" s="62"/>
      <c r="H43" s="16">
        <f t="shared" si="1"/>
      </c>
    </row>
    <row r="44" spans="1:8" ht="18" customHeight="1">
      <c r="A44" s="57">
        <f t="shared" si="0"/>
      </c>
      <c r="B44" s="58"/>
      <c r="C44" s="59">
        <f>IF(ISERROR(VLOOKUP(B44,'GENÇ ERKEK-START LİSTE'!$B$6:$F$145,2,0)),"",VLOOKUP(B44,'GENÇ ERKEK-START LİSTE'!$B$6:$F$145,2,0))</f>
      </c>
      <c r="D44" s="59">
        <f>IF(ISERROR(VLOOKUP(B44,'GENÇ ERKEK-START LİSTE'!$B$6:$F$145,3,0)),"",VLOOKUP(B44,'GENÇ ERKEK-START LİSTE'!$B$6:$F$145,3,0))</f>
      </c>
      <c r="E44" s="60">
        <f>IF(ISERROR(VLOOKUP(B44,'GENÇ ERKEK-START LİSTE'!$B$6:$F$45,4,0)),"",VLOOKUP(B44,'GENÇ ERKEK-START LİSTE'!$B$6:$F$45,4,0))</f>
      </c>
      <c r="F44" s="61">
        <f>IF(ISERROR(VLOOKUP($B44,'GENÇ ERKEK-START LİSTE'!$B$6:$F$145,5,0)),"",VLOOKUP($B44,'GENÇ ERKEK-START LİSTE'!$B$6:$F$145,5,0))</f>
      </c>
      <c r="G44" s="62"/>
      <c r="H44" s="16">
        <f t="shared" si="1"/>
      </c>
    </row>
    <row r="45" spans="1:8" ht="18" customHeight="1">
      <c r="A45" s="57">
        <f t="shared" si="0"/>
      </c>
      <c r="B45" s="58"/>
      <c r="C45" s="59">
        <f>IF(ISERROR(VLOOKUP(B45,'GENÇ ERKEK-START LİSTE'!$B$6:$F$145,2,0)),"",VLOOKUP(B45,'GENÇ ERKEK-START LİSTE'!$B$6:$F$145,2,0))</f>
      </c>
      <c r="D45" s="59">
        <f>IF(ISERROR(VLOOKUP(B45,'GENÇ ERKEK-START LİSTE'!$B$6:$F$145,3,0)),"",VLOOKUP(B45,'GENÇ ERKEK-START LİSTE'!$B$6:$F$145,3,0))</f>
      </c>
      <c r="E45" s="60">
        <f>IF(ISERROR(VLOOKUP(B45,'GENÇ ERKEK-START LİSTE'!$B$6:$F$45,4,0)),"",VLOOKUP(B45,'GENÇ ERKEK-START LİSTE'!$B$6:$F$45,4,0))</f>
      </c>
      <c r="F45" s="61">
        <f>IF(ISERROR(VLOOKUP($B45,'GENÇ ERKEK-START LİSTE'!$B$6:$F$145,5,0)),"",VLOOKUP($B45,'GENÇ ERKEK-START LİSTE'!$B$6:$F$145,5,0))</f>
      </c>
      <c r="G45" s="62"/>
      <c r="H45" s="16">
        <f t="shared" si="1"/>
      </c>
    </row>
    <row r="46" spans="1:8" ht="18" customHeight="1">
      <c r="A46" s="57">
        <f t="shared" si="0"/>
      </c>
      <c r="B46" s="58"/>
      <c r="C46" s="59">
        <f>IF(ISERROR(VLOOKUP(B46,'GENÇ ERKEK-START LİSTE'!$B$6:$F$145,2,0)),"",VLOOKUP(B46,'GENÇ ERKEK-START LİSTE'!$B$6:$F$145,2,0))</f>
      </c>
      <c r="D46" s="59">
        <f>IF(ISERROR(VLOOKUP(B46,'GENÇ ERKEK-START LİSTE'!$B$6:$F$145,3,0)),"",VLOOKUP(B46,'GENÇ ERKEK-START LİSTE'!$B$6:$F$145,3,0))</f>
      </c>
      <c r="E46" s="60">
        <f>IF(ISERROR(VLOOKUP(B46,'GENÇ ERKEK-START LİSTE'!$B$6:$F$45,4,0)),"",VLOOKUP(B46,'GENÇ ERKEK-START LİSTE'!$B$6:$F$45,4,0))</f>
      </c>
      <c r="F46" s="61">
        <f>IF(ISERROR(VLOOKUP($B46,'GENÇ ERKEK-START LİSTE'!$B$6:$F$145,5,0)),"",VLOOKUP($B46,'GENÇ ERKEK-START LİSTE'!$B$6:$F$145,5,0))</f>
      </c>
      <c r="G46" s="62"/>
      <c r="H46" s="16">
        <f t="shared" si="1"/>
      </c>
    </row>
    <row r="47" spans="1:8" ht="18" customHeight="1">
      <c r="A47" s="57">
        <f t="shared" si="0"/>
      </c>
      <c r="B47" s="58"/>
      <c r="C47" s="59">
        <f>IF(ISERROR(VLOOKUP(B47,'GENÇ ERKEK-START LİSTE'!$B$6:$F$145,2,0)),"",VLOOKUP(B47,'GENÇ ERKEK-START LİSTE'!$B$6:$F$145,2,0))</f>
      </c>
      <c r="D47" s="59">
        <f>IF(ISERROR(VLOOKUP(B47,'GENÇ ERKEK-START LİSTE'!$B$6:$F$145,3,0)),"",VLOOKUP(B47,'GENÇ ERKEK-START LİSTE'!$B$6:$F$145,3,0))</f>
      </c>
      <c r="E47" s="60">
        <f>IF(ISERROR(VLOOKUP(B47,'GENÇ ERKEK-START LİSTE'!$B$6:$F$45,4,0)),"",VLOOKUP(B47,'GENÇ ERKEK-START LİSTE'!$B$6:$F$45,4,0))</f>
      </c>
      <c r="F47" s="61">
        <f>IF(ISERROR(VLOOKUP($B47,'GENÇ ERKEK-START LİSTE'!$B$6:$F$145,5,0)),"",VLOOKUP($B47,'GENÇ ERKEK-START LİSTE'!$B$6:$F$145,5,0))</f>
      </c>
      <c r="G47" s="62"/>
      <c r="H47" s="16">
        <f t="shared" si="1"/>
      </c>
    </row>
    <row r="48" spans="1:8" ht="18" customHeight="1">
      <c r="A48" s="57">
        <f t="shared" si="0"/>
      </c>
      <c r="B48" s="58"/>
      <c r="C48" s="59">
        <f>IF(ISERROR(VLOOKUP(B48,'GENÇ ERKEK-START LİSTE'!$B$6:$F$145,2,0)),"",VLOOKUP(B48,'GENÇ ERKEK-START LİSTE'!$B$6:$F$145,2,0))</f>
      </c>
      <c r="D48" s="59">
        <f>IF(ISERROR(VLOOKUP(B48,'GENÇ ERKEK-START LİSTE'!$B$6:$F$145,3,0)),"",VLOOKUP(B48,'GENÇ ERKEK-START LİSTE'!$B$6:$F$145,3,0))</f>
      </c>
      <c r="E48" s="60">
        <f>IF(ISERROR(VLOOKUP(B48,'GENÇ ERKEK-START LİSTE'!$B$6:$F$45,4,0)),"",VLOOKUP(B48,'GENÇ ERKEK-START LİSTE'!$B$6:$F$45,4,0))</f>
      </c>
      <c r="F48" s="61">
        <f>IF(ISERROR(VLOOKUP($B48,'GENÇ ERKEK-START LİSTE'!$B$6:$F$145,5,0)),"",VLOOKUP($B48,'GENÇ ERKEK-START LİSTE'!$B$6:$F$145,5,0))</f>
      </c>
      <c r="G48" s="62"/>
      <c r="H48" s="16">
        <f t="shared" si="1"/>
      </c>
    </row>
    <row r="49" spans="1:8" ht="18" customHeight="1">
      <c r="A49" s="57">
        <f t="shared" si="0"/>
      </c>
      <c r="B49" s="58"/>
      <c r="C49" s="59">
        <f>IF(ISERROR(VLOOKUP(B49,'GENÇ ERKEK-START LİSTE'!$B$6:$F$145,2,0)),"",VLOOKUP(B49,'GENÇ ERKEK-START LİSTE'!$B$6:$F$145,2,0))</f>
      </c>
      <c r="D49" s="59">
        <f>IF(ISERROR(VLOOKUP(B49,'GENÇ ERKEK-START LİSTE'!$B$6:$F$145,3,0)),"",VLOOKUP(B49,'GENÇ ERKEK-START LİSTE'!$B$6:$F$145,3,0))</f>
      </c>
      <c r="E49" s="60">
        <f>IF(ISERROR(VLOOKUP(B49,'GENÇ ERKEK-START LİSTE'!$B$6:$F$45,4,0)),"",VLOOKUP(B49,'GENÇ ERKEK-START LİSTE'!$B$6:$F$45,4,0))</f>
      </c>
      <c r="F49" s="61">
        <f>IF(ISERROR(VLOOKUP($B49,'GENÇ ERKEK-START LİSTE'!$B$6:$F$145,5,0)),"",VLOOKUP($B49,'GENÇ ERKEK-START LİSTE'!$B$6:$F$145,5,0))</f>
      </c>
      <c r="G49" s="62"/>
      <c r="H49" s="16">
        <f t="shared" si="1"/>
      </c>
    </row>
    <row r="50" spans="1:8" ht="18" customHeight="1">
      <c r="A50" s="57">
        <f t="shared" si="0"/>
      </c>
      <c r="B50" s="58"/>
      <c r="C50" s="59">
        <f>IF(ISERROR(VLOOKUP(B50,'GENÇ ERKEK-START LİSTE'!$B$6:$F$145,2,0)),"",VLOOKUP(B50,'GENÇ ERKEK-START LİSTE'!$B$6:$F$145,2,0))</f>
      </c>
      <c r="D50" s="59">
        <f>IF(ISERROR(VLOOKUP(B50,'GENÇ ERKEK-START LİSTE'!$B$6:$F$145,3,0)),"",VLOOKUP(B50,'GENÇ ERKEK-START LİSTE'!$B$6:$F$145,3,0))</f>
      </c>
      <c r="E50" s="60">
        <f>IF(ISERROR(VLOOKUP(B50,'GENÇ ERKEK-START LİSTE'!$B$6:$F$45,4,0)),"",VLOOKUP(B50,'GENÇ ERKEK-START LİSTE'!$B$6:$F$45,4,0))</f>
      </c>
      <c r="F50" s="61">
        <f>IF(ISERROR(VLOOKUP($B50,'GENÇ ERKEK-START LİSTE'!$B$6:$F$145,5,0)),"",VLOOKUP($B50,'GENÇ ERKEK-START LİSTE'!$B$6:$F$145,5,0))</f>
      </c>
      <c r="G50" s="62"/>
      <c r="H50" s="16">
        <f t="shared" si="1"/>
      </c>
    </row>
    <row r="51" spans="1:8" ht="18" customHeight="1">
      <c r="A51" s="57">
        <f t="shared" si="0"/>
      </c>
      <c r="B51" s="58"/>
      <c r="C51" s="59">
        <f>IF(ISERROR(VLOOKUP(B51,'GENÇ ERKEK-START LİSTE'!$B$6:$F$145,2,0)),"",VLOOKUP(B51,'GENÇ ERKEK-START LİSTE'!$B$6:$F$145,2,0))</f>
      </c>
      <c r="D51" s="59">
        <f>IF(ISERROR(VLOOKUP(B51,'GENÇ ERKEK-START LİSTE'!$B$6:$F$145,3,0)),"",VLOOKUP(B51,'GENÇ ERKEK-START LİSTE'!$B$6:$F$145,3,0))</f>
      </c>
      <c r="E51" s="60">
        <f>IF(ISERROR(VLOOKUP(B51,'GENÇ ERKEK-START LİSTE'!$B$6:$F$45,4,0)),"",VLOOKUP(B51,'GENÇ ERKEK-START LİSTE'!$B$6:$F$45,4,0))</f>
      </c>
      <c r="F51" s="61">
        <f>IF(ISERROR(VLOOKUP($B51,'GENÇ ERKEK-START LİSTE'!$B$6:$F$145,5,0)),"",VLOOKUP($B51,'GENÇ ERKEK-START LİSTE'!$B$6:$F$145,5,0))</f>
      </c>
      <c r="G51" s="62"/>
      <c r="H51" s="16">
        <f t="shared" si="1"/>
      </c>
    </row>
    <row r="52" spans="1:8" ht="18" customHeight="1">
      <c r="A52" s="57">
        <f t="shared" si="0"/>
      </c>
      <c r="B52" s="58"/>
      <c r="C52" s="59">
        <f>IF(ISERROR(VLOOKUP(B52,'GENÇ ERKEK-START LİSTE'!$B$6:$F$145,2,0)),"",VLOOKUP(B52,'GENÇ ERKEK-START LİSTE'!$B$6:$F$145,2,0))</f>
      </c>
      <c r="D52" s="59">
        <f>IF(ISERROR(VLOOKUP(B52,'GENÇ ERKEK-START LİSTE'!$B$6:$F$145,3,0)),"",VLOOKUP(B52,'GENÇ ERKEK-START LİSTE'!$B$6:$F$145,3,0))</f>
      </c>
      <c r="E52" s="60">
        <f>IF(ISERROR(VLOOKUP(B52,'GENÇ ERKEK-START LİSTE'!$B$6:$F$45,4,0)),"",VLOOKUP(B52,'GENÇ ERKEK-START LİSTE'!$B$6:$F$45,4,0))</f>
      </c>
      <c r="F52" s="61">
        <f>IF(ISERROR(VLOOKUP($B52,'GENÇ ERKEK-START LİSTE'!$B$6:$F$145,5,0)),"",VLOOKUP($B52,'GENÇ ERKEK-START LİSTE'!$B$6:$F$145,5,0))</f>
      </c>
      <c r="G52" s="62"/>
      <c r="H52" s="16">
        <f t="shared" si="1"/>
      </c>
    </row>
    <row r="53" spans="1:8" ht="18" customHeight="1">
      <c r="A53" s="57">
        <f t="shared" si="0"/>
      </c>
      <c r="B53" s="58"/>
      <c r="C53" s="59">
        <f>IF(ISERROR(VLOOKUP(B53,'GENÇ ERKEK-START LİSTE'!$B$6:$F$145,2,0)),"",VLOOKUP(B53,'GENÇ ERKEK-START LİSTE'!$B$6:$F$145,2,0))</f>
      </c>
      <c r="D53" s="59">
        <f>IF(ISERROR(VLOOKUP(B53,'GENÇ ERKEK-START LİSTE'!$B$6:$F$145,3,0)),"",VLOOKUP(B53,'GENÇ ERKEK-START LİSTE'!$B$6:$F$145,3,0))</f>
      </c>
      <c r="E53" s="60">
        <f>IF(ISERROR(VLOOKUP(B53,'GENÇ ERKEK-START LİSTE'!$B$6:$F$45,4,0)),"",VLOOKUP(B53,'GENÇ ERKEK-START LİSTE'!$B$6:$F$45,4,0))</f>
      </c>
      <c r="F53" s="61">
        <f>IF(ISERROR(VLOOKUP($B53,'GENÇ ERKEK-START LİSTE'!$B$6:$F$145,5,0)),"",VLOOKUP($B53,'GENÇ ERKEK-START LİSTE'!$B$6:$F$145,5,0))</f>
      </c>
      <c r="G53" s="62"/>
      <c r="H53" s="16">
        <f t="shared" si="1"/>
      </c>
    </row>
    <row r="54" spans="1:8" ht="18" customHeight="1">
      <c r="A54" s="57">
        <f t="shared" si="0"/>
      </c>
      <c r="B54" s="58"/>
      <c r="C54" s="59">
        <f>IF(ISERROR(VLOOKUP(B54,'GENÇ ERKEK-START LİSTE'!$B$6:$F$145,2,0)),"",VLOOKUP(B54,'GENÇ ERKEK-START LİSTE'!$B$6:$F$145,2,0))</f>
      </c>
      <c r="D54" s="59">
        <f>IF(ISERROR(VLOOKUP(B54,'GENÇ ERKEK-START LİSTE'!$B$6:$F$145,3,0)),"",VLOOKUP(B54,'GENÇ ERKEK-START LİSTE'!$B$6:$F$145,3,0))</f>
      </c>
      <c r="E54" s="60">
        <f>IF(ISERROR(VLOOKUP(B54,'GENÇ ERKEK-START LİSTE'!$B$6:$F$45,4,0)),"",VLOOKUP(B54,'GENÇ ERKEK-START LİSTE'!$B$6:$F$45,4,0))</f>
      </c>
      <c r="F54" s="61">
        <f>IF(ISERROR(VLOOKUP($B54,'GENÇ ERKEK-START LİSTE'!$B$6:$F$145,5,0)),"",VLOOKUP($B54,'GENÇ ERKEK-START LİSTE'!$B$6:$F$145,5,0))</f>
      </c>
      <c r="G54" s="62"/>
      <c r="H54" s="16">
        <f t="shared" si="1"/>
      </c>
    </row>
    <row r="55" spans="1:8" ht="18" customHeight="1">
      <c r="A55" s="57">
        <f t="shared" si="0"/>
      </c>
      <c r="B55" s="58"/>
      <c r="C55" s="59">
        <f>IF(ISERROR(VLOOKUP(B55,'GENÇ ERKEK-START LİSTE'!$B$6:$F$145,2,0)),"",VLOOKUP(B55,'GENÇ ERKEK-START LİSTE'!$B$6:$F$145,2,0))</f>
      </c>
      <c r="D55" s="59">
        <f>IF(ISERROR(VLOOKUP(B55,'GENÇ ERKEK-START LİSTE'!$B$6:$F$145,3,0)),"",VLOOKUP(B55,'GENÇ ERKEK-START LİSTE'!$B$6:$F$145,3,0))</f>
      </c>
      <c r="E55" s="60">
        <f>IF(ISERROR(VLOOKUP(B55,'GENÇ ERKEK-START LİSTE'!$B$6:$F$45,4,0)),"",VLOOKUP(B55,'GENÇ ERKEK-START LİSTE'!$B$6:$F$45,4,0))</f>
      </c>
      <c r="F55" s="61">
        <f>IF(ISERROR(VLOOKUP($B55,'GENÇ ERKEK-START LİSTE'!$B$6:$F$145,5,0)),"",VLOOKUP($B55,'GENÇ ERKEK-START LİSTE'!$B$6:$F$145,5,0))</f>
      </c>
      <c r="G55" s="62"/>
      <c r="H55" s="16">
        <f t="shared" si="1"/>
      </c>
    </row>
  </sheetData>
  <sheetProtection/>
  <mergeCells count="5">
    <mergeCell ref="A1:H1"/>
    <mergeCell ref="A2:H2"/>
    <mergeCell ref="A3:H3"/>
    <mergeCell ref="A4:C4"/>
    <mergeCell ref="F4:H4"/>
  </mergeCells>
  <conditionalFormatting sqref="H6:H55">
    <cfRule type="containsText" priority="2" dxfId="24" operator="containsText" stopIfTrue="1" text="$E$7=&quot;&quot;F&quot;&quot;">
      <formula>NOT(ISERROR(SEARCH("$E$7=""F""",H6)))</formula>
    </cfRule>
    <cfRule type="containsText" priority="3" dxfId="24" operator="containsText" stopIfTrue="1" text="F=E7">
      <formula>NOT(ISERROR(SEARCH("F=E7",H6)))</formula>
    </cfRule>
  </conditionalFormatting>
  <conditionalFormatting sqref="B6:B55">
    <cfRule type="duplicateValues" priority="1" dxfId="24" stopIfTrue="1">
      <formula>AND(COUNTIF($B$6:$B$55,B6)&gt;1,NOT(ISBLANK(B6)))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19">
      <selection activeCell="B31" sqref="B31"/>
    </sheetView>
  </sheetViews>
  <sheetFormatPr defaultColWidth="9.00390625" defaultRowHeight="12.75"/>
  <cols>
    <col min="1" max="2" width="30.375" style="1" customWidth="1"/>
    <col min="3" max="3" width="30.875" style="1" customWidth="1"/>
    <col min="4" max="12" width="6.75390625" style="1" customWidth="1"/>
    <col min="13" max="16384" width="9.125" style="1" customWidth="1"/>
  </cols>
  <sheetData>
    <row r="1" spans="1:3" ht="24" customHeight="1">
      <c r="A1" s="67"/>
      <c r="B1" s="68"/>
      <c r="C1" s="69"/>
    </row>
    <row r="2" spans="1:5" ht="42.75" customHeight="1">
      <c r="A2" s="70" t="s">
        <v>24</v>
      </c>
      <c r="B2" s="71"/>
      <c r="C2" s="72"/>
      <c r="D2" s="2"/>
      <c r="E2" s="2"/>
    </row>
    <row r="3" spans="1:5" ht="24.75" customHeight="1">
      <c r="A3" s="48"/>
      <c r="B3" s="46"/>
      <c r="C3" s="47"/>
      <c r="D3" s="3"/>
      <c r="E3" s="3"/>
    </row>
    <row r="4" spans="1:3" s="5" customFormat="1" ht="24.75" customHeight="1">
      <c r="A4" s="38"/>
      <c r="B4" s="4"/>
      <c r="C4" s="39"/>
    </row>
    <row r="5" spans="1:3" s="5" customFormat="1" ht="24.75" customHeight="1">
      <c r="A5" s="38"/>
      <c r="B5" s="4"/>
      <c r="C5" s="39"/>
    </row>
    <row r="6" spans="1:3" s="5" customFormat="1" ht="24.75" customHeight="1">
      <c r="A6" s="38"/>
      <c r="B6" s="4"/>
      <c r="C6" s="39"/>
    </row>
    <row r="7" spans="1:3" s="5" customFormat="1" ht="24.75" customHeight="1">
      <c r="A7" s="38"/>
      <c r="B7" s="4"/>
      <c r="C7" s="39"/>
    </row>
    <row r="8" spans="1:3" s="5" customFormat="1" ht="24.75" customHeight="1">
      <c r="A8" s="38"/>
      <c r="B8" s="4"/>
      <c r="C8" s="39"/>
    </row>
    <row r="9" spans="1:3" ht="22.5">
      <c r="A9" s="38"/>
      <c r="B9" s="4"/>
      <c r="C9" s="39"/>
    </row>
    <row r="10" spans="1:3" ht="22.5">
      <c r="A10" s="38"/>
      <c r="B10" s="4"/>
      <c r="C10" s="39"/>
    </row>
    <row r="11" spans="1:3" ht="22.5">
      <c r="A11" s="38"/>
      <c r="B11" s="4"/>
      <c r="C11" s="39"/>
    </row>
    <row r="12" spans="1:3" ht="22.5">
      <c r="A12" s="38"/>
      <c r="B12" s="4"/>
      <c r="C12" s="39"/>
    </row>
    <row r="13" spans="1:3" ht="22.5">
      <c r="A13" s="38"/>
      <c r="B13" s="4"/>
      <c r="C13" s="39"/>
    </row>
    <row r="14" spans="1:3" ht="22.5">
      <c r="A14" s="38"/>
      <c r="B14" s="4"/>
      <c r="C14" s="39"/>
    </row>
    <row r="15" spans="1:3" ht="22.5">
      <c r="A15" s="38"/>
      <c r="B15" s="4"/>
      <c r="C15" s="39"/>
    </row>
    <row r="16" spans="1:3" ht="22.5">
      <c r="A16" s="38"/>
      <c r="B16" s="4"/>
      <c r="C16" s="39"/>
    </row>
    <row r="17" spans="1:3" ht="22.5">
      <c r="A17" s="38"/>
      <c r="B17" s="4"/>
      <c r="C17" s="39"/>
    </row>
    <row r="18" spans="1:3" ht="22.5">
      <c r="A18" s="38"/>
      <c r="B18" s="4"/>
      <c r="C18" s="39"/>
    </row>
    <row r="19" spans="1:3" ht="18" customHeight="1">
      <c r="A19" s="73" t="s">
        <v>26</v>
      </c>
      <c r="B19" s="74"/>
      <c r="C19" s="75"/>
    </row>
    <row r="20" spans="1:3" ht="42" customHeight="1">
      <c r="A20" s="76"/>
      <c r="B20" s="74"/>
      <c r="C20" s="75"/>
    </row>
    <row r="21" spans="1:3" ht="27">
      <c r="A21" s="38"/>
      <c r="B21" s="50" t="s">
        <v>25</v>
      </c>
      <c r="C21" s="39"/>
    </row>
    <row r="22" spans="1:3" ht="15.75" customHeight="1">
      <c r="A22" s="38"/>
      <c r="B22" s="8"/>
      <c r="C22" s="39"/>
    </row>
    <row r="23" spans="1:3" ht="16.5" customHeight="1">
      <c r="A23" s="38"/>
      <c r="B23" s="8"/>
      <c r="C23" s="39"/>
    </row>
    <row r="24" spans="1:3" ht="22.5">
      <c r="A24" s="38"/>
      <c r="B24" s="8"/>
      <c r="C24" s="39"/>
    </row>
    <row r="25" spans="1:3" ht="22.5">
      <c r="A25" s="40"/>
      <c r="B25" s="6"/>
      <c r="C25" s="41"/>
    </row>
    <row r="26" spans="1:3" ht="25.5" customHeight="1">
      <c r="A26" s="32" t="s">
        <v>7</v>
      </c>
      <c r="B26" s="63" t="s">
        <v>26</v>
      </c>
      <c r="C26" s="64"/>
    </row>
    <row r="27" spans="1:3" ht="25.5" customHeight="1">
      <c r="A27" s="33" t="s">
        <v>8</v>
      </c>
      <c r="B27" s="63" t="s">
        <v>34</v>
      </c>
      <c r="C27" s="64"/>
    </row>
    <row r="28" spans="1:3" ht="25.5" customHeight="1">
      <c r="A28" s="34" t="s">
        <v>9</v>
      </c>
      <c r="B28" s="63" t="s">
        <v>35</v>
      </c>
      <c r="C28" s="64"/>
    </row>
    <row r="29" spans="1:3" ht="25.5" customHeight="1">
      <c r="A29" s="33" t="s">
        <v>10</v>
      </c>
      <c r="B29" s="63" t="s">
        <v>25</v>
      </c>
      <c r="C29" s="64"/>
    </row>
    <row r="30" spans="1:3" ht="25.5" customHeight="1">
      <c r="A30" s="33" t="s">
        <v>11</v>
      </c>
      <c r="B30" s="65">
        <v>41058.447916666664</v>
      </c>
      <c r="C30" s="66"/>
    </row>
    <row r="31" spans="1:3" ht="25.5" customHeight="1">
      <c r="A31" s="35" t="s">
        <v>23</v>
      </c>
      <c r="B31" s="37">
        <v>15</v>
      </c>
      <c r="C31" s="36"/>
    </row>
    <row r="32" spans="1:3" ht="27.75" customHeight="1">
      <c r="A32" s="33"/>
      <c r="B32" s="7"/>
      <c r="C32" s="42"/>
    </row>
    <row r="33" spans="1:3" ht="33" customHeight="1">
      <c r="A33" s="43"/>
      <c r="B33" s="44"/>
      <c r="C33" s="45"/>
    </row>
  </sheetData>
  <sheetProtection/>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tabColor theme="5" tint="0.39998000860214233"/>
  </sheetPr>
  <dimension ref="A1:L45"/>
  <sheetViews>
    <sheetView view="pageBreakPreview" zoomScaleSheetLayoutView="100" zoomScalePageLayoutView="0" workbookViewId="0" topLeftCell="A5">
      <selection activeCell="B30" sqref="B30:C30"/>
    </sheetView>
  </sheetViews>
  <sheetFormatPr defaultColWidth="9.00390625" defaultRowHeight="12.75"/>
  <cols>
    <col min="1" max="1" width="4.25390625" style="23" bestFit="1" customWidth="1"/>
    <col min="2" max="2" width="8.00390625" style="23" customWidth="1"/>
    <col min="3" max="4" width="32.375" style="24" customWidth="1"/>
    <col min="5" max="5" width="8.00390625" style="23" hidden="1" customWidth="1"/>
    <col min="6" max="6" width="19.25390625" style="25" customWidth="1"/>
    <col min="7" max="7" width="17.125" style="20" customWidth="1"/>
    <col min="8" max="16384" width="9.125" style="20" customWidth="1"/>
  </cols>
  <sheetData>
    <row r="1" spans="1:6" ht="31.5" customHeight="1">
      <c r="A1" s="78" t="str">
        <f>'BK-KAPAK'!A2</f>
        <v>Tükiye Atletizm Federasyonu
Kütahya Atletizm İl Temsilciliği</v>
      </c>
      <c r="B1" s="79"/>
      <c r="C1" s="79"/>
      <c r="D1" s="79"/>
      <c r="E1" s="79"/>
      <c r="F1" s="79"/>
    </row>
    <row r="2" spans="1:6" ht="15.75">
      <c r="A2" s="80" t="str">
        <f>'BK-KAPAK'!B26</f>
        <v>Dağ Koşusu Federasyon Deneme Şampiyonası</v>
      </c>
      <c r="B2" s="80"/>
      <c r="C2" s="80"/>
      <c r="D2" s="80"/>
      <c r="E2" s="80"/>
      <c r="F2" s="80"/>
    </row>
    <row r="3" spans="1:6" ht="15.75">
      <c r="A3" s="81" t="str">
        <f>'BK-KAPAK'!B29</f>
        <v>Kütahya</v>
      </c>
      <c r="B3" s="81"/>
      <c r="C3" s="81"/>
      <c r="D3" s="81"/>
      <c r="E3" s="81"/>
      <c r="F3" s="81"/>
    </row>
    <row r="4" spans="1:6" ht="14.25">
      <c r="A4" s="77" t="str">
        <f>'BK-KAPAK'!B28</f>
        <v>Büyük Kadınlar</v>
      </c>
      <c r="B4" s="77"/>
      <c r="C4" s="77"/>
      <c r="D4" s="49" t="str">
        <f>'BK-KAPAK'!B27</f>
        <v>8.000 Metre</v>
      </c>
      <c r="E4" s="82">
        <f>'BK-KAPAK'!B30</f>
        <v>41058.447916666664</v>
      </c>
      <c r="F4" s="82"/>
    </row>
    <row r="5" spans="1:12" s="21" customFormat="1" ht="31.5" customHeight="1">
      <c r="A5" s="12" t="s">
        <v>0</v>
      </c>
      <c r="B5" s="12" t="s">
        <v>1</v>
      </c>
      <c r="C5" s="12" t="s">
        <v>3</v>
      </c>
      <c r="D5" s="12" t="s">
        <v>5</v>
      </c>
      <c r="E5" s="12" t="s">
        <v>6</v>
      </c>
      <c r="F5" s="51" t="s">
        <v>2</v>
      </c>
      <c r="H5" s="22"/>
      <c r="I5" s="22"/>
      <c r="J5" s="22"/>
      <c r="K5" s="22"/>
      <c r="L5" s="22"/>
    </row>
    <row r="6" spans="1:6" ht="18" customHeight="1">
      <c r="A6" s="52">
        <v>1</v>
      </c>
      <c r="B6" s="53">
        <v>251</v>
      </c>
      <c r="C6" s="54" t="s">
        <v>181</v>
      </c>
      <c r="D6" s="54" t="s">
        <v>182</v>
      </c>
      <c r="E6" s="56"/>
      <c r="F6" s="55">
        <v>33049</v>
      </c>
    </row>
    <row r="7" spans="1:6" ht="18" customHeight="1">
      <c r="A7" s="52">
        <v>2</v>
      </c>
      <c r="B7" s="53">
        <v>252</v>
      </c>
      <c r="C7" s="54" t="s">
        <v>140</v>
      </c>
      <c r="D7" s="54" t="s">
        <v>51</v>
      </c>
      <c r="E7" s="56"/>
      <c r="F7" s="55">
        <v>32672</v>
      </c>
    </row>
    <row r="8" spans="1:6" ht="18" customHeight="1">
      <c r="A8" s="52">
        <v>3</v>
      </c>
      <c r="B8" s="53">
        <v>253</v>
      </c>
      <c r="C8" s="54" t="s">
        <v>55</v>
      </c>
      <c r="D8" s="54" t="s">
        <v>44</v>
      </c>
      <c r="E8" s="56"/>
      <c r="F8" s="55">
        <v>30989</v>
      </c>
    </row>
    <row r="9" spans="1:6" ht="18" customHeight="1">
      <c r="A9" s="52">
        <v>4</v>
      </c>
      <c r="B9" s="53">
        <v>254</v>
      </c>
      <c r="C9" s="54" t="s">
        <v>131</v>
      </c>
      <c r="D9" s="54" t="s">
        <v>126</v>
      </c>
      <c r="E9" s="56"/>
      <c r="F9" s="55">
        <v>33970</v>
      </c>
    </row>
    <row r="10" spans="1:6" ht="18" customHeight="1">
      <c r="A10" s="52">
        <v>5</v>
      </c>
      <c r="B10" s="53">
        <v>255</v>
      </c>
      <c r="C10" s="54" t="s">
        <v>108</v>
      </c>
      <c r="D10" s="54" t="s">
        <v>101</v>
      </c>
      <c r="E10" s="56"/>
      <c r="F10" s="55">
        <v>33562</v>
      </c>
    </row>
    <row r="11" spans="1:6" ht="18" customHeight="1">
      <c r="A11" s="52">
        <v>6</v>
      </c>
      <c r="B11" s="53">
        <v>256</v>
      </c>
      <c r="C11" s="54" t="s">
        <v>158</v>
      </c>
      <c r="D11" s="54" t="s">
        <v>157</v>
      </c>
      <c r="E11" s="56"/>
      <c r="F11" s="55">
        <v>33526</v>
      </c>
    </row>
    <row r="12" spans="1:6" ht="18" customHeight="1">
      <c r="A12" s="52">
        <v>7</v>
      </c>
      <c r="B12" s="53">
        <v>257</v>
      </c>
      <c r="C12" s="54" t="s">
        <v>41</v>
      </c>
      <c r="D12" s="54" t="s">
        <v>42</v>
      </c>
      <c r="E12" s="52"/>
      <c r="F12" s="55">
        <v>32209</v>
      </c>
    </row>
    <row r="13" spans="1:6" ht="18" customHeight="1">
      <c r="A13" s="52">
        <v>8</v>
      </c>
      <c r="B13" s="53">
        <v>258</v>
      </c>
      <c r="C13" s="54" t="s">
        <v>151</v>
      </c>
      <c r="D13" s="54" t="s">
        <v>146</v>
      </c>
      <c r="E13" s="56"/>
      <c r="F13" s="55">
        <v>33425</v>
      </c>
    </row>
    <row r="14" spans="1:6" ht="18" customHeight="1">
      <c r="A14" s="52">
        <v>9</v>
      </c>
      <c r="B14" s="53">
        <v>259</v>
      </c>
      <c r="C14" s="54" t="s">
        <v>50</v>
      </c>
      <c r="D14" s="54" t="s">
        <v>51</v>
      </c>
      <c r="E14" s="56"/>
      <c r="F14" s="55">
        <v>33665</v>
      </c>
    </row>
    <row r="15" spans="1:6" ht="18" customHeight="1">
      <c r="A15" s="52">
        <v>10</v>
      </c>
      <c r="B15" s="53">
        <v>260</v>
      </c>
      <c r="C15" s="54" t="s">
        <v>98</v>
      </c>
      <c r="D15" s="54" t="s">
        <v>96</v>
      </c>
      <c r="E15" s="56"/>
      <c r="F15" s="55">
        <v>33817</v>
      </c>
    </row>
    <row r="16" spans="1:6" ht="18" customHeight="1">
      <c r="A16" s="52">
        <v>11</v>
      </c>
      <c r="B16" s="53">
        <v>261</v>
      </c>
      <c r="C16" s="54" t="s">
        <v>244</v>
      </c>
      <c r="D16" s="54" t="s">
        <v>215</v>
      </c>
      <c r="E16" s="56"/>
      <c r="F16" s="55">
        <v>32426</v>
      </c>
    </row>
    <row r="17" spans="1:6" ht="18" customHeight="1">
      <c r="A17" s="52">
        <v>12</v>
      </c>
      <c r="B17" s="53">
        <v>262</v>
      </c>
      <c r="C17" s="54" t="s">
        <v>245</v>
      </c>
      <c r="D17" s="54" t="s">
        <v>215</v>
      </c>
      <c r="E17" s="56"/>
      <c r="F17" s="55">
        <v>33573</v>
      </c>
    </row>
    <row r="18" spans="1:6" ht="18" customHeight="1">
      <c r="A18" s="52">
        <v>13</v>
      </c>
      <c r="B18" s="53">
        <v>263</v>
      </c>
      <c r="C18" s="54" t="s">
        <v>246</v>
      </c>
      <c r="D18" s="54" t="s">
        <v>215</v>
      </c>
      <c r="E18" s="56"/>
      <c r="F18" s="55">
        <v>33210</v>
      </c>
    </row>
    <row r="19" spans="1:6" ht="18" customHeight="1">
      <c r="A19" s="52">
        <v>14</v>
      </c>
      <c r="B19" s="53">
        <v>264</v>
      </c>
      <c r="C19" s="54" t="s">
        <v>247</v>
      </c>
      <c r="D19" s="54" t="s">
        <v>215</v>
      </c>
      <c r="E19" s="56"/>
      <c r="F19" s="55">
        <v>33880</v>
      </c>
    </row>
    <row r="20" spans="1:6" ht="18" customHeight="1">
      <c r="A20" s="52">
        <v>15</v>
      </c>
      <c r="B20" s="53">
        <v>265</v>
      </c>
      <c r="C20" s="54" t="s">
        <v>248</v>
      </c>
      <c r="D20" s="54" t="s">
        <v>56</v>
      </c>
      <c r="E20" s="56"/>
      <c r="F20" s="55">
        <v>33298</v>
      </c>
    </row>
    <row r="21" spans="1:6" ht="18" customHeight="1">
      <c r="A21" s="52">
        <v>16</v>
      </c>
      <c r="B21" s="53"/>
      <c r="C21" s="54"/>
      <c r="D21" s="54"/>
      <c r="E21" s="56"/>
      <c r="F21" s="55"/>
    </row>
    <row r="22" spans="1:6" ht="18" customHeight="1">
      <c r="A22" s="52">
        <v>17</v>
      </c>
      <c r="B22" s="53"/>
      <c r="C22" s="54"/>
      <c r="D22" s="54"/>
      <c r="E22" s="56"/>
      <c r="F22" s="55"/>
    </row>
    <row r="23" spans="1:6" ht="18" customHeight="1">
      <c r="A23" s="52">
        <v>18</v>
      </c>
      <c r="B23" s="53"/>
      <c r="C23" s="54"/>
      <c r="D23" s="54"/>
      <c r="E23" s="56"/>
      <c r="F23" s="55"/>
    </row>
    <row r="24" spans="1:6" ht="18" customHeight="1">
      <c r="A24" s="52">
        <v>19</v>
      </c>
      <c r="B24" s="53"/>
      <c r="C24" s="54"/>
      <c r="D24" s="54"/>
      <c r="E24" s="56"/>
      <c r="F24" s="55"/>
    </row>
    <row r="25" spans="1:6" ht="18" customHeight="1">
      <c r="A25" s="52">
        <v>20</v>
      </c>
      <c r="B25" s="53"/>
      <c r="C25" s="54"/>
      <c r="D25" s="54"/>
      <c r="E25" s="56"/>
      <c r="F25" s="55"/>
    </row>
    <row r="26" spans="1:6" ht="18" customHeight="1">
      <c r="A26" s="52">
        <v>21</v>
      </c>
      <c r="B26" s="53"/>
      <c r="C26" s="54"/>
      <c r="D26" s="54"/>
      <c r="E26" s="56"/>
      <c r="F26" s="55"/>
    </row>
    <row r="27" spans="1:6" ht="18" customHeight="1">
      <c r="A27" s="52">
        <v>22</v>
      </c>
      <c r="B27" s="53"/>
      <c r="C27" s="54"/>
      <c r="D27" s="54"/>
      <c r="E27" s="56"/>
      <c r="F27" s="55"/>
    </row>
    <row r="28" spans="1:6" ht="18" customHeight="1">
      <c r="A28" s="52">
        <v>23</v>
      </c>
      <c r="B28" s="53"/>
      <c r="C28" s="54"/>
      <c r="D28" s="54"/>
      <c r="E28" s="56"/>
      <c r="F28" s="55"/>
    </row>
    <row r="29" spans="1:6" ht="18" customHeight="1">
      <c r="A29" s="52">
        <v>24</v>
      </c>
      <c r="B29" s="53"/>
      <c r="C29" s="54"/>
      <c r="D29" s="54"/>
      <c r="E29" s="56"/>
      <c r="F29" s="55"/>
    </row>
    <row r="30" spans="1:6" ht="18" customHeight="1">
      <c r="A30" s="52">
        <v>25</v>
      </c>
      <c r="B30" s="53"/>
      <c r="C30" s="54"/>
      <c r="D30" s="54"/>
      <c r="E30" s="56"/>
      <c r="F30" s="55"/>
    </row>
    <row r="31" spans="1:6" ht="18" customHeight="1">
      <c r="A31" s="52">
        <v>26</v>
      </c>
      <c r="B31" s="53"/>
      <c r="C31" s="54"/>
      <c r="D31" s="54"/>
      <c r="E31" s="56"/>
      <c r="F31" s="55"/>
    </row>
    <row r="32" spans="1:6" ht="18" customHeight="1">
      <c r="A32" s="52">
        <v>27</v>
      </c>
      <c r="B32" s="53"/>
      <c r="C32" s="54"/>
      <c r="D32" s="54"/>
      <c r="E32" s="56"/>
      <c r="F32" s="55"/>
    </row>
    <row r="33" spans="1:6" ht="18" customHeight="1">
      <c r="A33" s="52">
        <v>28</v>
      </c>
      <c r="B33" s="53"/>
      <c r="C33" s="54"/>
      <c r="D33" s="54"/>
      <c r="E33" s="56"/>
      <c r="F33" s="55"/>
    </row>
    <row r="34" spans="1:6" ht="18" customHeight="1">
      <c r="A34" s="52">
        <v>29</v>
      </c>
      <c r="B34" s="53"/>
      <c r="C34" s="54"/>
      <c r="D34" s="54"/>
      <c r="E34" s="56"/>
      <c r="F34" s="55"/>
    </row>
    <row r="35" spans="1:6" ht="18" customHeight="1">
      <c r="A35" s="52">
        <v>30</v>
      </c>
      <c r="B35" s="53"/>
      <c r="C35" s="54"/>
      <c r="D35" s="54"/>
      <c r="E35" s="56"/>
      <c r="F35" s="55"/>
    </row>
    <row r="36" spans="1:6" ht="18" customHeight="1">
      <c r="A36" s="52">
        <v>31</v>
      </c>
      <c r="B36" s="53"/>
      <c r="C36" s="54"/>
      <c r="D36" s="54"/>
      <c r="E36" s="56"/>
      <c r="F36" s="55"/>
    </row>
    <row r="37" spans="1:6" ht="18" customHeight="1">
      <c r="A37" s="52">
        <v>32</v>
      </c>
      <c r="B37" s="53"/>
      <c r="C37" s="54"/>
      <c r="D37" s="54"/>
      <c r="E37" s="56"/>
      <c r="F37" s="55"/>
    </row>
    <row r="38" spans="1:6" ht="18" customHeight="1">
      <c r="A38" s="52">
        <v>33</v>
      </c>
      <c r="B38" s="53"/>
      <c r="C38" s="54"/>
      <c r="D38" s="54"/>
      <c r="E38" s="56"/>
      <c r="F38" s="55"/>
    </row>
    <row r="39" spans="1:6" ht="18" customHeight="1">
      <c r="A39" s="52">
        <v>34</v>
      </c>
      <c r="B39" s="53"/>
      <c r="C39" s="54"/>
      <c r="D39" s="54"/>
      <c r="E39" s="56"/>
      <c r="F39" s="55"/>
    </row>
    <row r="40" spans="1:6" ht="18" customHeight="1">
      <c r="A40" s="52">
        <v>35</v>
      </c>
      <c r="B40" s="53"/>
      <c r="C40" s="54"/>
      <c r="D40" s="54"/>
      <c r="E40" s="56"/>
      <c r="F40" s="55"/>
    </row>
    <row r="41" spans="1:6" ht="18" customHeight="1">
      <c r="A41" s="52">
        <v>36</v>
      </c>
      <c r="B41" s="53"/>
      <c r="C41" s="54"/>
      <c r="D41" s="54"/>
      <c r="E41" s="56"/>
      <c r="F41" s="55"/>
    </row>
    <row r="42" spans="1:6" ht="18" customHeight="1">
      <c r="A42" s="52">
        <v>37</v>
      </c>
      <c r="B42" s="53"/>
      <c r="C42" s="54"/>
      <c r="D42" s="54"/>
      <c r="E42" s="56"/>
      <c r="F42" s="55"/>
    </row>
    <row r="43" spans="1:6" ht="18" customHeight="1">
      <c r="A43" s="52">
        <v>38</v>
      </c>
      <c r="B43" s="53"/>
      <c r="C43" s="54"/>
      <c r="D43" s="54"/>
      <c r="E43" s="56"/>
      <c r="F43" s="55"/>
    </row>
    <row r="44" spans="1:6" ht="18" customHeight="1">
      <c r="A44" s="52">
        <v>39</v>
      </c>
      <c r="B44" s="53"/>
      <c r="C44" s="54"/>
      <c r="D44" s="54"/>
      <c r="E44" s="56"/>
      <c r="F44" s="55"/>
    </row>
    <row r="45" spans="1:6" ht="18" customHeight="1">
      <c r="A45" s="52">
        <v>40</v>
      </c>
      <c r="B45" s="53"/>
      <c r="C45" s="54"/>
      <c r="D45" s="54"/>
      <c r="E45" s="56"/>
      <c r="F45" s="55"/>
    </row>
  </sheetData>
  <sheetProtection/>
  <mergeCells count="5">
    <mergeCell ref="A1:F1"/>
    <mergeCell ref="A2:F2"/>
    <mergeCell ref="A3:F3"/>
    <mergeCell ref="A4:C4"/>
    <mergeCell ref="E4:F4"/>
  </mergeCells>
  <conditionalFormatting sqref="B6:B45">
    <cfRule type="duplicateValues" priority="1" dxfId="24" stopIfTrue="1">
      <formula>AND(COUNTIF($B$6:$B$45,B6)&gt;1,NOT(ISBLANK(B6)))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r:id="rId2"/>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P55"/>
  <sheetViews>
    <sheetView view="pageBreakPreview" zoomScaleSheetLayoutView="100" zoomScalePageLayoutView="0" workbookViewId="0" topLeftCell="A17">
      <selection activeCell="D11" sqref="D11"/>
    </sheetView>
  </sheetViews>
  <sheetFormatPr defaultColWidth="9.00390625" defaultRowHeight="12.75"/>
  <cols>
    <col min="1" max="1" width="6.00390625" style="10" customWidth="1"/>
    <col min="2" max="2" width="9.125" style="10" customWidth="1"/>
    <col min="3" max="3" width="38.75390625" style="17" customWidth="1"/>
    <col min="4" max="4" width="35.125" style="17" customWidth="1"/>
    <col min="5" max="5" width="2.625" style="9" hidden="1" customWidth="1"/>
    <col min="6" max="7" width="13.375" style="10" customWidth="1"/>
    <col min="8" max="8" width="3.00390625" style="9" hidden="1" customWidth="1"/>
    <col min="9" max="16384" width="9.125" style="9" customWidth="1"/>
  </cols>
  <sheetData>
    <row r="1" spans="1:10" ht="32.25" customHeight="1">
      <c r="A1" s="84" t="str">
        <f>'BK-KAPAK'!A2</f>
        <v>Tükiye Atletizm Federasyonu
Kütahya Atletizm İl Temsilciliği</v>
      </c>
      <c r="B1" s="84"/>
      <c r="C1" s="84"/>
      <c r="D1" s="84"/>
      <c r="E1" s="84"/>
      <c r="F1" s="84"/>
      <c r="G1" s="84"/>
      <c r="H1" s="84"/>
      <c r="J1" s="10"/>
    </row>
    <row r="2" spans="1:8" ht="15.75">
      <c r="A2" s="85" t="str">
        <f>'BK-KAPAK'!B26</f>
        <v>Dağ Koşusu Federasyon Deneme Şampiyonası</v>
      </c>
      <c r="B2" s="85"/>
      <c r="C2" s="85"/>
      <c r="D2" s="85"/>
      <c r="E2" s="85"/>
      <c r="F2" s="85"/>
      <c r="G2" s="85"/>
      <c r="H2" s="85"/>
    </row>
    <row r="3" spans="1:9" ht="15.75">
      <c r="A3" s="86" t="str">
        <f>'BK-KAPAK'!B29</f>
        <v>Kütahya</v>
      </c>
      <c r="B3" s="86"/>
      <c r="C3" s="86"/>
      <c r="D3" s="86"/>
      <c r="E3" s="86"/>
      <c r="F3" s="86"/>
      <c r="G3" s="86"/>
      <c r="H3" s="86"/>
      <c r="I3" s="11"/>
    </row>
    <row r="4" spans="1:8" ht="12.75">
      <c r="A4" s="83" t="str">
        <f>'BK-KAPAK'!B28</f>
        <v>Büyük Kadınlar</v>
      </c>
      <c r="B4" s="83"/>
      <c r="C4" s="83"/>
      <c r="D4" s="18" t="str">
        <f>'BK-KAPAK'!B27</f>
        <v>8.000 Metre</v>
      </c>
      <c r="E4" s="19"/>
      <c r="F4" s="87">
        <f>'BK-KAPAK'!B30</f>
        <v>41058.447916666664</v>
      </c>
      <c r="G4" s="87"/>
      <c r="H4" s="87"/>
    </row>
    <row r="5" spans="1:16" s="14" customFormat="1" ht="33.75" customHeight="1">
      <c r="A5" s="12" t="s">
        <v>0</v>
      </c>
      <c r="B5" s="12" t="s">
        <v>1</v>
      </c>
      <c r="C5" s="12" t="s">
        <v>3</v>
      </c>
      <c r="D5" s="12" t="s">
        <v>5</v>
      </c>
      <c r="E5" s="12" t="s">
        <v>6</v>
      </c>
      <c r="F5" s="51" t="s">
        <v>2</v>
      </c>
      <c r="G5" s="12" t="s">
        <v>4</v>
      </c>
      <c r="H5" s="13" t="s">
        <v>12</v>
      </c>
      <c r="L5" s="15"/>
      <c r="M5" s="15"/>
      <c r="N5" s="15"/>
      <c r="O5" s="15"/>
      <c r="P5" s="15"/>
    </row>
    <row r="6" spans="1:10" ht="18" customHeight="1">
      <c r="A6" s="57">
        <f>IF(B6&lt;&gt;"",1,"")</f>
        <v>1</v>
      </c>
      <c r="B6" s="58">
        <v>260</v>
      </c>
      <c r="C6" s="59" t="str">
        <f>IF(ISERROR(VLOOKUP(B6,'BÜYÜK KIZ-START LİSTE'!$B$6:$F$45,2,0)),"",VLOOKUP(B6,'BÜYÜK KIZ-START LİSTE'!$B$6:$F$45,2,0))</f>
        <v>YASEMİN CAN</v>
      </c>
      <c r="D6" s="59" t="str">
        <f>IF(ISERROR(VLOOKUP(B6,'BÜYÜK KIZ-START LİSTE'!$B$6:$F$45,3,0)),"",VLOOKUP(B6,'BÜYÜK KIZ-START LİSTE'!$B$6:$F$45,3,0))</f>
        <v>ANKARA</v>
      </c>
      <c r="E6" s="60">
        <f>IF(ISERROR(VLOOKUP(B6,'BÜYÜK KIZ-START LİSTE'!$B$6:$F$45,4,0)),"",VLOOKUP(B6,'BÜYÜK KIZ-START LİSTE'!$B$6:$F$45,4,0))</f>
        <v>0</v>
      </c>
      <c r="F6" s="61">
        <f>IF(ISERROR(VLOOKUP($B6,'BÜYÜK KIZ-START LİSTE'!$B$6:$F$45,5,0)),"",VLOOKUP($B6,'BÜYÜK KIZ-START LİSTE'!$B$6:$F$45,5,0))</f>
        <v>33817</v>
      </c>
      <c r="G6" s="62">
        <v>4047</v>
      </c>
      <c r="H6" s="16">
        <f>IF(OR(G6="DQ",G6="DNF",G6="DNS"),"-",IF(B6&lt;&gt;"",IF(E6="F",0,1),""))</f>
        <v>1</v>
      </c>
      <c r="J6" s="10"/>
    </row>
    <row r="7" spans="1:10" ht="18" customHeight="1">
      <c r="A7" s="57">
        <f>IF(B7&lt;&gt;"",A6+1,"")</f>
        <v>2</v>
      </c>
      <c r="B7" s="58">
        <v>261</v>
      </c>
      <c r="C7" s="59" t="str">
        <f>IF(ISERROR(VLOOKUP(B7,'BÜYÜK KIZ-START LİSTE'!$B$6:$F$45,2,0)),"",VLOOKUP(B7,'BÜYÜK KIZ-START LİSTE'!$B$6:$F$45,2,0))</f>
        <v>SÜHEYLA ADIYYAMAN </v>
      </c>
      <c r="D7" s="59" t="str">
        <f>IF(ISERROR(VLOOKUP(B7,'BÜYÜK KIZ-START LİSTE'!$B$6:$F$45,3,0)),"",VLOOKUP(B7,'BÜYÜK KIZ-START LİSTE'!$B$6:$F$45,3,0))</f>
        <v>VAN</v>
      </c>
      <c r="E7" s="60">
        <f>IF(ISERROR(VLOOKUP(B7,'BÜYÜK KIZ-START LİSTE'!$B$6:$F$45,4,0)),"",VLOOKUP(B7,'BÜYÜK KIZ-START LİSTE'!$B$6:$F$45,4,0))</f>
        <v>0</v>
      </c>
      <c r="F7" s="61">
        <f>IF(ISERROR(VLOOKUP($B7,'BÜYÜK KIZ-START LİSTE'!$B$6:$F$45,5,0)),"",VLOOKUP($B7,'BÜYÜK KIZ-START LİSTE'!$B$6:$F$45,5,0))</f>
        <v>32426</v>
      </c>
      <c r="G7" s="62">
        <v>4207</v>
      </c>
      <c r="H7" s="16">
        <f>IF(OR(G7="DQ",G7="DNF",G7="DNS"),"-",IF(B7&lt;&gt;"",IF(E7="F",H6,H6+1),""))</f>
        <v>2</v>
      </c>
      <c r="J7" s="10"/>
    </row>
    <row r="8" spans="1:10" ht="18" customHeight="1">
      <c r="A8" s="57">
        <f aca="true" t="shared" si="0" ref="A8:A55">IF(B8&lt;&gt;"",A7+1,"")</f>
        <v>3</v>
      </c>
      <c r="B8" s="58">
        <v>258</v>
      </c>
      <c r="C8" s="59" t="str">
        <f>IF(ISERROR(VLOOKUP(B8,'BÜYÜK KIZ-START LİSTE'!$B$6:$F$45,2,0)),"",VLOOKUP(B8,'BÜYÜK KIZ-START LİSTE'!$B$6:$F$45,2,0))</f>
        <v>YAĞMUR TARHAN</v>
      </c>
      <c r="D8" s="59" t="str">
        <f>IF(ISERROR(VLOOKUP(B8,'BÜYÜK KIZ-START LİSTE'!$B$6:$F$45,3,0)),"",VLOOKUP(B8,'BÜYÜK KIZ-START LİSTE'!$B$6:$F$45,3,0))</f>
        <v>KONYA</v>
      </c>
      <c r="E8" s="60">
        <f>IF(ISERROR(VLOOKUP(B8,'BÜYÜK KIZ-START LİSTE'!$B$6:$F$45,4,0)),"",VLOOKUP(B8,'BÜYÜK KIZ-START LİSTE'!$B$6:$F$45,4,0))</f>
        <v>0</v>
      </c>
      <c r="F8" s="61">
        <f>IF(ISERROR(VLOOKUP($B8,'BÜYÜK KIZ-START LİSTE'!$B$6:$F$45,5,0)),"",VLOOKUP($B8,'BÜYÜK KIZ-START LİSTE'!$B$6:$F$45,5,0))</f>
        <v>33425</v>
      </c>
      <c r="G8" s="62">
        <v>4234</v>
      </c>
      <c r="H8" s="16">
        <f aca="true" t="shared" si="1" ref="H8:H55">IF(OR(G8="DQ",G8="DNF",G8="DNS"),"-",IF(B8&lt;&gt;"",IF(E8="F",H7,H7+1),""))</f>
        <v>3</v>
      </c>
      <c r="J8" s="10"/>
    </row>
    <row r="9" spans="1:8" ht="18" customHeight="1">
      <c r="A9" s="57">
        <f t="shared" si="0"/>
        <v>4</v>
      </c>
      <c r="B9" s="58">
        <v>253</v>
      </c>
      <c r="C9" s="59" t="str">
        <f>IF(ISERROR(VLOOKUP(B9,'BÜYÜK KIZ-START LİSTE'!$B$6:$F$45,2,0)),"",VLOOKUP(B9,'BÜYÜK KIZ-START LİSTE'!$B$6:$F$45,2,0))</f>
        <v>FATMA HACIKÖYLÜ</v>
      </c>
      <c r="D9" s="59" t="str">
        <f>IF(ISERROR(VLOOKUP(B9,'BÜYÜK KIZ-START LİSTE'!$B$6:$F$45,3,0)),"",VLOOKUP(B9,'BÜYÜK KIZ-START LİSTE'!$B$6:$F$45,3,0))</f>
        <v>TOKAT</v>
      </c>
      <c r="E9" s="60">
        <f>IF(ISERROR(VLOOKUP(B9,'BÜYÜK KIZ-START LİSTE'!$B$6:$F$45,4,0)),"",VLOOKUP(B9,'BÜYÜK KIZ-START LİSTE'!$B$6:$F$45,4,0))</f>
        <v>0</v>
      </c>
      <c r="F9" s="61">
        <f>IF(ISERROR(VLOOKUP($B9,'BÜYÜK KIZ-START LİSTE'!$B$6:$F$45,5,0)),"",VLOOKUP($B9,'BÜYÜK KIZ-START LİSTE'!$B$6:$F$45,5,0))</f>
        <v>30989</v>
      </c>
      <c r="G9" s="62">
        <v>4237</v>
      </c>
      <c r="H9" s="16">
        <f t="shared" si="1"/>
        <v>4</v>
      </c>
    </row>
    <row r="10" spans="1:8" ht="18" customHeight="1">
      <c r="A10" s="57">
        <f t="shared" si="0"/>
        <v>5</v>
      </c>
      <c r="B10" s="58">
        <v>257</v>
      </c>
      <c r="C10" s="59" t="str">
        <f>IF(ISERROR(VLOOKUP(B10,'BÜYÜK KIZ-START LİSTE'!$B$6:$F$45,2,0)),"",VLOOKUP(B10,'BÜYÜK KIZ-START LİSTE'!$B$6:$F$45,2,0))</f>
        <v>HÜLYA BAŞTUĞ</v>
      </c>
      <c r="D10" s="59" t="str">
        <f>IF(ISERROR(VLOOKUP(B10,'BÜYÜK KIZ-START LİSTE'!$B$6:$F$45,3,0)),"",VLOOKUP(B10,'BÜYÜK KIZ-START LİSTE'!$B$6:$F$45,3,0))</f>
        <v>AKSARAY</v>
      </c>
      <c r="E10" s="60">
        <f>IF(ISERROR(VLOOKUP(B10,'BÜYÜK KIZ-START LİSTE'!$B$6:$F$45,4,0)),"",VLOOKUP(B10,'BÜYÜK KIZ-START LİSTE'!$B$6:$F$45,4,0))</f>
        <v>0</v>
      </c>
      <c r="F10" s="61">
        <f>IF(ISERROR(VLOOKUP($B10,'BÜYÜK KIZ-START LİSTE'!$B$6:$F$45,5,0)),"",VLOOKUP($B10,'BÜYÜK KIZ-START LİSTE'!$B$6:$F$45,5,0))</f>
        <v>32209</v>
      </c>
      <c r="G10" s="62">
        <v>4306</v>
      </c>
      <c r="H10" s="16">
        <f t="shared" si="1"/>
        <v>5</v>
      </c>
    </row>
    <row r="11" spans="1:8" ht="18" customHeight="1">
      <c r="A11" s="57">
        <f t="shared" si="0"/>
        <v>6</v>
      </c>
      <c r="B11" s="58">
        <v>265</v>
      </c>
      <c r="C11" s="59" t="str">
        <f>IF(ISERROR(VLOOKUP(B11,'BÜYÜK KIZ-START LİSTE'!$B$6:$F$45,2,0)),"",VLOOKUP(B11,'BÜYÜK KIZ-START LİSTE'!$B$6:$F$45,2,0))</f>
        <v>FATMA ÇABUK</v>
      </c>
      <c r="D11" s="59" t="str">
        <f>IF(ISERROR(VLOOKUP(B11,'BÜYÜK KIZ-START LİSTE'!$B$6:$F$45,3,0)),"",VLOOKUP(B11,'BÜYÜK KIZ-START LİSTE'!$B$6:$F$45,3,0))</f>
        <v>HATAY</v>
      </c>
      <c r="E11" s="60">
        <f>IF(ISERROR(VLOOKUP(B11,'BÜYÜK KIZ-START LİSTE'!$B$6:$F$45,4,0)),"",VLOOKUP(B11,'BÜYÜK KIZ-START LİSTE'!$B$6:$F$45,4,0))</f>
        <v>0</v>
      </c>
      <c r="F11" s="61">
        <f>IF(ISERROR(VLOOKUP($B11,'BÜYÜK KIZ-START LİSTE'!$B$6:$F$45,5,0)),"",VLOOKUP($B11,'BÜYÜK KIZ-START LİSTE'!$B$6:$F$45,5,0))</f>
        <v>33298</v>
      </c>
      <c r="G11" s="62">
        <v>4538</v>
      </c>
      <c r="H11" s="16">
        <f t="shared" si="1"/>
        <v>6</v>
      </c>
    </row>
    <row r="12" spans="1:8" ht="18" customHeight="1">
      <c r="A12" s="57">
        <f t="shared" si="0"/>
        <v>7</v>
      </c>
      <c r="B12" s="58">
        <v>259</v>
      </c>
      <c r="C12" s="59" t="str">
        <f>IF(ISERROR(VLOOKUP(B12,'BÜYÜK KIZ-START LİSTE'!$B$6:$F$45,2,0)),"",VLOOKUP(B12,'BÜYÜK KIZ-START LİSTE'!$B$6:$F$45,2,0))</f>
        <v>DİLEK BAL</v>
      </c>
      <c r="D12" s="59" t="str">
        <f>IF(ISERROR(VLOOKUP(B12,'BÜYÜK KIZ-START LİSTE'!$B$6:$F$45,3,0)),"",VLOOKUP(B12,'BÜYÜK KIZ-START LİSTE'!$B$6:$F$45,3,0))</f>
        <v>İSTANBUL</v>
      </c>
      <c r="E12" s="60">
        <f>IF(ISERROR(VLOOKUP(B12,'BÜYÜK KIZ-START LİSTE'!$B$6:$F$45,4,0)),"",VLOOKUP(B12,'BÜYÜK KIZ-START LİSTE'!$B$6:$F$45,4,0))</f>
        <v>0</v>
      </c>
      <c r="F12" s="61">
        <f>IF(ISERROR(VLOOKUP($B12,'BÜYÜK KIZ-START LİSTE'!$B$6:$F$45,5,0)),"",VLOOKUP($B12,'BÜYÜK KIZ-START LİSTE'!$B$6:$F$45,5,0))</f>
        <v>33665</v>
      </c>
      <c r="G12" s="62">
        <v>4554</v>
      </c>
      <c r="H12" s="16">
        <f t="shared" si="1"/>
        <v>7</v>
      </c>
    </row>
    <row r="13" spans="1:8" ht="18" customHeight="1">
      <c r="A13" s="57">
        <f t="shared" si="0"/>
        <v>8</v>
      </c>
      <c r="B13" s="58">
        <v>255</v>
      </c>
      <c r="C13" s="59" t="str">
        <f>IF(ISERROR(VLOOKUP(B13,'BÜYÜK KIZ-START LİSTE'!$B$6:$F$45,2,0)),"",VLOOKUP(B13,'BÜYÜK KIZ-START LİSTE'!$B$6:$F$45,2,0))</f>
        <v>NAZMİYE DEMİR</v>
      </c>
      <c r="D13" s="59" t="str">
        <f>IF(ISERROR(VLOOKUP(B13,'BÜYÜK KIZ-START LİSTE'!$B$6:$F$45,3,0)),"",VLOOKUP(B13,'BÜYÜK KIZ-START LİSTE'!$B$6:$F$45,3,0))</f>
        <v>ISPARTA</v>
      </c>
      <c r="E13" s="60">
        <f>IF(ISERROR(VLOOKUP(B13,'BÜYÜK KIZ-START LİSTE'!$B$6:$F$45,4,0)),"",VLOOKUP(B13,'BÜYÜK KIZ-START LİSTE'!$B$6:$F$45,4,0))</f>
        <v>0</v>
      </c>
      <c r="F13" s="61">
        <f>IF(ISERROR(VLOOKUP($B13,'BÜYÜK KIZ-START LİSTE'!$B$6:$F$45,5,0)),"",VLOOKUP($B13,'BÜYÜK KIZ-START LİSTE'!$B$6:$F$45,5,0))</f>
        <v>33562</v>
      </c>
      <c r="G13" s="62">
        <v>5118</v>
      </c>
      <c r="H13" s="16">
        <f t="shared" si="1"/>
        <v>8</v>
      </c>
    </row>
    <row r="14" spans="1:8" ht="18" customHeight="1">
      <c r="A14" s="57">
        <f t="shared" si="0"/>
        <v>9</v>
      </c>
      <c r="B14" s="58">
        <v>252</v>
      </c>
      <c r="C14" s="59" t="str">
        <f>IF(ISERROR(VLOOKUP(B14,'BÜYÜK KIZ-START LİSTE'!$B$6:$F$45,2,0)),"",VLOOKUP(B14,'BÜYÜK KIZ-START LİSTE'!$B$6:$F$45,2,0))</f>
        <v>MELTEM ATEŞ</v>
      </c>
      <c r="D14" s="59" t="str">
        <f>IF(ISERROR(VLOOKUP(B14,'BÜYÜK KIZ-START LİSTE'!$B$6:$F$45,3,0)),"",VLOOKUP(B14,'BÜYÜK KIZ-START LİSTE'!$B$6:$F$45,3,0))</f>
        <v>İSTANBUL</v>
      </c>
      <c r="E14" s="60">
        <f>IF(ISERROR(VLOOKUP(B14,'BÜYÜK KIZ-START LİSTE'!$B$6:$F$45,4,0)),"",VLOOKUP(B14,'BÜYÜK KIZ-START LİSTE'!$B$6:$F$45,4,0))</f>
        <v>0</v>
      </c>
      <c r="F14" s="61">
        <f>IF(ISERROR(VLOOKUP($B14,'BÜYÜK KIZ-START LİSTE'!$B$6:$F$45,5,0)),"",VLOOKUP($B14,'BÜYÜK KIZ-START LİSTE'!$B$6:$F$45,5,0))</f>
        <v>32672</v>
      </c>
      <c r="G14" s="62">
        <v>5136</v>
      </c>
      <c r="H14" s="16">
        <f t="shared" si="1"/>
        <v>9</v>
      </c>
    </row>
    <row r="15" spans="1:8" ht="18" customHeight="1">
      <c r="A15" s="57">
        <f t="shared" si="0"/>
        <v>10</v>
      </c>
      <c r="B15" s="58">
        <v>254</v>
      </c>
      <c r="C15" s="59" t="str">
        <f>IF(ISERROR(VLOOKUP(B15,'BÜYÜK KIZ-START LİSTE'!$B$6:$F$45,2,0)),"",VLOOKUP(B15,'BÜYÜK KIZ-START LİSTE'!$B$6:$F$45,2,0))</f>
        <v>ÖZGE YILDIZ</v>
      </c>
      <c r="D15" s="59" t="str">
        <f>IF(ISERROR(VLOOKUP(B15,'BÜYÜK KIZ-START LİSTE'!$B$6:$F$45,3,0)),"",VLOOKUP(B15,'BÜYÜK KIZ-START LİSTE'!$B$6:$F$45,3,0))</f>
        <v>ELAZIĞ</v>
      </c>
      <c r="E15" s="60">
        <f>IF(ISERROR(VLOOKUP(B15,'BÜYÜK KIZ-START LİSTE'!$B$6:$F$45,4,0)),"",VLOOKUP(B15,'BÜYÜK KIZ-START LİSTE'!$B$6:$F$45,4,0))</f>
        <v>0</v>
      </c>
      <c r="F15" s="61">
        <f>IF(ISERROR(VLOOKUP($B15,'BÜYÜK KIZ-START LİSTE'!$B$6:$F$45,5,0)),"",VLOOKUP($B15,'BÜYÜK KIZ-START LİSTE'!$B$6:$F$45,5,0))</f>
        <v>33970</v>
      </c>
      <c r="G15" s="62">
        <v>5505</v>
      </c>
      <c r="H15" s="16">
        <f t="shared" si="1"/>
        <v>10</v>
      </c>
    </row>
    <row r="16" spans="1:8" ht="18" customHeight="1">
      <c r="A16" s="57">
        <f t="shared" si="0"/>
        <v>11</v>
      </c>
      <c r="B16" s="58">
        <v>256</v>
      </c>
      <c r="C16" s="59" t="str">
        <f>IF(ISERROR(VLOOKUP(B16,'BÜYÜK KIZ-START LİSTE'!$B$6:$F$45,2,0)),"",VLOOKUP(B16,'BÜYÜK KIZ-START LİSTE'!$B$6:$F$45,2,0))</f>
        <v>AYŞEGÜL ÖZDEN</v>
      </c>
      <c r="D16" s="59" t="str">
        <f>IF(ISERROR(VLOOKUP(B16,'BÜYÜK KIZ-START LİSTE'!$B$6:$F$45,3,0)),"",VLOOKUP(B16,'BÜYÜK KIZ-START LİSTE'!$B$6:$F$45,3,0))</f>
        <v>SAKARYA</v>
      </c>
      <c r="E16" s="60">
        <f>IF(ISERROR(VLOOKUP(B16,'BÜYÜK KIZ-START LİSTE'!$B$6:$F$45,4,0)),"",VLOOKUP(B16,'BÜYÜK KIZ-START LİSTE'!$B$6:$F$45,4,0))</f>
        <v>0</v>
      </c>
      <c r="F16" s="61">
        <f>IF(ISERROR(VLOOKUP($B16,'BÜYÜK KIZ-START LİSTE'!$B$6:$F$45,5,0)),"",VLOOKUP($B16,'BÜYÜK KIZ-START LİSTE'!$B$6:$F$45,5,0))</f>
        <v>33526</v>
      </c>
      <c r="G16" s="62">
        <v>5528</v>
      </c>
      <c r="H16" s="16">
        <f t="shared" si="1"/>
        <v>11</v>
      </c>
    </row>
    <row r="17" spans="1:8" ht="18" customHeight="1">
      <c r="A17" s="57">
        <f t="shared" si="0"/>
        <v>12</v>
      </c>
      <c r="B17" s="58">
        <v>262</v>
      </c>
      <c r="C17" s="59" t="str">
        <f>IF(ISERROR(VLOOKUP(B17,'BÜYÜK KIZ-START LİSTE'!$B$6:$F$45,2,0)),"",VLOOKUP(B17,'BÜYÜK KIZ-START LİSTE'!$B$6:$F$45,2,0))</f>
        <v>RUKEN KARA</v>
      </c>
      <c r="D17" s="59" t="str">
        <f>IF(ISERROR(VLOOKUP(B17,'BÜYÜK KIZ-START LİSTE'!$B$6:$F$45,3,0)),"",VLOOKUP(B17,'BÜYÜK KIZ-START LİSTE'!$B$6:$F$45,3,0))</f>
        <v>VAN</v>
      </c>
      <c r="E17" s="60">
        <f>IF(ISERROR(VLOOKUP(B17,'BÜYÜK KIZ-START LİSTE'!$B$6:$F$45,4,0)),"",VLOOKUP(B17,'BÜYÜK KIZ-START LİSTE'!$B$6:$F$45,4,0))</f>
        <v>0</v>
      </c>
      <c r="F17" s="61">
        <f>IF(ISERROR(VLOOKUP($B17,'BÜYÜK KIZ-START LİSTE'!$B$6:$F$45,5,0)),"",VLOOKUP($B17,'BÜYÜK KIZ-START LİSTE'!$B$6:$F$45,5,0))</f>
        <v>33573</v>
      </c>
      <c r="G17" s="62">
        <v>5640</v>
      </c>
      <c r="H17" s="16">
        <f t="shared" si="1"/>
        <v>12</v>
      </c>
    </row>
    <row r="18" spans="1:8" ht="18" customHeight="1">
      <c r="A18" s="57">
        <f t="shared" si="0"/>
        <v>13</v>
      </c>
      <c r="B18" s="58">
        <v>263</v>
      </c>
      <c r="C18" s="59" t="str">
        <f>IF(ISERROR(VLOOKUP(B18,'BÜYÜK KIZ-START LİSTE'!$B$6:$F$45,2,0)),"",VLOOKUP(B18,'BÜYÜK KIZ-START LİSTE'!$B$6:$F$45,2,0))</f>
        <v>MİHRİBAN ÇAVAŞ</v>
      </c>
      <c r="D18" s="59" t="str">
        <f>IF(ISERROR(VLOOKUP(B18,'BÜYÜK KIZ-START LİSTE'!$B$6:$F$45,3,0)),"",VLOOKUP(B18,'BÜYÜK KIZ-START LİSTE'!$B$6:$F$45,3,0))</f>
        <v>VAN</v>
      </c>
      <c r="E18" s="60">
        <f>IF(ISERROR(VLOOKUP(B18,'BÜYÜK KIZ-START LİSTE'!$B$6:$F$45,4,0)),"",VLOOKUP(B18,'BÜYÜK KIZ-START LİSTE'!$B$6:$F$45,4,0))</f>
        <v>0</v>
      </c>
      <c r="F18" s="61">
        <f>IF(ISERROR(VLOOKUP($B18,'BÜYÜK KIZ-START LİSTE'!$B$6:$F$45,5,0)),"",VLOOKUP($B18,'BÜYÜK KIZ-START LİSTE'!$B$6:$F$45,5,0))</f>
        <v>33210</v>
      </c>
      <c r="G18" s="62">
        <v>6002</v>
      </c>
      <c r="H18" s="16">
        <f t="shared" si="1"/>
        <v>13</v>
      </c>
    </row>
    <row r="19" spans="1:8" ht="18" customHeight="1">
      <c r="A19" s="57">
        <f t="shared" si="0"/>
        <v>14</v>
      </c>
      <c r="B19" s="58">
        <v>251</v>
      </c>
      <c r="C19" s="59" t="str">
        <f>IF(ISERROR(VLOOKUP(B19,'BÜYÜK KIZ-START LİSTE'!$B$6:$F$45,2,0)),"",VLOOKUP(B19,'BÜYÜK KIZ-START LİSTE'!$B$6:$F$45,2,0))</f>
        <v>YASEMİN ERDOĞAN</v>
      </c>
      <c r="D19" s="59" t="str">
        <f>IF(ISERROR(VLOOKUP(B19,'BÜYÜK KIZ-START LİSTE'!$B$6:$F$45,3,0)),"",VLOOKUP(B19,'BÜYÜK KIZ-START LİSTE'!$B$6:$F$45,3,0))</f>
        <v>DENİZLİ</v>
      </c>
      <c r="E19" s="60">
        <f>IF(ISERROR(VLOOKUP(B19,'BÜYÜK KIZ-START LİSTE'!$B$6:$F$45,4,0)),"",VLOOKUP(B19,'BÜYÜK KIZ-START LİSTE'!$B$6:$F$45,4,0))</f>
        <v>0</v>
      </c>
      <c r="F19" s="61">
        <f>IF(ISERROR(VLOOKUP($B19,'BÜYÜK KIZ-START LİSTE'!$B$6:$F$45,5,0)),"",VLOOKUP($B19,'BÜYÜK KIZ-START LİSTE'!$B$6:$F$45,5,0))</f>
        <v>33049</v>
      </c>
      <c r="G19" s="62" t="s">
        <v>264</v>
      </c>
      <c r="H19" s="16" t="str">
        <f t="shared" si="1"/>
        <v>-</v>
      </c>
    </row>
    <row r="20" spans="1:8" ht="18" customHeight="1">
      <c r="A20" s="57">
        <f t="shared" si="0"/>
        <v>15</v>
      </c>
      <c r="B20" s="58">
        <v>264</v>
      </c>
      <c r="C20" s="59" t="str">
        <f>IF(ISERROR(VLOOKUP(B20,'BÜYÜK KIZ-START LİSTE'!$B$6:$F$45,2,0)),"",VLOOKUP(B20,'BÜYÜK KIZ-START LİSTE'!$B$6:$F$45,2,0))</f>
        <v>ELİF EROL</v>
      </c>
      <c r="D20" s="59" t="str">
        <f>IF(ISERROR(VLOOKUP(B20,'BÜYÜK KIZ-START LİSTE'!$B$6:$F$45,3,0)),"",VLOOKUP(B20,'BÜYÜK KIZ-START LİSTE'!$B$6:$F$45,3,0))</f>
        <v>VAN</v>
      </c>
      <c r="E20" s="60">
        <f>IF(ISERROR(VLOOKUP(B20,'BÜYÜK KIZ-START LİSTE'!$B$6:$F$45,4,0)),"",VLOOKUP(B20,'BÜYÜK KIZ-START LİSTE'!$B$6:$F$45,4,0))</f>
        <v>0</v>
      </c>
      <c r="F20" s="61">
        <f>IF(ISERROR(VLOOKUP($B20,'BÜYÜK KIZ-START LİSTE'!$B$6:$F$45,5,0)),"",VLOOKUP($B20,'BÜYÜK KIZ-START LİSTE'!$B$6:$F$45,5,0))</f>
        <v>33880</v>
      </c>
      <c r="G20" s="62" t="s">
        <v>264</v>
      </c>
      <c r="H20" s="16" t="str">
        <f t="shared" si="1"/>
        <v>-</v>
      </c>
    </row>
    <row r="21" spans="1:8" ht="18" customHeight="1">
      <c r="A21" s="57">
        <f t="shared" si="0"/>
      </c>
      <c r="B21" s="58"/>
      <c r="C21" s="59">
        <f>IF(ISERROR(VLOOKUP(B21,'BÜYÜK KIZ-START LİSTE'!$B$6:$F$45,2,0)),"",VLOOKUP(B21,'BÜYÜK KIZ-START LİSTE'!$B$6:$F$45,2,0))</f>
      </c>
      <c r="D21" s="59">
        <f>IF(ISERROR(VLOOKUP(B21,'BÜYÜK KIZ-START LİSTE'!$B$6:$F$45,3,0)),"",VLOOKUP(B21,'BÜYÜK KIZ-START LİSTE'!$B$6:$F$45,3,0))</f>
      </c>
      <c r="E21" s="60">
        <f>IF(ISERROR(VLOOKUP(B21,'BÜYÜK KIZ-START LİSTE'!$B$6:$F$45,4,0)),"",VLOOKUP(B21,'BÜYÜK KIZ-START LİSTE'!$B$6:$F$45,4,0))</f>
      </c>
      <c r="F21" s="61">
        <f>IF(ISERROR(VLOOKUP($B21,'BÜYÜK KIZ-START LİSTE'!$B$6:$F$45,5,0)),"",VLOOKUP($B21,'BÜYÜK KIZ-START LİSTE'!$B$6:$F$45,5,0))</f>
      </c>
      <c r="G21" s="62"/>
      <c r="H21" s="16">
        <f t="shared" si="1"/>
      </c>
    </row>
    <row r="22" spans="1:8" ht="18" customHeight="1">
      <c r="A22" s="57">
        <f t="shared" si="0"/>
      </c>
      <c r="B22" s="58"/>
      <c r="C22" s="59">
        <f>IF(ISERROR(VLOOKUP(B22,'BÜYÜK KIZ-START LİSTE'!$B$6:$F$45,2,0)),"",VLOOKUP(B22,'BÜYÜK KIZ-START LİSTE'!$B$6:$F$45,2,0))</f>
      </c>
      <c r="D22" s="59">
        <f>IF(ISERROR(VLOOKUP(B22,'BÜYÜK KIZ-START LİSTE'!$B$6:$F$45,3,0)),"",VLOOKUP(B22,'BÜYÜK KIZ-START LİSTE'!$B$6:$F$45,3,0))</f>
      </c>
      <c r="E22" s="60">
        <f>IF(ISERROR(VLOOKUP(B22,'BÜYÜK KIZ-START LİSTE'!$B$6:$F$45,4,0)),"",VLOOKUP(B22,'BÜYÜK KIZ-START LİSTE'!$B$6:$F$45,4,0))</f>
      </c>
      <c r="F22" s="61">
        <f>IF(ISERROR(VLOOKUP($B22,'BÜYÜK KIZ-START LİSTE'!$B$6:$F$45,5,0)),"",VLOOKUP($B22,'BÜYÜK KIZ-START LİSTE'!$B$6:$F$45,5,0))</f>
      </c>
      <c r="G22" s="62"/>
      <c r="H22" s="16">
        <f t="shared" si="1"/>
      </c>
    </row>
    <row r="23" spans="1:8" ht="18" customHeight="1">
      <c r="A23" s="57">
        <f t="shared" si="0"/>
      </c>
      <c r="B23" s="58"/>
      <c r="C23" s="59">
        <f>IF(ISERROR(VLOOKUP(B23,'BÜYÜK KIZ-START LİSTE'!$B$6:$F$45,2,0)),"",VLOOKUP(B23,'BÜYÜK KIZ-START LİSTE'!$B$6:$F$45,2,0))</f>
      </c>
      <c r="D23" s="59">
        <f>IF(ISERROR(VLOOKUP(B23,'BÜYÜK KIZ-START LİSTE'!$B$6:$F$45,3,0)),"",VLOOKUP(B23,'BÜYÜK KIZ-START LİSTE'!$B$6:$F$45,3,0))</f>
      </c>
      <c r="E23" s="60">
        <f>IF(ISERROR(VLOOKUP(B23,'BÜYÜK KIZ-START LİSTE'!$B$6:$F$45,4,0)),"",VLOOKUP(B23,'BÜYÜK KIZ-START LİSTE'!$B$6:$F$45,4,0))</f>
      </c>
      <c r="F23" s="61">
        <f>IF(ISERROR(VLOOKUP($B23,'BÜYÜK KIZ-START LİSTE'!$B$6:$F$45,5,0)),"",VLOOKUP($B23,'BÜYÜK KIZ-START LİSTE'!$B$6:$F$45,5,0))</f>
      </c>
      <c r="G23" s="62"/>
      <c r="H23" s="16">
        <f t="shared" si="1"/>
      </c>
    </row>
    <row r="24" spans="1:8" ht="18" customHeight="1">
      <c r="A24" s="57">
        <f t="shared" si="0"/>
      </c>
      <c r="B24" s="58"/>
      <c r="C24" s="59">
        <f>IF(ISERROR(VLOOKUP(B24,'BÜYÜK KIZ-START LİSTE'!$B$6:$F$45,2,0)),"",VLOOKUP(B24,'BÜYÜK KIZ-START LİSTE'!$B$6:$F$45,2,0))</f>
      </c>
      <c r="D24" s="59">
        <f>IF(ISERROR(VLOOKUP(B24,'BÜYÜK KIZ-START LİSTE'!$B$6:$F$45,3,0)),"",VLOOKUP(B24,'BÜYÜK KIZ-START LİSTE'!$B$6:$F$45,3,0))</f>
      </c>
      <c r="E24" s="60">
        <f>IF(ISERROR(VLOOKUP(B24,'BÜYÜK KIZ-START LİSTE'!$B$6:$F$45,4,0)),"",VLOOKUP(B24,'BÜYÜK KIZ-START LİSTE'!$B$6:$F$45,4,0))</f>
      </c>
      <c r="F24" s="61">
        <f>IF(ISERROR(VLOOKUP($B24,'BÜYÜK KIZ-START LİSTE'!$B$6:$F$45,5,0)),"",VLOOKUP($B24,'BÜYÜK KIZ-START LİSTE'!$B$6:$F$45,5,0))</f>
      </c>
      <c r="G24" s="62"/>
      <c r="H24" s="16">
        <f t="shared" si="1"/>
      </c>
    </row>
    <row r="25" spans="1:8" ht="18" customHeight="1">
      <c r="A25" s="57">
        <f t="shared" si="0"/>
      </c>
      <c r="B25" s="58"/>
      <c r="C25" s="59">
        <f>IF(ISERROR(VLOOKUP(B25,'BÜYÜK KIZ-START LİSTE'!$B$6:$F$45,2,0)),"",VLOOKUP(B25,'BÜYÜK KIZ-START LİSTE'!$B$6:$F$45,2,0))</f>
      </c>
      <c r="D25" s="59">
        <f>IF(ISERROR(VLOOKUP(B25,'BÜYÜK KIZ-START LİSTE'!$B$6:$F$45,3,0)),"",VLOOKUP(B25,'BÜYÜK KIZ-START LİSTE'!$B$6:$F$45,3,0))</f>
      </c>
      <c r="E25" s="60">
        <f>IF(ISERROR(VLOOKUP(B25,'BÜYÜK KIZ-START LİSTE'!$B$6:$F$45,4,0)),"",VLOOKUP(B25,'BÜYÜK KIZ-START LİSTE'!$B$6:$F$45,4,0))</f>
      </c>
      <c r="F25" s="61">
        <f>IF(ISERROR(VLOOKUP($B25,'BÜYÜK KIZ-START LİSTE'!$B$6:$F$45,5,0)),"",VLOOKUP($B25,'BÜYÜK KIZ-START LİSTE'!$B$6:$F$45,5,0))</f>
      </c>
      <c r="G25" s="62"/>
      <c r="H25" s="16">
        <f t="shared" si="1"/>
      </c>
    </row>
    <row r="26" spans="1:8" ht="18" customHeight="1">
      <c r="A26" s="57">
        <f t="shared" si="0"/>
      </c>
      <c r="B26" s="58"/>
      <c r="C26" s="59">
        <f>IF(ISERROR(VLOOKUP(B26,'BÜYÜK KIZ-START LİSTE'!$B$6:$F$45,2,0)),"",VLOOKUP(B26,'BÜYÜK KIZ-START LİSTE'!$B$6:$F$45,2,0))</f>
      </c>
      <c r="D26" s="59">
        <f>IF(ISERROR(VLOOKUP(B26,'BÜYÜK KIZ-START LİSTE'!$B$6:$F$45,3,0)),"",VLOOKUP(B26,'BÜYÜK KIZ-START LİSTE'!$B$6:$F$45,3,0))</f>
      </c>
      <c r="E26" s="60">
        <f>IF(ISERROR(VLOOKUP(B26,'BÜYÜK KIZ-START LİSTE'!$B$6:$F$45,4,0)),"",VLOOKUP(B26,'BÜYÜK KIZ-START LİSTE'!$B$6:$F$45,4,0))</f>
      </c>
      <c r="F26" s="61">
        <f>IF(ISERROR(VLOOKUP($B26,'BÜYÜK KIZ-START LİSTE'!$B$6:$F$45,5,0)),"",VLOOKUP($B26,'BÜYÜK KIZ-START LİSTE'!$B$6:$F$45,5,0))</f>
      </c>
      <c r="G26" s="62"/>
      <c r="H26" s="16">
        <f t="shared" si="1"/>
      </c>
    </row>
    <row r="27" spans="1:8" ht="18" customHeight="1">
      <c r="A27" s="57">
        <f t="shared" si="0"/>
      </c>
      <c r="B27" s="58"/>
      <c r="C27" s="59">
        <f>IF(ISERROR(VLOOKUP(B27,'BÜYÜK KIZ-START LİSTE'!$B$6:$F$45,2,0)),"",VLOOKUP(B27,'BÜYÜK KIZ-START LİSTE'!$B$6:$F$45,2,0))</f>
      </c>
      <c r="D27" s="59">
        <f>IF(ISERROR(VLOOKUP(B27,'BÜYÜK KIZ-START LİSTE'!$B$6:$F$45,3,0)),"",VLOOKUP(B27,'BÜYÜK KIZ-START LİSTE'!$B$6:$F$45,3,0))</f>
      </c>
      <c r="E27" s="60">
        <f>IF(ISERROR(VLOOKUP(B27,'BÜYÜK KIZ-START LİSTE'!$B$6:$F$45,4,0)),"",VLOOKUP(B27,'BÜYÜK KIZ-START LİSTE'!$B$6:$F$45,4,0))</f>
      </c>
      <c r="F27" s="61">
        <f>IF(ISERROR(VLOOKUP($B27,'BÜYÜK KIZ-START LİSTE'!$B$6:$F$45,5,0)),"",VLOOKUP($B27,'BÜYÜK KIZ-START LİSTE'!$B$6:$F$45,5,0))</f>
      </c>
      <c r="G27" s="62"/>
      <c r="H27" s="16">
        <f t="shared" si="1"/>
      </c>
    </row>
    <row r="28" spans="1:8" ht="18" customHeight="1">
      <c r="A28" s="57">
        <f t="shared" si="0"/>
      </c>
      <c r="B28" s="58"/>
      <c r="C28" s="59">
        <f>IF(ISERROR(VLOOKUP(B28,'BÜYÜK KIZ-START LİSTE'!$B$6:$F$45,2,0)),"",VLOOKUP(B28,'BÜYÜK KIZ-START LİSTE'!$B$6:$F$45,2,0))</f>
      </c>
      <c r="D28" s="59">
        <f>IF(ISERROR(VLOOKUP(B28,'BÜYÜK KIZ-START LİSTE'!$B$6:$F$45,3,0)),"",VLOOKUP(B28,'BÜYÜK KIZ-START LİSTE'!$B$6:$F$45,3,0))</f>
      </c>
      <c r="E28" s="60">
        <f>IF(ISERROR(VLOOKUP(B28,'BÜYÜK KIZ-START LİSTE'!$B$6:$F$45,4,0)),"",VLOOKUP(B28,'BÜYÜK KIZ-START LİSTE'!$B$6:$F$45,4,0))</f>
      </c>
      <c r="F28" s="61">
        <f>IF(ISERROR(VLOOKUP($B28,'BÜYÜK KIZ-START LİSTE'!$B$6:$F$45,5,0)),"",VLOOKUP($B28,'BÜYÜK KIZ-START LİSTE'!$B$6:$F$45,5,0))</f>
      </c>
      <c r="G28" s="62"/>
      <c r="H28" s="16">
        <f t="shared" si="1"/>
      </c>
    </row>
    <row r="29" spans="1:8" ht="18" customHeight="1">
      <c r="A29" s="57">
        <f t="shared" si="0"/>
      </c>
      <c r="B29" s="58"/>
      <c r="C29" s="59">
        <f>IF(ISERROR(VLOOKUP(B29,'BÜYÜK KIZ-START LİSTE'!$B$6:$F$45,2,0)),"",VLOOKUP(B29,'BÜYÜK KIZ-START LİSTE'!$B$6:$F$45,2,0))</f>
      </c>
      <c r="D29" s="59">
        <f>IF(ISERROR(VLOOKUP(B29,'BÜYÜK KIZ-START LİSTE'!$B$6:$F$45,3,0)),"",VLOOKUP(B29,'BÜYÜK KIZ-START LİSTE'!$B$6:$F$45,3,0))</f>
      </c>
      <c r="E29" s="60">
        <f>IF(ISERROR(VLOOKUP(B29,'BÜYÜK KIZ-START LİSTE'!$B$6:$F$45,4,0)),"",VLOOKUP(B29,'BÜYÜK KIZ-START LİSTE'!$B$6:$F$45,4,0))</f>
      </c>
      <c r="F29" s="61">
        <f>IF(ISERROR(VLOOKUP($B29,'BÜYÜK KIZ-START LİSTE'!$B$6:$F$45,5,0)),"",VLOOKUP($B29,'BÜYÜK KIZ-START LİSTE'!$B$6:$F$45,5,0))</f>
      </c>
      <c r="G29" s="62"/>
      <c r="H29" s="16">
        <f t="shared" si="1"/>
      </c>
    </row>
    <row r="30" spans="1:8" ht="18" customHeight="1">
      <c r="A30" s="57">
        <f t="shared" si="0"/>
      </c>
      <c r="B30" s="58"/>
      <c r="C30" s="59">
        <f>IF(ISERROR(VLOOKUP(B30,'BÜYÜK KIZ-START LİSTE'!$B$6:$F$45,2,0)),"",VLOOKUP(B30,'BÜYÜK KIZ-START LİSTE'!$B$6:$F$45,2,0))</f>
      </c>
      <c r="D30" s="59">
        <f>IF(ISERROR(VLOOKUP(B30,'BÜYÜK KIZ-START LİSTE'!$B$6:$F$45,3,0)),"",VLOOKUP(B30,'BÜYÜK KIZ-START LİSTE'!$B$6:$F$45,3,0))</f>
      </c>
      <c r="E30" s="60">
        <f>IF(ISERROR(VLOOKUP(B30,'BÜYÜK KIZ-START LİSTE'!$B$6:$F$45,4,0)),"",VLOOKUP(B30,'BÜYÜK KIZ-START LİSTE'!$B$6:$F$45,4,0))</f>
      </c>
      <c r="F30" s="61">
        <f>IF(ISERROR(VLOOKUP($B30,'BÜYÜK KIZ-START LİSTE'!$B$6:$F$45,5,0)),"",VLOOKUP($B30,'BÜYÜK KIZ-START LİSTE'!$B$6:$F$45,5,0))</f>
      </c>
      <c r="G30" s="62"/>
      <c r="H30" s="16">
        <f t="shared" si="1"/>
      </c>
    </row>
    <row r="31" spans="1:8" ht="18" customHeight="1">
      <c r="A31" s="57">
        <f t="shared" si="0"/>
      </c>
      <c r="B31" s="58"/>
      <c r="C31" s="59">
        <f>IF(ISERROR(VLOOKUP(B31,'BÜYÜK KIZ-START LİSTE'!$B$6:$F$45,2,0)),"",VLOOKUP(B31,'BÜYÜK KIZ-START LİSTE'!$B$6:$F$45,2,0))</f>
      </c>
      <c r="D31" s="59">
        <f>IF(ISERROR(VLOOKUP(B31,'BÜYÜK KIZ-START LİSTE'!$B$6:$F$45,3,0)),"",VLOOKUP(B31,'BÜYÜK KIZ-START LİSTE'!$B$6:$F$45,3,0))</f>
      </c>
      <c r="E31" s="60">
        <f>IF(ISERROR(VLOOKUP(B31,'BÜYÜK KIZ-START LİSTE'!$B$6:$F$45,4,0)),"",VLOOKUP(B31,'BÜYÜK KIZ-START LİSTE'!$B$6:$F$45,4,0))</f>
      </c>
      <c r="F31" s="61">
        <f>IF(ISERROR(VLOOKUP($B31,'BÜYÜK KIZ-START LİSTE'!$B$6:$F$45,5,0)),"",VLOOKUP($B31,'BÜYÜK KIZ-START LİSTE'!$B$6:$F$45,5,0))</f>
      </c>
      <c r="G31" s="62"/>
      <c r="H31" s="16">
        <f t="shared" si="1"/>
      </c>
    </row>
    <row r="32" spans="1:8" ht="18" customHeight="1">
      <c r="A32" s="57">
        <f t="shared" si="0"/>
      </c>
      <c r="B32" s="58"/>
      <c r="C32" s="59">
        <f>IF(ISERROR(VLOOKUP(B32,'BÜYÜK KIZ-START LİSTE'!$B$6:$F$45,2,0)),"",VLOOKUP(B32,'BÜYÜK KIZ-START LİSTE'!$B$6:$F$45,2,0))</f>
      </c>
      <c r="D32" s="59">
        <f>IF(ISERROR(VLOOKUP(B32,'BÜYÜK KIZ-START LİSTE'!$B$6:$F$45,3,0)),"",VLOOKUP(B32,'BÜYÜK KIZ-START LİSTE'!$B$6:$F$45,3,0))</f>
      </c>
      <c r="E32" s="60">
        <f>IF(ISERROR(VLOOKUP(B32,'BÜYÜK KIZ-START LİSTE'!$B$6:$F$45,4,0)),"",VLOOKUP(B32,'BÜYÜK KIZ-START LİSTE'!$B$6:$F$45,4,0))</f>
      </c>
      <c r="F32" s="61">
        <f>IF(ISERROR(VLOOKUP($B32,'BÜYÜK KIZ-START LİSTE'!$B$6:$F$45,5,0)),"",VLOOKUP($B32,'BÜYÜK KIZ-START LİSTE'!$B$6:$F$45,5,0))</f>
      </c>
      <c r="G32" s="62"/>
      <c r="H32" s="16">
        <f t="shared" si="1"/>
      </c>
    </row>
    <row r="33" spans="1:8" ht="18" customHeight="1">
      <c r="A33" s="57">
        <f t="shared" si="0"/>
      </c>
      <c r="B33" s="58"/>
      <c r="C33" s="59">
        <f>IF(ISERROR(VLOOKUP(B33,'BÜYÜK KIZ-START LİSTE'!$B$6:$F$45,2,0)),"",VLOOKUP(B33,'BÜYÜK KIZ-START LİSTE'!$B$6:$F$45,2,0))</f>
      </c>
      <c r="D33" s="59">
        <f>IF(ISERROR(VLOOKUP(B33,'BÜYÜK KIZ-START LİSTE'!$B$6:$F$45,3,0)),"",VLOOKUP(B33,'BÜYÜK KIZ-START LİSTE'!$B$6:$F$45,3,0))</f>
      </c>
      <c r="E33" s="60">
        <f>IF(ISERROR(VLOOKUP(B33,'BÜYÜK KIZ-START LİSTE'!$B$6:$F$45,4,0)),"",VLOOKUP(B33,'BÜYÜK KIZ-START LİSTE'!$B$6:$F$45,4,0))</f>
      </c>
      <c r="F33" s="61">
        <f>IF(ISERROR(VLOOKUP($B33,'BÜYÜK KIZ-START LİSTE'!$B$6:$F$45,5,0)),"",VLOOKUP($B33,'BÜYÜK KIZ-START LİSTE'!$B$6:$F$45,5,0))</f>
      </c>
      <c r="G33" s="62"/>
      <c r="H33" s="16">
        <f t="shared" si="1"/>
      </c>
    </row>
    <row r="34" spans="1:8" ht="18" customHeight="1">
      <c r="A34" s="57">
        <f t="shared" si="0"/>
      </c>
      <c r="B34" s="58"/>
      <c r="C34" s="59">
        <f>IF(ISERROR(VLOOKUP(B34,'BÜYÜK KIZ-START LİSTE'!$B$6:$F$45,2,0)),"",VLOOKUP(B34,'BÜYÜK KIZ-START LİSTE'!$B$6:$F$45,2,0))</f>
      </c>
      <c r="D34" s="59">
        <f>IF(ISERROR(VLOOKUP(B34,'BÜYÜK KIZ-START LİSTE'!$B$6:$F$45,3,0)),"",VLOOKUP(B34,'BÜYÜK KIZ-START LİSTE'!$B$6:$F$45,3,0))</f>
      </c>
      <c r="E34" s="60">
        <f>IF(ISERROR(VLOOKUP(B34,'BÜYÜK KIZ-START LİSTE'!$B$6:$F$45,4,0)),"",VLOOKUP(B34,'BÜYÜK KIZ-START LİSTE'!$B$6:$F$45,4,0))</f>
      </c>
      <c r="F34" s="61">
        <f>IF(ISERROR(VLOOKUP($B34,'BÜYÜK KIZ-START LİSTE'!$B$6:$F$45,5,0)),"",VLOOKUP($B34,'BÜYÜK KIZ-START LİSTE'!$B$6:$F$45,5,0))</f>
      </c>
      <c r="G34" s="62"/>
      <c r="H34" s="16">
        <f t="shared" si="1"/>
      </c>
    </row>
    <row r="35" spans="1:8" ht="18" customHeight="1">
      <c r="A35" s="57">
        <f t="shared" si="0"/>
      </c>
      <c r="B35" s="58"/>
      <c r="C35" s="59">
        <f>IF(ISERROR(VLOOKUP(B35,'BÜYÜK KIZ-START LİSTE'!$B$6:$F$45,2,0)),"",VLOOKUP(B35,'BÜYÜK KIZ-START LİSTE'!$B$6:$F$45,2,0))</f>
      </c>
      <c r="D35" s="59">
        <f>IF(ISERROR(VLOOKUP(B35,'BÜYÜK KIZ-START LİSTE'!$B$6:$F$45,3,0)),"",VLOOKUP(B35,'BÜYÜK KIZ-START LİSTE'!$B$6:$F$45,3,0))</f>
      </c>
      <c r="E35" s="60">
        <f>IF(ISERROR(VLOOKUP(B35,'BÜYÜK KIZ-START LİSTE'!$B$6:$F$45,4,0)),"",VLOOKUP(B35,'BÜYÜK KIZ-START LİSTE'!$B$6:$F$45,4,0))</f>
      </c>
      <c r="F35" s="61">
        <f>IF(ISERROR(VLOOKUP($B35,'BÜYÜK KIZ-START LİSTE'!$B$6:$F$45,5,0)),"",VLOOKUP($B35,'BÜYÜK KIZ-START LİSTE'!$B$6:$F$45,5,0))</f>
      </c>
      <c r="G35" s="62"/>
      <c r="H35" s="16">
        <f t="shared" si="1"/>
      </c>
    </row>
    <row r="36" spans="1:8" ht="18" customHeight="1">
      <c r="A36" s="57">
        <f t="shared" si="0"/>
      </c>
      <c r="B36" s="58"/>
      <c r="C36" s="59">
        <f>IF(ISERROR(VLOOKUP(B36,'BÜYÜK KIZ-START LİSTE'!$B$6:$F$45,2,0)),"",VLOOKUP(B36,'BÜYÜK KIZ-START LİSTE'!$B$6:$F$45,2,0))</f>
      </c>
      <c r="D36" s="59">
        <f>IF(ISERROR(VLOOKUP(B36,'BÜYÜK KIZ-START LİSTE'!$B$6:$F$45,3,0)),"",VLOOKUP(B36,'BÜYÜK KIZ-START LİSTE'!$B$6:$F$45,3,0))</f>
      </c>
      <c r="E36" s="60">
        <f>IF(ISERROR(VLOOKUP(B36,'BÜYÜK KIZ-START LİSTE'!$B$6:$F$45,4,0)),"",VLOOKUP(B36,'BÜYÜK KIZ-START LİSTE'!$B$6:$F$45,4,0))</f>
      </c>
      <c r="F36" s="61">
        <f>IF(ISERROR(VLOOKUP($B36,'BÜYÜK KIZ-START LİSTE'!$B$6:$F$45,5,0)),"",VLOOKUP($B36,'BÜYÜK KIZ-START LİSTE'!$B$6:$F$45,5,0))</f>
      </c>
      <c r="G36" s="62"/>
      <c r="H36" s="16">
        <f t="shared" si="1"/>
      </c>
    </row>
    <row r="37" spans="1:8" ht="18" customHeight="1">
      <c r="A37" s="57">
        <f t="shared" si="0"/>
      </c>
      <c r="B37" s="58"/>
      <c r="C37" s="59">
        <f>IF(ISERROR(VLOOKUP(B37,'BÜYÜK KIZ-START LİSTE'!$B$6:$F$45,2,0)),"",VLOOKUP(B37,'BÜYÜK KIZ-START LİSTE'!$B$6:$F$45,2,0))</f>
      </c>
      <c r="D37" s="59">
        <f>IF(ISERROR(VLOOKUP(B37,'BÜYÜK KIZ-START LİSTE'!$B$6:$F$45,3,0)),"",VLOOKUP(B37,'BÜYÜK KIZ-START LİSTE'!$B$6:$F$45,3,0))</f>
      </c>
      <c r="E37" s="60">
        <f>IF(ISERROR(VLOOKUP(B37,'BÜYÜK KIZ-START LİSTE'!$B$6:$F$45,4,0)),"",VLOOKUP(B37,'BÜYÜK KIZ-START LİSTE'!$B$6:$F$45,4,0))</f>
      </c>
      <c r="F37" s="61">
        <f>IF(ISERROR(VLOOKUP($B37,'BÜYÜK KIZ-START LİSTE'!$B$6:$F$45,5,0)),"",VLOOKUP($B37,'BÜYÜK KIZ-START LİSTE'!$B$6:$F$45,5,0))</f>
      </c>
      <c r="G37" s="62"/>
      <c r="H37" s="16">
        <f t="shared" si="1"/>
      </c>
    </row>
    <row r="38" spans="1:8" ht="18" customHeight="1">
      <c r="A38" s="57">
        <f t="shared" si="0"/>
      </c>
      <c r="B38" s="58"/>
      <c r="C38" s="59">
        <f>IF(ISERROR(VLOOKUP(B38,'BÜYÜK KIZ-START LİSTE'!$B$6:$F$45,2,0)),"",VLOOKUP(B38,'BÜYÜK KIZ-START LİSTE'!$B$6:$F$45,2,0))</f>
      </c>
      <c r="D38" s="59">
        <f>IF(ISERROR(VLOOKUP(B38,'BÜYÜK KIZ-START LİSTE'!$B$6:$F$45,3,0)),"",VLOOKUP(B38,'BÜYÜK KIZ-START LİSTE'!$B$6:$F$45,3,0))</f>
      </c>
      <c r="E38" s="60">
        <f>IF(ISERROR(VLOOKUP(B38,'BÜYÜK KIZ-START LİSTE'!$B$6:$F$45,4,0)),"",VLOOKUP(B38,'BÜYÜK KIZ-START LİSTE'!$B$6:$F$45,4,0))</f>
      </c>
      <c r="F38" s="61">
        <f>IF(ISERROR(VLOOKUP($B38,'BÜYÜK KIZ-START LİSTE'!$B$6:$F$45,5,0)),"",VLOOKUP($B38,'BÜYÜK KIZ-START LİSTE'!$B$6:$F$45,5,0))</f>
      </c>
      <c r="G38" s="62"/>
      <c r="H38" s="16">
        <f t="shared" si="1"/>
      </c>
    </row>
    <row r="39" spans="1:8" ht="18" customHeight="1">
      <c r="A39" s="57">
        <f t="shared" si="0"/>
      </c>
      <c r="B39" s="58"/>
      <c r="C39" s="59">
        <f>IF(ISERROR(VLOOKUP(B39,'BÜYÜK KIZ-START LİSTE'!$B$6:$F$45,2,0)),"",VLOOKUP(B39,'BÜYÜK KIZ-START LİSTE'!$B$6:$F$45,2,0))</f>
      </c>
      <c r="D39" s="59">
        <f>IF(ISERROR(VLOOKUP(B39,'BÜYÜK KIZ-START LİSTE'!$B$6:$F$45,3,0)),"",VLOOKUP(B39,'BÜYÜK KIZ-START LİSTE'!$B$6:$F$45,3,0))</f>
      </c>
      <c r="E39" s="60">
        <f>IF(ISERROR(VLOOKUP(B39,'BÜYÜK KIZ-START LİSTE'!$B$6:$F$45,4,0)),"",VLOOKUP(B39,'BÜYÜK KIZ-START LİSTE'!$B$6:$F$45,4,0))</f>
      </c>
      <c r="F39" s="61">
        <f>IF(ISERROR(VLOOKUP($B39,'BÜYÜK KIZ-START LİSTE'!$B$6:$F$45,5,0)),"",VLOOKUP($B39,'BÜYÜK KIZ-START LİSTE'!$B$6:$F$45,5,0))</f>
      </c>
      <c r="G39" s="62"/>
      <c r="H39" s="16">
        <f t="shared" si="1"/>
      </c>
    </row>
    <row r="40" spans="1:8" ht="18" customHeight="1">
      <c r="A40" s="57">
        <f t="shared" si="0"/>
      </c>
      <c r="B40" s="58"/>
      <c r="C40" s="59">
        <f>IF(ISERROR(VLOOKUP(B40,'BÜYÜK KIZ-START LİSTE'!$B$6:$F$45,2,0)),"",VLOOKUP(B40,'BÜYÜK KIZ-START LİSTE'!$B$6:$F$45,2,0))</f>
      </c>
      <c r="D40" s="59">
        <f>IF(ISERROR(VLOOKUP(B40,'BÜYÜK KIZ-START LİSTE'!$B$6:$F$45,3,0)),"",VLOOKUP(B40,'BÜYÜK KIZ-START LİSTE'!$B$6:$F$45,3,0))</f>
      </c>
      <c r="E40" s="60">
        <f>IF(ISERROR(VLOOKUP(B40,'BÜYÜK KIZ-START LİSTE'!$B$6:$F$45,4,0)),"",VLOOKUP(B40,'BÜYÜK KIZ-START LİSTE'!$B$6:$F$45,4,0))</f>
      </c>
      <c r="F40" s="61">
        <f>IF(ISERROR(VLOOKUP($B40,'BÜYÜK KIZ-START LİSTE'!$B$6:$F$45,5,0)),"",VLOOKUP($B40,'BÜYÜK KIZ-START LİSTE'!$B$6:$F$45,5,0))</f>
      </c>
      <c r="G40" s="62"/>
      <c r="H40" s="16">
        <f t="shared" si="1"/>
      </c>
    </row>
    <row r="41" spans="1:8" ht="18" customHeight="1">
      <c r="A41" s="57">
        <f t="shared" si="0"/>
      </c>
      <c r="B41" s="58"/>
      <c r="C41" s="59">
        <f>IF(ISERROR(VLOOKUP(B41,'BÜYÜK KIZ-START LİSTE'!$B$6:$F$45,2,0)),"",VLOOKUP(B41,'BÜYÜK KIZ-START LİSTE'!$B$6:$F$45,2,0))</f>
      </c>
      <c r="D41" s="59">
        <f>IF(ISERROR(VLOOKUP(B41,'BÜYÜK KIZ-START LİSTE'!$B$6:$F$45,3,0)),"",VLOOKUP(B41,'BÜYÜK KIZ-START LİSTE'!$B$6:$F$45,3,0))</f>
      </c>
      <c r="E41" s="60">
        <f>IF(ISERROR(VLOOKUP(B41,'BÜYÜK KIZ-START LİSTE'!$B$6:$F$45,4,0)),"",VLOOKUP(B41,'BÜYÜK KIZ-START LİSTE'!$B$6:$F$45,4,0))</f>
      </c>
      <c r="F41" s="61">
        <f>IF(ISERROR(VLOOKUP($B41,'BÜYÜK KIZ-START LİSTE'!$B$6:$F$45,5,0)),"",VLOOKUP($B41,'BÜYÜK KIZ-START LİSTE'!$B$6:$F$45,5,0))</f>
      </c>
      <c r="G41" s="62"/>
      <c r="H41" s="16">
        <f t="shared" si="1"/>
      </c>
    </row>
    <row r="42" spans="1:8" ht="18" customHeight="1">
      <c r="A42" s="57">
        <f t="shared" si="0"/>
      </c>
      <c r="B42" s="58"/>
      <c r="C42" s="59">
        <f>IF(ISERROR(VLOOKUP(B42,'BÜYÜK KIZ-START LİSTE'!$B$6:$F$45,2,0)),"",VLOOKUP(B42,'BÜYÜK KIZ-START LİSTE'!$B$6:$F$45,2,0))</f>
      </c>
      <c r="D42" s="59">
        <f>IF(ISERROR(VLOOKUP(B42,'BÜYÜK KIZ-START LİSTE'!$B$6:$F$45,3,0)),"",VLOOKUP(B42,'BÜYÜK KIZ-START LİSTE'!$B$6:$F$45,3,0))</f>
      </c>
      <c r="E42" s="60">
        <f>IF(ISERROR(VLOOKUP(B42,'BÜYÜK KIZ-START LİSTE'!$B$6:$F$45,4,0)),"",VLOOKUP(B42,'BÜYÜK KIZ-START LİSTE'!$B$6:$F$45,4,0))</f>
      </c>
      <c r="F42" s="61">
        <f>IF(ISERROR(VLOOKUP($B42,'BÜYÜK KIZ-START LİSTE'!$B$6:$F$45,5,0)),"",VLOOKUP($B42,'BÜYÜK KIZ-START LİSTE'!$B$6:$F$45,5,0))</f>
      </c>
      <c r="G42" s="62"/>
      <c r="H42" s="16">
        <f t="shared" si="1"/>
      </c>
    </row>
    <row r="43" spans="1:8" ht="18" customHeight="1">
      <c r="A43" s="57">
        <f t="shared" si="0"/>
      </c>
      <c r="B43" s="58"/>
      <c r="C43" s="59">
        <f>IF(ISERROR(VLOOKUP(B43,'BÜYÜK KIZ-START LİSTE'!$B$6:$F$45,2,0)),"",VLOOKUP(B43,'BÜYÜK KIZ-START LİSTE'!$B$6:$F$45,2,0))</f>
      </c>
      <c r="D43" s="59">
        <f>IF(ISERROR(VLOOKUP(B43,'BÜYÜK KIZ-START LİSTE'!$B$6:$F$45,3,0)),"",VLOOKUP(B43,'BÜYÜK KIZ-START LİSTE'!$B$6:$F$45,3,0))</f>
      </c>
      <c r="E43" s="60">
        <f>IF(ISERROR(VLOOKUP(B43,'BÜYÜK KIZ-START LİSTE'!$B$6:$F$45,4,0)),"",VLOOKUP(B43,'BÜYÜK KIZ-START LİSTE'!$B$6:$F$45,4,0))</f>
      </c>
      <c r="F43" s="61">
        <f>IF(ISERROR(VLOOKUP($B43,'BÜYÜK KIZ-START LİSTE'!$B$6:$F$45,5,0)),"",VLOOKUP($B43,'BÜYÜK KIZ-START LİSTE'!$B$6:$F$45,5,0))</f>
      </c>
      <c r="G43" s="62"/>
      <c r="H43" s="16">
        <f t="shared" si="1"/>
      </c>
    </row>
    <row r="44" spans="1:8" ht="18" customHeight="1">
      <c r="A44" s="57">
        <f t="shared" si="0"/>
      </c>
      <c r="B44" s="58"/>
      <c r="C44" s="59">
        <f>IF(ISERROR(VLOOKUP(B44,'BÜYÜK KIZ-START LİSTE'!$B$6:$F$45,2,0)),"",VLOOKUP(B44,'BÜYÜK KIZ-START LİSTE'!$B$6:$F$45,2,0))</f>
      </c>
      <c r="D44" s="59">
        <f>IF(ISERROR(VLOOKUP(B44,'BÜYÜK KIZ-START LİSTE'!$B$6:$F$45,3,0)),"",VLOOKUP(B44,'BÜYÜK KIZ-START LİSTE'!$B$6:$F$45,3,0))</f>
      </c>
      <c r="E44" s="60">
        <f>IF(ISERROR(VLOOKUP(B44,'BÜYÜK KIZ-START LİSTE'!$B$6:$F$45,4,0)),"",VLOOKUP(B44,'BÜYÜK KIZ-START LİSTE'!$B$6:$F$45,4,0))</f>
      </c>
      <c r="F44" s="61">
        <f>IF(ISERROR(VLOOKUP($B44,'BÜYÜK KIZ-START LİSTE'!$B$6:$F$45,5,0)),"",VLOOKUP($B44,'BÜYÜK KIZ-START LİSTE'!$B$6:$F$45,5,0))</f>
      </c>
      <c r="G44" s="62"/>
      <c r="H44" s="16">
        <f t="shared" si="1"/>
      </c>
    </row>
    <row r="45" spans="1:8" ht="18" customHeight="1">
      <c r="A45" s="57">
        <f t="shared" si="0"/>
      </c>
      <c r="B45" s="58"/>
      <c r="C45" s="59">
        <f>IF(ISERROR(VLOOKUP(B45,'BÜYÜK KIZ-START LİSTE'!$B$6:$F$45,2,0)),"",VLOOKUP(B45,'BÜYÜK KIZ-START LİSTE'!$B$6:$F$45,2,0))</f>
      </c>
      <c r="D45" s="59">
        <f>IF(ISERROR(VLOOKUP(B45,'BÜYÜK KIZ-START LİSTE'!$B$6:$F$45,3,0)),"",VLOOKUP(B45,'BÜYÜK KIZ-START LİSTE'!$B$6:$F$45,3,0))</f>
      </c>
      <c r="E45" s="60">
        <f>IF(ISERROR(VLOOKUP(B45,'BÜYÜK KIZ-START LİSTE'!$B$6:$F$45,4,0)),"",VLOOKUP(B45,'BÜYÜK KIZ-START LİSTE'!$B$6:$F$45,4,0))</f>
      </c>
      <c r="F45" s="61">
        <f>IF(ISERROR(VLOOKUP($B45,'BÜYÜK KIZ-START LİSTE'!$B$6:$F$45,5,0)),"",VLOOKUP($B45,'BÜYÜK KIZ-START LİSTE'!$B$6:$F$45,5,0))</f>
      </c>
      <c r="G45" s="62"/>
      <c r="H45" s="16">
        <f t="shared" si="1"/>
      </c>
    </row>
    <row r="46" spans="1:8" ht="18" customHeight="1">
      <c r="A46" s="57">
        <f t="shared" si="0"/>
      </c>
      <c r="B46" s="58"/>
      <c r="C46" s="59">
        <f>IF(ISERROR(VLOOKUP(B46,'BÜYÜK KIZ-START LİSTE'!$B$6:$F$45,2,0)),"",VLOOKUP(B46,'BÜYÜK KIZ-START LİSTE'!$B$6:$F$45,2,0))</f>
      </c>
      <c r="D46" s="59">
        <f>IF(ISERROR(VLOOKUP(B46,'BÜYÜK KIZ-START LİSTE'!$B$6:$F$45,3,0)),"",VLOOKUP(B46,'BÜYÜK KIZ-START LİSTE'!$B$6:$F$45,3,0))</f>
      </c>
      <c r="E46" s="60">
        <f>IF(ISERROR(VLOOKUP(B46,'BÜYÜK KIZ-START LİSTE'!$B$6:$F$45,4,0)),"",VLOOKUP(B46,'BÜYÜK KIZ-START LİSTE'!$B$6:$F$45,4,0))</f>
      </c>
      <c r="F46" s="61">
        <f>IF(ISERROR(VLOOKUP($B46,'BÜYÜK KIZ-START LİSTE'!$B$6:$F$45,5,0)),"",VLOOKUP($B46,'BÜYÜK KIZ-START LİSTE'!$B$6:$F$45,5,0))</f>
      </c>
      <c r="G46" s="62"/>
      <c r="H46" s="16">
        <f t="shared" si="1"/>
      </c>
    </row>
    <row r="47" spans="1:8" ht="18" customHeight="1">
      <c r="A47" s="57">
        <f t="shared" si="0"/>
      </c>
      <c r="B47" s="58"/>
      <c r="C47" s="59">
        <f>IF(ISERROR(VLOOKUP(B47,'BÜYÜK KIZ-START LİSTE'!$B$6:$F$45,2,0)),"",VLOOKUP(B47,'BÜYÜK KIZ-START LİSTE'!$B$6:$F$45,2,0))</f>
      </c>
      <c r="D47" s="59">
        <f>IF(ISERROR(VLOOKUP(B47,'BÜYÜK KIZ-START LİSTE'!$B$6:$F$45,3,0)),"",VLOOKUP(B47,'BÜYÜK KIZ-START LİSTE'!$B$6:$F$45,3,0))</f>
      </c>
      <c r="E47" s="60">
        <f>IF(ISERROR(VLOOKUP(B47,'BÜYÜK KIZ-START LİSTE'!$B$6:$F$45,4,0)),"",VLOOKUP(B47,'BÜYÜK KIZ-START LİSTE'!$B$6:$F$45,4,0))</f>
      </c>
      <c r="F47" s="61">
        <f>IF(ISERROR(VLOOKUP($B47,'BÜYÜK KIZ-START LİSTE'!$B$6:$F$45,5,0)),"",VLOOKUP($B47,'BÜYÜK KIZ-START LİSTE'!$B$6:$F$45,5,0))</f>
      </c>
      <c r="G47" s="62"/>
      <c r="H47" s="16">
        <f t="shared" si="1"/>
      </c>
    </row>
    <row r="48" spans="1:8" ht="18" customHeight="1">
      <c r="A48" s="57">
        <f t="shared" si="0"/>
      </c>
      <c r="B48" s="58"/>
      <c r="C48" s="59">
        <f>IF(ISERROR(VLOOKUP(B48,'BÜYÜK KIZ-START LİSTE'!$B$6:$F$45,2,0)),"",VLOOKUP(B48,'BÜYÜK KIZ-START LİSTE'!$B$6:$F$45,2,0))</f>
      </c>
      <c r="D48" s="59">
        <f>IF(ISERROR(VLOOKUP(B48,'BÜYÜK KIZ-START LİSTE'!$B$6:$F$45,3,0)),"",VLOOKUP(B48,'BÜYÜK KIZ-START LİSTE'!$B$6:$F$45,3,0))</f>
      </c>
      <c r="E48" s="60">
        <f>IF(ISERROR(VLOOKUP(B48,'BÜYÜK KIZ-START LİSTE'!$B$6:$F$45,4,0)),"",VLOOKUP(B48,'BÜYÜK KIZ-START LİSTE'!$B$6:$F$45,4,0))</f>
      </c>
      <c r="F48" s="61">
        <f>IF(ISERROR(VLOOKUP($B48,'BÜYÜK KIZ-START LİSTE'!$B$6:$F$45,5,0)),"",VLOOKUP($B48,'BÜYÜK KIZ-START LİSTE'!$B$6:$F$45,5,0))</f>
      </c>
      <c r="G48" s="62"/>
      <c r="H48" s="16">
        <f t="shared" si="1"/>
      </c>
    </row>
    <row r="49" spans="1:8" ht="18" customHeight="1">
      <c r="A49" s="57">
        <f t="shared" si="0"/>
      </c>
      <c r="B49" s="58"/>
      <c r="C49" s="59">
        <f>IF(ISERROR(VLOOKUP(B49,'BÜYÜK KIZ-START LİSTE'!$B$6:$F$45,2,0)),"",VLOOKUP(B49,'BÜYÜK KIZ-START LİSTE'!$B$6:$F$45,2,0))</f>
      </c>
      <c r="D49" s="59">
        <f>IF(ISERROR(VLOOKUP(B49,'BÜYÜK KIZ-START LİSTE'!$B$6:$F$45,3,0)),"",VLOOKUP(B49,'BÜYÜK KIZ-START LİSTE'!$B$6:$F$45,3,0))</f>
      </c>
      <c r="E49" s="60">
        <f>IF(ISERROR(VLOOKUP(B49,'BÜYÜK KIZ-START LİSTE'!$B$6:$F$45,4,0)),"",VLOOKUP(B49,'BÜYÜK KIZ-START LİSTE'!$B$6:$F$45,4,0))</f>
      </c>
      <c r="F49" s="61">
        <f>IF(ISERROR(VLOOKUP($B49,'BÜYÜK KIZ-START LİSTE'!$B$6:$F$45,5,0)),"",VLOOKUP($B49,'BÜYÜK KIZ-START LİSTE'!$B$6:$F$45,5,0))</f>
      </c>
      <c r="G49" s="62"/>
      <c r="H49" s="16">
        <f t="shared" si="1"/>
      </c>
    </row>
    <row r="50" spans="1:8" ht="18" customHeight="1">
      <c r="A50" s="57">
        <f t="shared" si="0"/>
      </c>
      <c r="B50" s="58"/>
      <c r="C50" s="59">
        <f>IF(ISERROR(VLOOKUP(B50,'BÜYÜK KIZ-START LİSTE'!$B$6:$F$45,2,0)),"",VLOOKUP(B50,'BÜYÜK KIZ-START LİSTE'!$B$6:$F$45,2,0))</f>
      </c>
      <c r="D50" s="59">
        <f>IF(ISERROR(VLOOKUP(B50,'BÜYÜK KIZ-START LİSTE'!$B$6:$F$45,3,0)),"",VLOOKUP(B50,'BÜYÜK KIZ-START LİSTE'!$B$6:$F$45,3,0))</f>
      </c>
      <c r="E50" s="60">
        <f>IF(ISERROR(VLOOKUP(B50,'BÜYÜK KIZ-START LİSTE'!$B$6:$F$45,4,0)),"",VLOOKUP(B50,'BÜYÜK KIZ-START LİSTE'!$B$6:$F$45,4,0))</f>
      </c>
      <c r="F50" s="61">
        <f>IF(ISERROR(VLOOKUP($B50,'BÜYÜK KIZ-START LİSTE'!$B$6:$F$45,5,0)),"",VLOOKUP($B50,'BÜYÜK KIZ-START LİSTE'!$B$6:$F$45,5,0))</f>
      </c>
      <c r="G50" s="62"/>
      <c r="H50" s="16">
        <f t="shared" si="1"/>
      </c>
    </row>
    <row r="51" spans="1:8" ht="18" customHeight="1">
      <c r="A51" s="57">
        <f t="shared" si="0"/>
      </c>
      <c r="B51" s="58"/>
      <c r="C51" s="59">
        <f>IF(ISERROR(VLOOKUP(B51,'BÜYÜK KIZ-START LİSTE'!$B$6:$F$45,2,0)),"",VLOOKUP(B51,'BÜYÜK KIZ-START LİSTE'!$B$6:$F$45,2,0))</f>
      </c>
      <c r="D51" s="59">
        <f>IF(ISERROR(VLOOKUP(B51,'BÜYÜK KIZ-START LİSTE'!$B$6:$F$45,3,0)),"",VLOOKUP(B51,'BÜYÜK KIZ-START LİSTE'!$B$6:$F$45,3,0))</f>
      </c>
      <c r="E51" s="60">
        <f>IF(ISERROR(VLOOKUP(B51,'BÜYÜK KIZ-START LİSTE'!$B$6:$F$45,4,0)),"",VLOOKUP(B51,'BÜYÜK KIZ-START LİSTE'!$B$6:$F$45,4,0))</f>
      </c>
      <c r="F51" s="61">
        <f>IF(ISERROR(VLOOKUP($B51,'BÜYÜK KIZ-START LİSTE'!$B$6:$F$45,5,0)),"",VLOOKUP($B51,'BÜYÜK KIZ-START LİSTE'!$B$6:$F$45,5,0))</f>
      </c>
      <c r="G51" s="62"/>
      <c r="H51" s="16">
        <f t="shared" si="1"/>
      </c>
    </row>
    <row r="52" spans="1:8" ht="18" customHeight="1">
      <c r="A52" s="57">
        <f t="shared" si="0"/>
      </c>
      <c r="B52" s="58"/>
      <c r="C52" s="59">
        <f>IF(ISERROR(VLOOKUP(B52,'BÜYÜK KIZ-START LİSTE'!$B$6:$F$45,2,0)),"",VLOOKUP(B52,'BÜYÜK KIZ-START LİSTE'!$B$6:$F$45,2,0))</f>
      </c>
      <c r="D52" s="59">
        <f>IF(ISERROR(VLOOKUP(B52,'BÜYÜK KIZ-START LİSTE'!$B$6:$F$45,3,0)),"",VLOOKUP(B52,'BÜYÜK KIZ-START LİSTE'!$B$6:$F$45,3,0))</f>
      </c>
      <c r="E52" s="60">
        <f>IF(ISERROR(VLOOKUP(B52,'BÜYÜK KIZ-START LİSTE'!$B$6:$F$45,4,0)),"",VLOOKUP(B52,'BÜYÜK KIZ-START LİSTE'!$B$6:$F$45,4,0))</f>
      </c>
      <c r="F52" s="61">
        <f>IF(ISERROR(VLOOKUP($B52,'BÜYÜK KIZ-START LİSTE'!$B$6:$F$45,5,0)),"",VLOOKUP($B52,'BÜYÜK KIZ-START LİSTE'!$B$6:$F$45,5,0))</f>
      </c>
      <c r="G52" s="62"/>
      <c r="H52" s="16">
        <f t="shared" si="1"/>
      </c>
    </row>
    <row r="53" spans="1:8" ht="18" customHeight="1">
      <c r="A53" s="57">
        <f t="shared" si="0"/>
      </c>
      <c r="B53" s="58"/>
      <c r="C53" s="59">
        <f>IF(ISERROR(VLOOKUP(B53,'BÜYÜK KIZ-START LİSTE'!$B$6:$F$45,2,0)),"",VLOOKUP(B53,'BÜYÜK KIZ-START LİSTE'!$B$6:$F$45,2,0))</f>
      </c>
      <c r="D53" s="59">
        <f>IF(ISERROR(VLOOKUP(B53,'BÜYÜK KIZ-START LİSTE'!$B$6:$F$45,3,0)),"",VLOOKUP(B53,'BÜYÜK KIZ-START LİSTE'!$B$6:$F$45,3,0))</f>
      </c>
      <c r="E53" s="60">
        <f>IF(ISERROR(VLOOKUP(B53,'BÜYÜK KIZ-START LİSTE'!$B$6:$F$45,4,0)),"",VLOOKUP(B53,'BÜYÜK KIZ-START LİSTE'!$B$6:$F$45,4,0))</f>
      </c>
      <c r="F53" s="61">
        <f>IF(ISERROR(VLOOKUP($B53,'BÜYÜK KIZ-START LİSTE'!$B$6:$F$45,5,0)),"",VLOOKUP($B53,'BÜYÜK KIZ-START LİSTE'!$B$6:$F$45,5,0))</f>
      </c>
      <c r="G53" s="62"/>
      <c r="H53" s="16">
        <f t="shared" si="1"/>
      </c>
    </row>
    <row r="54" spans="1:8" ht="18" customHeight="1">
      <c r="A54" s="57">
        <f t="shared" si="0"/>
      </c>
      <c r="B54" s="58"/>
      <c r="C54" s="59">
        <f>IF(ISERROR(VLOOKUP(B54,'BÜYÜK KIZ-START LİSTE'!$B$6:$F$45,2,0)),"",VLOOKUP(B54,'BÜYÜK KIZ-START LİSTE'!$B$6:$F$45,2,0))</f>
      </c>
      <c r="D54" s="59">
        <f>IF(ISERROR(VLOOKUP(B54,'BÜYÜK KIZ-START LİSTE'!$B$6:$F$45,3,0)),"",VLOOKUP(B54,'BÜYÜK KIZ-START LİSTE'!$B$6:$F$45,3,0))</f>
      </c>
      <c r="E54" s="60">
        <f>IF(ISERROR(VLOOKUP(B54,'BÜYÜK KIZ-START LİSTE'!$B$6:$F$45,4,0)),"",VLOOKUP(B54,'BÜYÜK KIZ-START LİSTE'!$B$6:$F$45,4,0))</f>
      </c>
      <c r="F54" s="61">
        <f>IF(ISERROR(VLOOKUP($B54,'BÜYÜK KIZ-START LİSTE'!$B$6:$F$45,5,0)),"",VLOOKUP($B54,'BÜYÜK KIZ-START LİSTE'!$B$6:$F$45,5,0))</f>
      </c>
      <c r="G54" s="62"/>
      <c r="H54" s="16">
        <f t="shared" si="1"/>
      </c>
    </row>
    <row r="55" spans="1:8" ht="18" customHeight="1">
      <c r="A55" s="57">
        <f t="shared" si="0"/>
      </c>
      <c r="B55" s="58"/>
      <c r="C55" s="59">
        <f>IF(ISERROR(VLOOKUP(B55,'BÜYÜK KIZ-START LİSTE'!$B$6:$F$45,2,0)),"",VLOOKUP(B55,'BÜYÜK KIZ-START LİSTE'!$B$6:$F$45,2,0))</f>
      </c>
      <c r="D55" s="59">
        <f>IF(ISERROR(VLOOKUP(B55,'BÜYÜK KIZ-START LİSTE'!$B$6:$F$45,3,0)),"",VLOOKUP(B55,'BÜYÜK KIZ-START LİSTE'!$B$6:$F$45,3,0))</f>
      </c>
      <c r="E55" s="60">
        <f>IF(ISERROR(VLOOKUP(B55,'BÜYÜK KIZ-START LİSTE'!$B$6:$F$45,4,0)),"",VLOOKUP(B55,'BÜYÜK KIZ-START LİSTE'!$B$6:$F$45,4,0))</f>
      </c>
      <c r="F55" s="61">
        <f>IF(ISERROR(VLOOKUP($B55,'BÜYÜK KIZ-START LİSTE'!$B$6:$F$45,5,0)),"",VLOOKUP($B55,'BÜYÜK KIZ-START LİSTE'!$B$6:$F$45,5,0))</f>
      </c>
      <c r="G55" s="62"/>
      <c r="H55" s="16">
        <f t="shared" si="1"/>
      </c>
    </row>
  </sheetData>
  <sheetProtection password="CC11" sheet="1"/>
  <mergeCells count="5">
    <mergeCell ref="A1:H1"/>
    <mergeCell ref="A2:H2"/>
    <mergeCell ref="A3:H3"/>
    <mergeCell ref="A4:C4"/>
    <mergeCell ref="F4:H4"/>
  </mergeCells>
  <conditionalFormatting sqref="H6:H55">
    <cfRule type="containsText" priority="2" dxfId="24" operator="containsText" stopIfTrue="1" text="$E$7=&quot;&quot;F&quot;&quot;">
      <formula>NOT(ISERROR(SEARCH("$E$7=""F""",H6)))</formula>
    </cfRule>
    <cfRule type="containsText" priority="3" dxfId="24" operator="containsText" stopIfTrue="1" text="F=E7">
      <formula>NOT(ISERROR(SEARCH("F=E7",H6)))</formula>
    </cfRule>
  </conditionalFormatting>
  <conditionalFormatting sqref="B6:B55">
    <cfRule type="duplicateValues" priority="1" dxfId="24" stopIfTrue="1">
      <formula>AND(COUNTIF($B$6:$B$55,B6)&gt;1,NOT(ISBLANK(B6)))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r:id="rId2"/>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18">
      <selection activeCell="A18" sqref="A1:IV16384"/>
    </sheetView>
  </sheetViews>
  <sheetFormatPr defaultColWidth="9.00390625" defaultRowHeight="12.75"/>
  <cols>
    <col min="1" max="2" width="30.375" style="1" customWidth="1"/>
    <col min="3" max="3" width="30.875" style="1" customWidth="1"/>
    <col min="4" max="12" width="6.75390625" style="1" customWidth="1"/>
    <col min="13" max="16384" width="9.125" style="1" customWidth="1"/>
  </cols>
  <sheetData>
    <row r="1" spans="1:3" ht="24" customHeight="1">
      <c r="A1" s="67"/>
      <c r="B1" s="68"/>
      <c r="C1" s="69"/>
    </row>
    <row r="2" spans="1:5" ht="42.75" customHeight="1">
      <c r="A2" s="70" t="s">
        <v>24</v>
      </c>
      <c r="B2" s="71"/>
      <c r="C2" s="72"/>
      <c r="D2" s="2"/>
      <c r="E2" s="2"/>
    </row>
    <row r="3" spans="1:5" ht="24.75" customHeight="1">
      <c r="A3" s="48"/>
      <c r="B3" s="46"/>
      <c r="C3" s="47"/>
      <c r="D3" s="3"/>
      <c r="E3" s="3"/>
    </row>
    <row r="4" spans="1:3" s="5" customFormat="1" ht="24.75" customHeight="1">
      <c r="A4" s="38"/>
      <c r="B4" s="4"/>
      <c r="C4" s="39"/>
    </row>
    <row r="5" spans="1:3" s="5" customFormat="1" ht="24.75" customHeight="1">
      <c r="A5" s="38"/>
      <c r="B5" s="4"/>
      <c r="C5" s="39"/>
    </row>
    <row r="6" spans="1:3" s="5" customFormat="1" ht="24.75" customHeight="1">
      <c r="A6" s="38"/>
      <c r="B6" s="4"/>
      <c r="C6" s="39"/>
    </row>
    <row r="7" spans="1:3" s="5" customFormat="1" ht="24.75" customHeight="1">
      <c r="A7" s="38"/>
      <c r="B7" s="4"/>
      <c r="C7" s="39"/>
    </row>
    <row r="8" spans="1:3" s="5" customFormat="1" ht="24.75" customHeight="1">
      <c r="A8" s="38"/>
      <c r="B8" s="4"/>
      <c r="C8" s="39"/>
    </row>
    <row r="9" spans="1:3" ht="22.5">
      <c r="A9" s="38"/>
      <c r="B9" s="4"/>
      <c r="C9" s="39"/>
    </row>
    <row r="10" spans="1:3" ht="22.5">
      <c r="A10" s="38"/>
      <c r="B10" s="4"/>
      <c r="C10" s="39"/>
    </row>
    <row r="11" spans="1:3" ht="22.5">
      <c r="A11" s="38"/>
      <c r="B11" s="4"/>
      <c r="C11" s="39"/>
    </row>
    <row r="12" spans="1:3" ht="22.5">
      <c r="A12" s="38"/>
      <c r="B12" s="4"/>
      <c r="C12" s="39"/>
    </row>
    <row r="13" spans="1:3" ht="22.5">
      <c r="A13" s="38"/>
      <c r="B13" s="4"/>
      <c r="C13" s="39"/>
    </row>
    <row r="14" spans="1:3" ht="22.5">
      <c r="A14" s="38"/>
      <c r="B14" s="4"/>
      <c r="C14" s="39"/>
    </row>
    <row r="15" spans="1:3" ht="22.5">
      <c r="A15" s="38"/>
      <c r="B15" s="4"/>
      <c r="C15" s="39"/>
    </row>
    <row r="16" spans="1:3" ht="22.5">
      <c r="A16" s="38"/>
      <c r="B16" s="4"/>
      <c r="C16" s="39"/>
    </row>
    <row r="17" spans="1:3" ht="22.5">
      <c r="A17" s="38"/>
      <c r="B17" s="4"/>
      <c r="C17" s="39"/>
    </row>
    <row r="18" spans="1:3" ht="22.5">
      <c r="A18" s="38"/>
      <c r="B18" s="4"/>
      <c r="C18" s="39"/>
    </row>
    <row r="19" spans="1:3" ht="18" customHeight="1">
      <c r="A19" s="73" t="s">
        <v>26</v>
      </c>
      <c r="B19" s="74"/>
      <c r="C19" s="75"/>
    </row>
    <row r="20" spans="1:3" ht="42" customHeight="1">
      <c r="A20" s="76"/>
      <c r="B20" s="74"/>
      <c r="C20" s="75"/>
    </row>
    <row r="21" spans="1:3" ht="27">
      <c r="A21" s="38"/>
      <c r="B21" s="50" t="s">
        <v>25</v>
      </c>
      <c r="C21" s="39"/>
    </row>
    <row r="22" spans="1:3" ht="15.75" customHeight="1">
      <c r="A22" s="38"/>
      <c r="B22" s="8"/>
      <c r="C22" s="39"/>
    </row>
    <row r="23" spans="1:3" ht="16.5" customHeight="1">
      <c r="A23" s="38"/>
      <c r="B23" s="8"/>
      <c r="C23" s="39"/>
    </row>
    <row r="24" spans="1:3" ht="22.5">
      <c r="A24" s="38"/>
      <c r="B24" s="8"/>
      <c r="C24" s="39"/>
    </row>
    <row r="25" spans="1:3" ht="22.5">
      <c r="A25" s="40"/>
      <c r="B25" s="6"/>
      <c r="C25" s="41"/>
    </row>
    <row r="26" spans="1:3" ht="25.5" customHeight="1">
      <c r="A26" s="32" t="s">
        <v>7</v>
      </c>
      <c r="B26" s="63" t="s">
        <v>26</v>
      </c>
      <c r="C26" s="64"/>
    </row>
    <row r="27" spans="1:3" ht="25.5" customHeight="1">
      <c r="A27" s="33" t="s">
        <v>8</v>
      </c>
      <c r="B27" s="63" t="s">
        <v>27</v>
      </c>
      <c r="C27" s="64"/>
    </row>
    <row r="28" spans="1:3" ht="25.5" customHeight="1">
      <c r="A28" s="34" t="s">
        <v>9</v>
      </c>
      <c r="B28" s="63" t="s">
        <v>36</v>
      </c>
      <c r="C28" s="64"/>
    </row>
    <row r="29" spans="1:3" ht="25.5" customHeight="1">
      <c r="A29" s="33" t="s">
        <v>10</v>
      </c>
      <c r="B29" s="63" t="s">
        <v>25</v>
      </c>
      <c r="C29" s="64"/>
    </row>
    <row r="30" spans="1:3" ht="25.5" customHeight="1">
      <c r="A30" s="33" t="s">
        <v>11</v>
      </c>
      <c r="B30" s="65">
        <v>41058.458333333336</v>
      </c>
      <c r="C30" s="66"/>
    </row>
    <row r="31" spans="1:3" ht="25.5" customHeight="1">
      <c r="A31" s="35" t="s">
        <v>23</v>
      </c>
      <c r="B31" s="37">
        <v>39</v>
      </c>
      <c r="C31" s="36"/>
    </row>
    <row r="32" spans="1:3" ht="27.75" customHeight="1">
      <c r="A32" s="33"/>
      <c r="B32" s="7"/>
      <c r="C32" s="42"/>
    </row>
    <row r="33" spans="1:3" ht="33" customHeight="1">
      <c r="A33" s="43"/>
      <c r="B33" s="44"/>
      <c r="C33" s="45"/>
    </row>
  </sheetData>
  <sheetProtection/>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tabColor rgb="FF00B0F0"/>
  </sheetPr>
  <dimension ref="A1:L45"/>
  <sheetViews>
    <sheetView view="pageBreakPreview" zoomScaleSheetLayoutView="100" zoomScalePageLayoutView="0" workbookViewId="0" topLeftCell="A24">
      <selection activeCell="A45" sqref="A45"/>
    </sheetView>
  </sheetViews>
  <sheetFormatPr defaultColWidth="9.00390625" defaultRowHeight="12.75"/>
  <cols>
    <col min="1" max="1" width="4.25390625" style="23" bestFit="1" customWidth="1"/>
    <col min="2" max="2" width="8.00390625" style="23" customWidth="1"/>
    <col min="3" max="4" width="32.375" style="24" customWidth="1"/>
    <col min="5" max="5" width="8.00390625" style="23" hidden="1" customWidth="1"/>
    <col min="6" max="6" width="19.25390625" style="25" customWidth="1"/>
    <col min="7" max="7" width="17.125" style="20" customWidth="1"/>
    <col min="8" max="16384" width="9.125" style="20" customWidth="1"/>
  </cols>
  <sheetData>
    <row r="1" spans="1:6" ht="31.5" customHeight="1">
      <c r="A1" s="78" t="str">
        <f>'BE-KAPAK'!A2</f>
        <v>Tükiye Atletizm Federasyonu
Kütahya Atletizm İl Temsilciliği</v>
      </c>
      <c r="B1" s="79"/>
      <c r="C1" s="79"/>
      <c r="D1" s="79"/>
      <c r="E1" s="79"/>
      <c r="F1" s="79"/>
    </row>
    <row r="2" spans="1:6" ht="15.75">
      <c r="A2" s="80" t="str">
        <f>'BE-KAPAK'!B26</f>
        <v>Dağ Koşusu Federasyon Deneme Şampiyonası</v>
      </c>
      <c r="B2" s="80"/>
      <c r="C2" s="80"/>
      <c r="D2" s="80"/>
      <c r="E2" s="80"/>
      <c r="F2" s="80"/>
    </row>
    <row r="3" spans="1:6" ht="15.75">
      <c r="A3" s="81" t="str">
        <f>'BE-KAPAK'!B29</f>
        <v>Kütahya</v>
      </c>
      <c r="B3" s="81"/>
      <c r="C3" s="81"/>
      <c r="D3" s="81"/>
      <c r="E3" s="81"/>
      <c r="F3" s="81"/>
    </row>
    <row r="4" spans="1:6" ht="14.25">
      <c r="A4" s="77" t="str">
        <f>'BE-KAPAK'!B28</f>
        <v>Büyük Erkekler</v>
      </c>
      <c r="B4" s="77"/>
      <c r="C4" s="77"/>
      <c r="D4" s="49" t="str">
        <f>'BE-KAPAK'!B27</f>
        <v>12.000 Metre</v>
      </c>
      <c r="E4" s="82">
        <f>'BE-KAPAK'!B30</f>
        <v>41058.458333333336</v>
      </c>
      <c r="F4" s="82"/>
    </row>
    <row r="5" spans="1:12" s="21" customFormat="1" ht="31.5" customHeight="1">
      <c r="A5" s="12" t="s">
        <v>0</v>
      </c>
      <c r="B5" s="12" t="s">
        <v>1</v>
      </c>
      <c r="C5" s="12" t="s">
        <v>3</v>
      </c>
      <c r="D5" s="12" t="s">
        <v>5</v>
      </c>
      <c r="E5" s="12" t="s">
        <v>6</v>
      </c>
      <c r="F5" s="51" t="s">
        <v>2</v>
      </c>
      <c r="H5" s="22"/>
      <c r="I5" s="22"/>
      <c r="J5" s="22"/>
      <c r="K5" s="22"/>
      <c r="L5" s="22"/>
    </row>
    <row r="6" spans="1:6" ht="18" customHeight="1">
      <c r="A6" s="52">
        <v>1</v>
      </c>
      <c r="B6" s="53">
        <v>201</v>
      </c>
      <c r="C6" s="54" t="s">
        <v>183</v>
      </c>
      <c r="D6" s="54" t="s">
        <v>182</v>
      </c>
      <c r="E6" s="56"/>
      <c r="F6" s="55">
        <v>33605</v>
      </c>
    </row>
    <row r="7" spans="1:6" ht="18" customHeight="1">
      <c r="A7" s="52">
        <v>2</v>
      </c>
      <c r="B7" s="53">
        <v>202</v>
      </c>
      <c r="C7" s="54" t="s">
        <v>184</v>
      </c>
      <c r="D7" s="54" t="s">
        <v>182</v>
      </c>
      <c r="E7" s="56"/>
      <c r="F7" s="55">
        <v>33554</v>
      </c>
    </row>
    <row r="8" spans="1:6" ht="18" customHeight="1">
      <c r="A8" s="52">
        <v>3</v>
      </c>
      <c r="B8" s="53">
        <v>203</v>
      </c>
      <c r="C8" s="54" t="s">
        <v>109</v>
      </c>
      <c r="D8" s="54" t="s">
        <v>110</v>
      </c>
      <c r="E8" s="56"/>
      <c r="F8" s="55">
        <v>33928</v>
      </c>
    </row>
    <row r="9" spans="1:6" ht="18" customHeight="1">
      <c r="A9" s="52">
        <v>4</v>
      </c>
      <c r="B9" s="53">
        <v>204</v>
      </c>
      <c r="C9" s="54" t="s">
        <v>212</v>
      </c>
      <c r="D9" s="54" t="s">
        <v>164</v>
      </c>
      <c r="E9" s="56"/>
      <c r="F9" s="55">
        <v>33730</v>
      </c>
    </row>
    <row r="10" spans="1:6" ht="18" customHeight="1">
      <c r="A10" s="52">
        <v>5</v>
      </c>
      <c r="B10" s="53">
        <v>205</v>
      </c>
      <c r="C10" s="54" t="s">
        <v>119</v>
      </c>
      <c r="D10" s="54" t="s">
        <v>120</v>
      </c>
      <c r="E10" s="56"/>
      <c r="F10" s="55">
        <v>33518</v>
      </c>
    </row>
    <row r="11" spans="1:6" ht="18" customHeight="1">
      <c r="A11" s="52">
        <v>6</v>
      </c>
      <c r="B11" s="53">
        <v>206</v>
      </c>
      <c r="C11" s="54" t="s">
        <v>118</v>
      </c>
      <c r="D11" s="54" t="s">
        <v>120</v>
      </c>
      <c r="E11" s="56"/>
      <c r="F11" s="55">
        <v>33851</v>
      </c>
    </row>
    <row r="12" spans="1:6" ht="18" customHeight="1">
      <c r="A12" s="52">
        <v>7</v>
      </c>
      <c r="B12" s="53">
        <v>207</v>
      </c>
      <c r="C12" s="54" t="s">
        <v>148</v>
      </c>
      <c r="D12" s="54" t="s">
        <v>146</v>
      </c>
      <c r="E12" s="56"/>
      <c r="F12" s="55">
        <v>33821</v>
      </c>
    </row>
    <row r="13" spans="1:6" ht="18" customHeight="1">
      <c r="A13" s="52">
        <v>8</v>
      </c>
      <c r="B13" s="53">
        <v>208</v>
      </c>
      <c r="C13" s="54" t="s">
        <v>162</v>
      </c>
      <c r="D13" s="54" t="s">
        <v>164</v>
      </c>
      <c r="E13" s="56"/>
      <c r="F13" s="55">
        <v>32143</v>
      </c>
    </row>
    <row r="14" spans="1:6" ht="18" customHeight="1">
      <c r="A14" s="52">
        <v>9</v>
      </c>
      <c r="B14" s="53">
        <v>209</v>
      </c>
      <c r="C14" s="54" t="s">
        <v>163</v>
      </c>
      <c r="D14" s="54" t="s">
        <v>164</v>
      </c>
      <c r="E14" s="56"/>
      <c r="F14" s="55">
        <v>33476</v>
      </c>
    </row>
    <row r="15" spans="1:6" ht="18" customHeight="1">
      <c r="A15" s="52">
        <v>10</v>
      </c>
      <c r="B15" s="53">
        <v>210</v>
      </c>
      <c r="C15" s="54" t="s">
        <v>161</v>
      </c>
      <c r="D15" s="54" t="s">
        <v>164</v>
      </c>
      <c r="E15" s="56"/>
      <c r="F15" s="55">
        <v>33026</v>
      </c>
    </row>
    <row r="16" spans="1:6" ht="18" customHeight="1">
      <c r="A16" s="52">
        <v>11</v>
      </c>
      <c r="B16" s="53">
        <v>211</v>
      </c>
      <c r="C16" s="54" t="s">
        <v>154</v>
      </c>
      <c r="D16" s="54" t="s">
        <v>157</v>
      </c>
      <c r="E16" s="56"/>
      <c r="F16" s="55" t="s">
        <v>155</v>
      </c>
    </row>
    <row r="17" spans="1:6" ht="18" customHeight="1">
      <c r="A17" s="52">
        <v>12</v>
      </c>
      <c r="B17" s="53">
        <v>212</v>
      </c>
      <c r="C17" s="54" t="s">
        <v>156</v>
      </c>
      <c r="D17" s="54" t="s">
        <v>157</v>
      </c>
      <c r="E17" s="56"/>
      <c r="F17" s="55">
        <v>32271</v>
      </c>
    </row>
    <row r="18" spans="1:6" ht="18" customHeight="1">
      <c r="A18" s="52">
        <v>13</v>
      </c>
      <c r="B18" s="53">
        <v>213</v>
      </c>
      <c r="C18" s="54" t="s">
        <v>100</v>
      </c>
      <c r="D18" s="54" t="s">
        <v>101</v>
      </c>
      <c r="E18" s="56"/>
      <c r="F18" s="55">
        <v>32890</v>
      </c>
    </row>
    <row r="19" spans="1:6" ht="18" customHeight="1">
      <c r="A19" s="52">
        <v>14</v>
      </c>
      <c r="B19" s="53">
        <v>214</v>
      </c>
      <c r="C19" s="54" t="s">
        <v>190</v>
      </c>
      <c r="D19" s="54" t="s">
        <v>191</v>
      </c>
      <c r="E19" s="56"/>
      <c r="F19" s="55">
        <v>33592</v>
      </c>
    </row>
    <row r="20" spans="1:6" ht="18" customHeight="1">
      <c r="A20" s="52">
        <v>15</v>
      </c>
      <c r="B20" s="53">
        <v>215</v>
      </c>
      <c r="C20" s="54" t="s">
        <v>69</v>
      </c>
      <c r="D20" s="54" t="s">
        <v>71</v>
      </c>
      <c r="E20" s="56"/>
      <c r="F20" s="55">
        <v>32152</v>
      </c>
    </row>
    <row r="21" spans="1:6" ht="18" customHeight="1">
      <c r="A21" s="52">
        <v>16</v>
      </c>
      <c r="B21" s="53">
        <v>216</v>
      </c>
      <c r="C21" s="54" t="s">
        <v>70</v>
      </c>
      <c r="D21" s="54" t="s">
        <v>71</v>
      </c>
      <c r="E21" s="56"/>
      <c r="F21" s="55">
        <v>33895</v>
      </c>
    </row>
    <row r="22" spans="1:6" ht="18" customHeight="1">
      <c r="A22" s="52">
        <v>17</v>
      </c>
      <c r="B22" s="53">
        <v>217</v>
      </c>
      <c r="C22" s="54" t="s">
        <v>74</v>
      </c>
      <c r="D22" s="54" t="s">
        <v>71</v>
      </c>
      <c r="E22" s="56"/>
      <c r="F22" s="55">
        <v>33117</v>
      </c>
    </row>
    <row r="23" spans="1:6" ht="18" customHeight="1">
      <c r="A23" s="52">
        <v>18</v>
      </c>
      <c r="B23" s="53">
        <v>218</v>
      </c>
      <c r="C23" s="54" t="s">
        <v>73</v>
      </c>
      <c r="D23" s="54" t="s">
        <v>71</v>
      </c>
      <c r="E23" s="56"/>
      <c r="F23" s="55">
        <v>33531</v>
      </c>
    </row>
    <row r="24" spans="1:6" ht="18" customHeight="1">
      <c r="A24" s="52">
        <v>19</v>
      </c>
      <c r="B24" s="53">
        <v>219</v>
      </c>
      <c r="C24" s="54" t="s">
        <v>72</v>
      </c>
      <c r="D24" s="54" t="s">
        <v>71</v>
      </c>
      <c r="E24" s="56"/>
      <c r="F24" s="55">
        <v>33871</v>
      </c>
    </row>
    <row r="25" spans="1:6" ht="18" customHeight="1">
      <c r="A25" s="52">
        <v>20</v>
      </c>
      <c r="B25" s="53">
        <v>220</v>
      </c>
      <c r="C25" s="54" t="s">
        <v>99</v>
      </c>
      <c r="D25" s="54" t="s">
        <v>96</v>
      </c>
      <c r="E25" s="56"/>
      <c r="F25" s="55">
        <v>32143</v>
      </c>
    </row>
    <row r="26" spans="1:6" ht="18" customHeight="1">
      <c r="A26" s="52">
        <v>21</v>
      </c>
      <c r="B26" s="53">
        <v>221</v>
      </c>
      <c r="C26" s="54" t="s">
        <v>52</v>
      </c>
      <c r="D26" s="54" t="s">
        <v>46</v>
      </c>
      <c r="E26" s="56"/>
      <c r="F26" s="55">
        <v>32478</v>
      </c>
    </row>
    <row r="27" spans="1:6" ht="18" customHeight="1">
      <c r="A27" s="52">
        <v>22</v>
      </c>
      <c r="B27" s="53">
        <v>222</v>
      </c>
      <c r="C27" s="54" t="s">
        <v>53</v>
      </c>
      <c r="D27" s="54" t="s">
        <v>46</v>
      </c>
      <c r="E27" s="56"/>
      <c r="F27" s="55">
        <v>203</v>
      </c>
    </row>
    <row r="28" spans="1:6" ht="18" customHeight="1">
      <c r="A28" s="52">
        <v>23</v>
      </c>
      <c r="B28" s="53">
        <v>223</v>
      </c>
      <c r="C28" s="54" t="s">
        <v>142</v>
      </c>
      <c r="D28" s="54" t="s">
        <v>143</v>
      </c>
      <c r="E28" s="56"/>
      <c r="F28" s="55">
        <v>33266</v>
      </c>
    </row>
    <row r="29" spans="1:6" ht="18" customHeight="1">
      <c r="A29" s="52">
        <v>24</v>
      </c>
      <c r="B29" s="53">
        <v>224</v>
      </c>
      <c r="C29" s="54" t="s">
        <v>141</v>
      </c>
      <c r="D29" s="54" t="s">
        <v>143</v>
      </c>
      <c r="E29" s="56"/>
      <c r="F29" s="55">
        <v>31530</v>
      </c>
    </row>
    <row r="30" spans="1:6" ht="18" customHeight="1">
      <c r="A30" s="52">
        <v>25</v>
      </c>
      <c r="B30" s="53">
        <v>225</v>
      </c>
      <c r="C30" s="54" t="s">
        <v>132</v>
      </c>
      <c r="D30" s="54" t="s">
        <v>117</v>
      </c>
      <c r="E30" s="56"/>
      <c r="F30" s="55">
        <v>32528</v>
      </c>
    </row>
    <row r="31" spans="1:6" ht="18" customHeight="1">
      <c r="A31" s="52">
        <v>26</v>
      </c>
      <c r="B31" s="53">
        <v>226</v>
      </c>
      <c r="C31" s="54" t="s">
        <v>250</v>
      </c>
      <c r="D31" s="54" t="s">
        <v>251</v>
      </c>
      <c r="E31" s="56"/>
      <c r="F31" s="55">
        <v>32302</v>
      </c>
    </row>
    <row r="32" spans="1:6" ht="18" customHeight="1">
      <c r="A32" s="52">
        <v>27</v>
      </c>
      <c r="B32" s="53">
        <v>227</v>
      </c>
      <c r="C32" s="54" t="s">
        <v>252</v>
      </c>
      <c r="D32" s="54" t="s">
        <v>251</v>
      </c>
      <c r="E32" s="56"/>
      <c r="F32" s="55">
        <v>29860</v>
      </c>
    </row>
    <row r="33" spans="1:6" ht="18" customHeight="1">
      <c r="A33" s="52">
        <v>28</v>
      </c>
      <c r="B33" s="53">
        <v>228</v>
      </c>
      <c r="C33" s="54" t="s">
        <v>253</v>
      </c>
      <c r="D33" s="54" t="s">
        <v>251</v>
      </c>
      <c r="E33" s="56"/>
      <c r="F33" s="55">
        <v>33125</v>
      </c>
    </row>
    <row r="34" spans="1:6" ht="18" customHeight="1">
      <c r="A34" s="52">
        <v>29</v>
      </c>
      <c r="B34" s="53">
        <v>229</v>
      </c>
      <c r="C34" s="54" t="s">
        <v>254</v>
      </c>
      <c r="D34" s="54" t="s">
        <v>251</v>
      </c>
      <c r="E34" s="56"/>
      <c r="F34" s="55">
        <v>31432</v>
      </c>
    </row>
    <row r="35" spans="1:6" ht="18" customHeight="1">
      <c r="A35" s="52">
        <v>30</v>
      </c>
      <c r="B35" s="53">
        <v>230</v>
      </c>
      <c r="C35" s="54" t="s">
        <v>255</v>
      </c>
      <c r="D35" s="54" t="s">
        <v>251</v>
      </c>
      <c r="E35" s="56"/>
      <c r="F35" s="55">
        <v>32112</v>
      </c>
    </row>
    <row r="36" spans="1:6" ht="18" customHeight="1">
      <c r="A36" s="52">
        <v>31</v>
      </c>
      <c r="B36" s="53">
        <v>231</v>
      </c>
      <c r="C36" s="54" t="s">
        <v>256</v>
      </c>
      <c r="D36" s="54" t="s">
        <v>51</v>
      </c>
      <c r="E36" s="56"/>
      <c r="F36" s="55">
        <v>30868</v>
      </c>
    </row>
    <row r="37" spans="1:6" ht="18" customHeight="1">
      <c r="A37" s="52">
        <v>32</v>
      </c>
      <c r="B37" s="53">
        <v>232</v>
      </c>
      <c r="C37" s="54" t="s">
        <v>257</v>
      </c>
      <c r="D37" s="54" t="s">
        <v>215</v>
      </c>
      <c r="E37" s="56"/>
      <c r="F37" s="55">
        <v>32567</v>
      </c>
    </row>
    <row r="38" spans="1:6" ht="18" customHeight="1">
      <c r="A38" s="52">
        <v>33</v>
      </c>
      <c r="B38" s="53">
        <v>233</v>
      </c>
      <c r="C38" s="54" t="s">
        <v>258</v>
      </c>
      <c r="D38" s="54" t="s">
        <v>215</v>
      </c>
      <c r="E38" s="56"/>
      <c r="F38" s="55">
        <v>33836</v>
      </c>
    </row>
    <row r="39" spans="1:6" ht="18" customHeight="1">
      <c r="A39" s="52">
        <v>34</v>
      </c>
      <c r="B39" s="53">
        <v>234</v>
      </c>
      <c r="C39" s="54" t="s">
        <v>259</v>
      </c>
      <c r="D39" s="54" t="s">
        <v>215</v>
      </c>
      <c r="E39" s="56"/>
      <c r="F39" s="55">
        <v>33604</v>
      </c>
    </row>
    <row r="40" spans="1:6" ht="18" customHeight="1">
      <c r="A40" s="52">
        <v>35</v>
      </c>
      <c r="B40" s="53">
        <v>235</v>
      </c>
      <c r="C40" s="54" t="s">
        <v>260</v>
      </c>
      <c r="D40" s="54" t="s">
        <v>215</v>
      </c>
      <c r="E40" s="56"/>
      <c r="F40" s="55">
        <v>33725</v>
      </c>
    </row>
    <row r="41" spans="1:6" ht="18" customHeight="1">
      <c r="A41" s="52">
        <v>36</v>
      </c>
      <c r="B41" s="53">
        <v>236</v>
      </c>
      <c r="C41" s="54" t="s">
        <v>261</v>
      </c>
      <c r="D41" s="54" t="s">
        <v>38</v>
      </c>
      <c r="E41" s="56"/>
      <c r="F41" s="55">
        <v>29307</v>
      </c>
    </row>
    <row r="42" spans="1:6" ht="18" customHeight="1">
      <c r="A42" s="52">
        <v>37</v>
      </c>
      <c r="B42" s="53">
        <v>237</v>
      </c>
      <c r="C42" s="54" t="s">
        <v>262</v>
      </c>
      <c r="D42" s="54" t="s">
        <v>38</v>
      </c>
      <c r="E42" s="56"/>
      <c r="F42" s="55">
        <v>29571</v>
      </c>
    </row>
    <row r="43" spans="1:6" ht="18" customHeight="1">
      <c r="A43" s="52">
        <v>38</v>
      </c>
      <c r="B43" s="53">
        <v>238</v>
      </c>
      <c r="C43" s="54" t="s">
        <v>249</v>
      </c>
      <c r="D43" s="54" t="s">
        <v>235</v>
      </c>
      <c r="E43" s="56"/>
      <c r="F43" s="55">
        <v>29873</v>
      </c>
    </row>
    <row r="44" spans="1:6" ht="18" customHeight="1">
      <c r="A44" s="52">
        <v>39</v>
      </c>
      <c r="B44" s="53">
        <v>239</v>
      </c>
      <c r="C44" s="54" t="s">
        <v>153</v>
      </c>
      <c r="D44" s="54" t="s">
        <v>152</v>
      </c>
      <c r="E44" s="56"/>
      <c r="F44" s="55">
        <v>33124</v>
      </c>
    </row>
    <row r="45" spans="1:6" ht="18" customHeight="1">
      <c r="A45" s="52"/>
      <c r="B45" s="53"/>
      <c r="C45" s="54"/>
      <c r="D45" s="54"/>
      <c r="E45" s="56"/>
      <c r="F45" s="55"/>
    </row>
  </sheetData>
  <sheetProtection/>
  <mergeCells count="5">
    <mergeCell ref="A1:F1"/>
    <mergeCell ref="A2:F2"/>
    <mergeCell ref="A3:F3"/>
    <mergeCell ref="A4:C4"/>
    <mergeCell ref="E4:F4"/>
  </mergeCells>
  <conditionalFormatting sqref="B6:B45">
    <cfRule type="duplicateValues" priority="1" dxfId="24" stopIfTrue="1">
      <formula>AND(COUNTIF($B$6:$B$45,B6)&gt;1,NOT(ISBLANK(B6)))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r:id="rId2"/>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sheetPr>
    <tabColor rgb="FF00B0F0"/>
  </sheetPr>
  <dimension ref="A1:P55"/>
  <sheetViews>
    <sheetView view="pageBreakPreview" zoomScaleSheetLayoutView="100" zoomScalePageLayoutView="0" workbookViewId="0" topLeftCell="A24">
      <selection activeCell="C39" sqref="C39"/>
    </sheetView>
  </sheetViews>
  <sheetFormatPr defaultColWidth="9.00390625" defaultRowHeight="12.75"/>
  <cols>
    <col min="1" max="1" width="6.00390625" style="10" customWidth="1"/>
    <col min="2" max="2" width="9.125" style="10" customWidth="1"/>
    <col min="3" max="3" width="38.75390625" style="17" customWidth="1"/>
    <col min="4" max="4" width="35.125" style="17" customWidth="1"/>
    <col min="5" max="5" width="2.625" style="9" hidden="1" customWidth="1"/>
    <col min="6" max="7" width="13.375" style="10" customWidth="1"/>
    <col min="8" max="8" width="3.00390625" style="9" hidden="1" customWidth="1"/>
    <col min="9" max="16384" width="9.125" style="9" customWidth="1"/>
  </cols>
  <sheetData>
    <row r="1" spans="1:10" ht="32.25" customHeight="1">
      <c r="A1" s="84" t="str">
        <f>'BE-KAPAK'!A2</f>
        <v>Tükiye Atletizm Federasyonu
Kütahya Atletizm İl Temsilciliği</v>
      </c>
      <c r="B1" s="84"/>
      <c r="C1" s="84"/>
      <c r="D1" s="84"/>
      <c r="E1" s="84"/>
      <c r="F1" s="84"/>
      <c r="G1" s="84"/>
      <c r="H1" s="84"/>
      <c r="J1" s="10"/>
    </row>
    <row r="2" spans="1:8" ht="15.75">
      <c r="A2" s="85" t="str">
        <f>'BE-KAPAK'!B26</f>
        <v>Dağ Koşusu Federasyon Deneme Şampiyonası</v>
      </c>
      <c r="B2" s="85"/>
      <c r="C2" s="85"/>
      <c r="D2" s="85"/>
      <c r="E2" s="85"/>
      <c r="F2" s="85"/>
      <c r="G2" s="85"/>
      <c r="H2" s="85"/>
    </row>
    <row r="3" spans="1:9" ht="15.75">
      <c r="A3" s="86" t="str">
        <f>'BE-KAPAK'!B29</f>
        <v>Kütahya</v>
      </c>
      <c r="B3" s="86"/>
      <c r="C3" s="86"/>
      <c r="D3" s="86"/>
      <c r="E3" s="86"/>
      <c r="F3" s="86"/>
      <c r="G3" s="86"/>
      <c r="H3" s="86"/>
      <c r="I3" s="11"/>
    </row>
    <row r="4" spans="1:8" ht="12.75">
      <c r="A4" s="83" t="str">
        <f>'BE-KAPAK'!B28</f>
        <v>Büyük Erkekler</v>
      </c>
      <c r="B4" s="83"/>
      <c r="C4" s="83"/>
      <c r="D4" s="18" t="str">
        <f>'BE-KAPAK'!B27</f>
        <v>12.000 Metre</v>
      </c>
      <c r="E4" s="19"/>
      <c r="F4" s="87">
        <f>'BE-KAPAK'!B30</f>
        <v>41058.458333333336</v>
      </c>
      <c r="G4" s="87"/>
      <c r="H4" s="87"/>
    </row>
    <row r="5" spans="1:16" s="14" customFormat="1" ht="33.75" customHeight="1">
      <c r="A5" s="12" t="s">
        <v>0</v>
      </c>
      <c r="B5" s="12" t="s">
        <v>1</v>
      </c>
      <c r="C5" s="12" t="s">
        <v>3</v>
      </c>
      <c r="D5" s="12" t="s">
        <v>5</v>
      </c>
      <c r="E5" s="12" t="s">
        <v>6</v>
      </c>
      <c r="F5" s="51" t="s">
        <v>2</v>
      </c>
      <c r="G5" s="12" t="s">
        <v>4</v>
      </c>
      <c r="H5" s="13" t="s">
        <v>12</v>
      </c>
      <c r="L5" s="15"/>
      <c r="M5" s="15"/>
      <c r="N5" s="15"/>
      <c r="O5" s="15"/>
      <c r="P5" s="15"/>
    </row>
    <row r="6" spans="1:10" ht="18" customHeight="1">
      <c r="A6" s="57">
        <f>IF(B6&lt;&gt;"",1,"")</f>
        <v>1</v>
      </c>
      <c r="B6" s="58">
        <v>232</v>
      </c>
      <c r="C6" s="59" t="str">
        <f>IF(ISERROR(VLOOKUP(B6,'BÜYÜK ERKEK-START LİSTE'!$B$6:$F$45,2,0)),"",VLOOKUP(B6,'BÜYÜK ERKEK-START LİSTE'!$B$6:$F$45,2,0))</f>
        <v>MEHMET AKKOYUN</v>
      </c>
      <c r="D6" s="59" t="str">
        <f>IF(ISERROR(VLOOKUP(B6,'BÜYÜK ERKEK-START LİSTE'!$B$6:$F$45,3,0)),"",VLOOKUP(B6,'BÜYÜK ERKEK-START LİSTE'!$B$6:$F$45,3,0))</f>
        <v>VAN</v>
      </c>
      <c r="E6" s="60">
        <f>IF(ISERROR(VLOOKUP(B6,'BÜYÜK ERKEK-START LİSTE'!$B$6:$F$45,4,0)),"",VLOOKUP(B6,'BÜYÜK ERKEK-START LİSTE'!$B$6:$F$45,4,0))</f>
        <v>0</v>
      </c>
      <c r="F6" s="61">
        <f>IF(ISERROR(VLOOKUP($B6,'BÜYÜK ERKEK-START LİSTE'!$B$6:$F$45,5,0)),"",VLOOKUP($B6,'BÜYÜK ERKEK-START LİSTE'!$B$6:$F$45,5,0))</f>
        <v>32567</v>
      </c>
      <c r="G6" s="62">
        <v>5022</v>
      </c>
      <c r="H6" s="16">
        <f>IF(OR(G6="DQ",G6="DNF",G6="DNS"),"-",IF(B6&lt;&gt;"",IF(E6="F",0,1),""))</f>
        <v>1</v>
      </c>
      <c r="J6" s="10"/>
    </row>
    <row r="7" spans="1:10" ht="18" customHeight="1">
      <c r="A7" s="57">
        <f>IF(B7&lt;&gt;"",A6+1,"")</f>
        <v>2</v>
      </c>
      <c r="B7" s="58">
        <v>221</v>
      </c>
      <c r="C7" s="59" t="str">
        <f>IF(ISERROR(VLOOKUP(B7,'BÜYÜK ERKEK-START LİSTE'!$B$6:$F$45,2,0)),"",VLOOKUP(B7,'BÜYÜK ERKEK-START LİSTE'!$B$6:$F$45,2,0))</f>
        <v>ERCAN MUSLU</v>
      </c>
      <c r="D7" s="59" t="str">
        <f>IF(ISERROR(VLOOKUP(B7,'BÜYÜK ERKEK-START LİSTE'!$B$6:$F$45,3,0)),"",VLOOKUP(B7,'BÜYÜK ERKEK-START LİSTE'!$B$6:$F$45,3,0))</f>
        <v>GÜMÜŞHANE</v>
      </c>
      <c r="E7" s="60">
        <f>IF(ISERROR(VLOOKUP(B7,'BÜYÜK ERKEK-START LİSTE'!$B$6:$F$45,4,0)),"",VLOOKUP(B7,'BÜYÜK ERKEK-START LİSTE'!$B$6:$F$45,4,0))</f>
        <v>0</v>
      </c>
      <c r="F7" s="61">
        <f>IF(ISERROR(VLOOKUP($B7,'BÜYÜK ERKEK-START LİSTE'!$B$6:$F$45,5,0)),"",VLOOKUP($B7,'BÜYÜK ERKEK-START LİSTE'!$B$6:$F$45,5,0))</f>
        <v>32478</v>
      </c>
      <c r="G7" s="62">
        <v>5119</v>
      </c>
      <c r="H7" s="16">
        <f>IF(OR(G7="DQ",G7="DNF",G7="DNS"),"-",IF(B7&lt;&gt;"",IF(E7="F",H6,H6+1),""))</f>
        <v>2</v>
      </c>
      <c r="J7" s="10"/>
    </row>
    <row r="8" spans="1:10" ht="18" customHeight="1">
      <c r="A8" s="57">
        <f aca="true" t="shared" si="0" ref="A8:A55">IF(B8&lt;&gt;"",A7+1,"")</f>
        <v>3</v>
      </c>
      <c r="B8" s="58">
        <v>225</v>
      </c>
      <c r="C8" s="59" t="str">
        <f>IF(ISERROR(VLOOKUP(B8,'BÜYÜK ERKEK-START LİSTE'!$B$6:$F$45,2,0)),"",VLOOKUP(B8,'BÜYÜK ERKEK-START LİSTE'!$B$6:$F$45,2,0))</f>
        <v>EMRAH AKALİN</v>
      </c>
      <c r="D8" s="59" t="str">
        <f>IF(ISERROR(VLOOKUP(B8,'BÜYÜK ERKEK-START LİSTE'!$B$6:$F$45,3,0)),"",VLOOKUP(B8,'BÜYÜK ERKEK-START LİSTE'!$B$6:$F$45,3,0))</f>
        <v>MUŞ</v>
      </c>
      <c r="E8" s="60">
        <f>IF(ISERROR(VLOOKUP(B8,'BÜYÜK ERKEK-START LİSTE'!$B$6:$F$45,4,0)),"",VLOOKUP(B8,'BÜYÜK ERKEK-START LİSTE'!$B$6:$F$45,4,0))</f>
        <v>0</v>
      </c>
      <c r="F8" s="61">
        <f>IF(ISERROR(VLOOKUP($B8,'BÜYÜK ERKEK-START LİSTE'!$B$6:$F$45,5,0)),"",VLOOKUP($B8,'BÜYÜK ERKEK-START LİSTE'!$B$6:$F$45,5,0))</f>
        <v>32528</v>
      </c>
      <c r="G8" s="62">
        <v>5203</v>
      </c>
      <c r="H8" s="16">
        <f aca="true" t="shared" si="1" ref="H8:H55">IF(OR(G8="DQ",G8="DNF",G8="DNS"),"-",IF(B8&lt;&gt;"",IF(E8="F",H7,H7+1),""))</f>
        <v>3</v>
      </c>
      <c r="J8" s="10"/>
    </row>
    <row r="9" spans="1:8" ht="18" customHeight="1">
      <c r="A9" s="57">
        <f t="shared" si="0"/>
        <v>4</v>
      </c>
      <c r="B9" s="58">
        <v>220</v>
      </c>
      <c r="C9" s="59" t="str">
        <f>IF(ISERROR(VLOOKUP(B9,'BÜYÜK ERKEK-START LİSTE'!$B$6:$F$45,2,0)),"",VLOOKUP(B9,'BÜYÜK ERKEK-START LİSTE'!$B$6:$F$45,2,0))</f>
        <v>AKİF KITIR</v>
      </c>
      <c r="D9" s="59" t="str">
        <f>IF(ISERROR(VLOOKUP(B9,'BÜYÜK ERKEK-START LİSTE'!$B$6:$F$45,3,0)),"",VLOOKUP(B9,'BÜYÜK ERKEK-START LİSTE'!$B$6:$F$45,3,0))</f>
        <v>ANKARA</v>
      </c>
      <c r="E9" s="60">
        <f>IF(ISERROR(VLOOKUP(B9,'BÜYÜK ERKEK-START LİSTE'!$B$6:$F$45,4,0)),"",VLOOKUP(B9,'BÜYÜK ERKEK-START LİSTE'!$B$6:$F$45,4,0))</f>
        <v>0</v>
      </c>
      <c r="F9" s="61">
        <f>IF(ISERROR(VLOOKUP($B9,'BÜYÜK ERKEK-START LİSTE'!$B$6:$F$45,5,0)),"",VLOOKUP($B9,'BÜYÜK ERKEK-START LİSTE'!$B$6:$F$45,5,0))</f>
        <v>32143</v>
      </c>
      <c r="G9" s="62">
        <v>5239</v>
      </c>
      <c r="H9" s="16">
        <f t="shared" si="1"/>
        <v>4</v>
      </c>
    </row>
    <row r="10" spans="1:8" ht="18" customHeight="1">
      <c r="A10" s="57">
        <f t="shared" si="0"/>
        <v>5</v>
      </c>
      <c r="B10" s="58">
        <v>206</v>
      </c>
      <c r="C10" s="59" t="str">
        <f>IF(ISERROR(VLOOKUP(B10,'BÜYÜK ERKEK-START LİSTE'!$B$6:$F$45,2,0)),"",VLOOKUP(B10,'BÜYÜK ERKEK-START LİSTE'!$B$6:$F$45,2,0))</f>
        <v>YAVUZ AĞRALI</v>
      </c>
      <c r="D10" s="59" t="str">
        <f>IF(ISERROR(VLOOKUP(B10,'BÜYÜK ERKEK-START LİSTE'!$B$6:$F$45,3,0)),"",VLOOKUP(B10,'BÜYÜK ERKEK-START LİSTE'!$B$6:$F$45,3,0))</f>
        <v>NİĞDE</v>
      </c>
      <c r="E10" s="60">
        <f>IF(ISERROR(VLOOKUP(B10,'BÜYÜK ERKEK-START LİSTE'!$B$6:$F$45,4,0)),"",VLOOKUP(B10,'BÜYÜK ERKEK-START LİSTE'!$B$6:$F$45,4,0))</f>
        <v>0</v>
      </c>
      <c r="F10" s="61">
        <f>IF(ISERROR(VLOOKUP($B10,'BÜYÜK ERKEK-START LİSTE'!$B$6:$F$45,5,0)),"",VLOOKUP($B10,'BÜYÜK ERKEK-START LİSTE'!$B$6:$F$45,5,0))</f>
        <v>33851</v>
      </c>
      <c r="G10" s="62">
        <v>5321</v>
      </c>
      <c r="H10" s="16">
        <f t="shared" si="1"/>
        <v>5</v>
      </c>
    </row>
    <row r="11" spans="1:8" ht="18" customHeight="1">
      <c r="A11" s="57">
        <f t="shared" si="0"/>
        <v>6</v>
      </c>
      <c r="B11" s="58">
        <v>237</v>
      </c>
      <c r="C11" s="59" t="str">
        <f>IF(ISERROR(VLOOKUP(B11,'BÜYÜK ERKEK-START LİSTE'!$B$6:$F$45,2,0)),"",VLOOKUP(B11,'BÜYÜK ERKEK-START LİSTE'!$B$6:$F$45,2,0))</f>
        <v>HİKMET TAŞTAN</v>
      </c>
      <c r="D11" s="59" t="str">
        <f>IF(ISERROR(VLOOKUP(B11,'BÜYÜK ERKEK-START LİSTE'!$B$6:$F$45,3,0)),"",VLOOKUP(B11,'BÜYÜK ERKEK-START LİSTE'!$B$6:$F$45,3,0))</f>
        <v>ERZURUM</v>
      </c>
      <c r="E11" s="60">
        <f>IF(ISERROR(VLOOKUP(B11,'BÜYÜK ERKEK-START LİSTE'!$B$6:$F$45,4,0)),"",VLOOKUP(B11,'BÜYÜK ERKEK-START LİSTE'!$B$6:$F$45,4,0))</f>
        <v>0</v>
      </c>
      <c r="F11" s="61">
        <f>IF(ISERROR(VLOOKUP($B11,'BÜYÜK ERKEK-START LİSTE'!$B$6:$F$45,5,0)),"",VLOOKUP($B11,'BÜYÜK ERKEK-START LİSTE'!$B$6:$F$45,5,0))</f>
        <v>29571</v>
      </c>
      <c r="G11" s="62">
        <v>5339</v>
      </c>
      <c r="H11" s="16">
        <f t="shared" si="1"/>
        <v>6</v>
      </c>
    </row>
    <row r="12" spans="1:8" ht="18" customHeight="1">
      <c r="A12" s="57">
        <f t="shared" si="0"/>
        <v>7</v>
      </c>
      <c r="B12" s="58">
        <v>208</v>
      </c>
      <c r="C12" s="59" t="str">
        <f>IF(ISERROR(VLOOKUP(B12,'BÜYÜK ERKEK-START LİSTE'!$B$6:$F$45,2,0)),"",VLOOKUP(B12,'BÜYÜK ERKEK-START LİSTE'!$B$6:$F$45,2,0))</f>
        <v>MÜHİTTİN GÜRHAN</v>
      </c>
      <c r="D12" s="59" t="str">
        <f>IF(ISERROR(VLOOKUP(B12,'BÜYÜK ERKEK-START LİSTE'!$B$6:$F$45,3,0)),"",VLOOKUP(B12,'BÜYÜK ERKEK-START LİSTE'!$B$6:$F$45,3,0))</f>
        <v>SİİRT</v>
      </c>
      <c r="E12" s="60">
        <f>IF(ISERROR(VLOOKUP(B12,'BÜYÜK ERKEK-START LİSTE'!$B$6:$F$45,4,0)),"",VLOOKUP(B12,'BÜYÜK ERKEK-START LİSTE'!$B$6:$F$45,4,0))</f>
        <v>0</v>
      </c>
      <c r="F12" s="61">
        <f>IF(ISERROR(VLOOKUP($B12,'BÜYÜK ERKEK-START LİSTE'!$B$6:$F$45,5,0)),"",VLOOKUP($B12,'BÜYÜK ERKEK-START LİSTE'!$B$6:$F$45,5,0))</f>
        <v>32143</v>
      </c>
      <c r="G12" s="62">
        <v>5413</v>
      </c>
      <c r="H12" s="16">
        <f t="shared" si="1"/>
        <v>7</v>
      </c>
    </row>
    <row r="13" spans="1:8" ht="18" customHeight="1">
      <c r="A13" s="57">
        <f t="shared" si="0"/>
        <v>8</v>
      </c>
      <c r="B13" s="58">
        <v>235</v>
      </c>
      <c r="C13" s="59" t="str">
        <f>IF(ISERROR(VLOOKUP(B13,'BÜYÜK ERKEK-START LİSTE'!$B$6:$F$45,2,0)),"",VLOOKUP(B13,'BÜYÜK ERKEK-START LİSTE'!$B$6:$F$45,2,0))</f>
        <v>SALİH AYTEKİN</v>
      </c>
      <c r="D13" s="59" t="str">
        <f>IF(ISERROR(VLOOKUP(B13,'BÜYÜK ERKEK-START LİSTE'!$B$6:$F$45,3,0)),"",VLOOKUP(B13,'BÜYÜK ERKEK-START LİSTE'!$B$6:$F$45,3,0))</f>
        <v>VAN</v>
      </c>
      <c r="E13" s="60">
        <f>IF(ISERROR(VLOOKUP(B13,'BÜYÜK ERKEK-START LİSTE'!$B$6:$F$45,4,0)),"",VLOOKUP(B13,'BÜYÜK ERKEK-START LİSTE'!$B$6:$F$45,4,0))</f>
        <v>0</v>
      </c>
      <c r="F13" s="61">
        <f>IF(ISERROR(VLOOKUP($B13,'BÜYÜK ERKEK-START LİSTE'!$B$6:$F$45,5,0)),"",VLOOKUP($B13,'BÜYÜK ERKEK-START LİSTE'!$B$6:$F$45,5,0))</f>
        <v>33725</v>
      </c>
      <c r="G13" s="62">
        <v>5438</v>
      </c>
      <c r="H13" s="16">
        <f t="shared" si="1"/>
        <v>8</v>
      </c>
    </row>
    <row r="14" spans="1:8" ht="18" customHeight="1">
      <c r="A14" s="57">
        <f t="shared" si="0"/>
        <v>9</v>
      </c>
      <c r="B14" s="58">
        <v>209</v>
      </c>
      <c r="C14" s="59" t="str">
        <f>IF(ISERROR(VLOOKUP(B14,'BÜYÜK ERKEK-START LİSTE'!$B$6:$F$45,2,0)),"",VLOOKUP(B14,'BÜYÜK ERKEK-START LİSTE'!$B$6:$F$45,2,0))</f>
        <v>ÖMER ALKANOĞLU</v>
      </c>
      <c r="D14" s="59" t="str">
        <f>IF(ISERROR(VLOOKUP(B14,'BÜYÜK ERKEK-START LİSTE'!$B$6:$F$45,3,0)),"",VLOOKUP(B14,'BÜYÜK ERKEK-START LİSTE'!$B$6:$F$45,3,0))</f>
        <v>SİİRT</v>
      </c>
      <c r="E14" s="60">
        <f>IF(ISERROR(VLOOKUP(B14,'BÜYÜK ERKEK-START LİSTE'!$B$6:$F$45,4,0)),"",VLOOKUP(B14,'BÜYÜK ERKEK-START LİSTE'!$B$6:$F$45,4,0))</f>
        <v>0</v>
      </c>
      <c r="F14" s="61">
        <f>IF(ISERROR(VLOOKUP($B14,'BÜYÜK ERKEK-START LİSTE'!$B$6:$F$45,5,0)),"",VLOOKUP($B14,'BÜYÜK ERKEK-START LİSTE'!$B$6:$F$45,5,0))</f>
        <v>33476</v>
      </c>
      <c r="G14" s="62">
        <v>5500</v>
      </c>
      <c r="H14" s="16">
        <f t="shared" si="1"/>
        <v>9</v>
      </c>
    </row>
    <row r="15" spans="1:8" ht="18" customHeight="1">
      <c r="A15" s="57">
        <f t="shared" si="0"/>
        <v>10</v>
      </c>
      <c r="B15" s="58">
        <v>203</v>
      </c>
      <c r="C15" s="59" t="str">
        <f>IF(ISERROR(VLOOKUP(B15,'BÜYÜK ERKEK-START LİSTE'!$B$6:$F$45,2,0)),"",VLOOKUP(B15,'BÜYÜK ERKEK-START LİSTE'!$B$6:$F$45,2,0))</f>
        <v>ERGİN ULAŞ</v>
      </c>
      <c r="D15" s="59" t="str">
        <f>IF(ISERROR(VLOOKUP(B15,'BÜYÜK ERKEK-START LİSTE'!$B$6:$F$45,3,0)),"",VLOOKUP(B15,'BÜYÜK ERKEK-START LİSTE'!$B$6:$F$45,3,0))</f>
        <v>ADANA</v>
      </c>
      <c r="E15" s="60">
        <f>IF(ISERROR(VLOOKUP(B15,'BÜYÜK ERKEK-START LİSTE'!$B$6:$F$45,4,0)),"",VLOOKUP(B15,'BÜYÜK ERKEK-START LİSTE'!$B$6:$F$45,4,0))</f>
        <v>0</v>
      </c>
      <c r="F15" s="61">
        <f>IF(ISERROR(VLOOKUP($B15,'BÜYÜK ERKEK-START LİSTE'!$B$6:$F$45,5,0)),"",VLOOKUP($B15,'BÜYÜK ERKEK-START LİSTE'!$B$6:$F$45,5,0))</f>
        <v>33928</v>
      </c>
      <c r="G15" s="62">
        <v>5510</v>
      </c>
      <c r="H15" s="16">
        <f t="shared" si="1"/>
        <v>10</v>
      </c>
    </row>
    <row r="16" spans="1:8" ht="18" customHeight="1">
      <c r="A16" s="57">
        <f t="shared" si="0"/>
        <v>11</v>
      </c>
      <c r="B16" s="58">
        <v>210</v>
      </c>
      <c r="C16" s="59" t="str">
        <f>IF(ISERROR(VLOOKUP(B16,'BÜYÜK ERKEK-START LİSTE'!$B$6:$F$45,2,0)),"",VLOOKUP(B16,'BÜYÜK ERKEK-START LİSTE'!$B$6:$F$45,2,0))</f>
        <v>SEDAT ÖZDEMİR</v>
      </c>
      <c r="D16" s="59" t="str">
        <f>IF(ISERROR(VLOOKUP(B16,'BÜYÜK ERKEK-START LİSTE'!$B$6:$F$45,3,0)),"",VLOOKUP(B16,'BÜYÜK ERKEK-START LİSTE'!$B$6:$F$45,3,0))</f>
        <v>SİİRT</v>
      </c>
      <c r="E16" s="60">
        <f>IF(ISERROR(VLOOKUP(B16,'BÜYÜK ERKEK-START LİSTE'!$B$6:$F$45,4,0)),"",VLOOKUP(B16,'BÜYÜK ERKEK-START LİSTE'!$B$6:$F$45,4,0))</f>
        <v>0</v>
      </c>
      <c r="F16" s="61">
        <f>IF(ISERROR(VLOOKUP($B16,'BÜYÜK ERKEK-START LİSTE'!$B$6:$F$45,5,0)),"",VLOOKUP($B16,'BÜYÜK ERKEK-START LİSTE'!$B$6:$F$45,5,0))</f>
        <v>33026</v>
      </c>
      <c r="G16" s="62">
        <v>5515</v>
      </c>
      <c r="H16" s="16">
        <f t="shared" si="1"/>
        <v>11</v>
      </c>
    </row>
    <row r="17" spans="1:8" ht="18" customHeight="1">
      <c r="A17" s="57">
        <f t="shared" si="0"/>
        <v>12</v>
      </c>
      <c r="B17" s="58">
        <v>236</v>
      </c>
      <c r="C17" s="59" t="str">
        <f>IF(ISERROR(VLOOKUP(B17,'BÜYÜK ERKEK-START LİSTE'!$B$6:$F$45,2,0)),"",VLOOKUP(B17,'BÜYÜK ERKEK-START LİSTE'!$B$6:$F$45,2,0))</f>
        <v>MUSTAFA YOLDAR</v>
      </c>
      <c r="D17" s="59" t="str">
        <f>IF(ISERROR(VLOOKUP(B17,'BÜYÜK ERKEK-START LİSTE'!$B$6:$F$45,3,0)),"",VLOOKUP(B17,'BÜYÜK ERKEK-START LİSTE'!$B$6:$F$45,3,0))</f>
        <v>ERZURUM</v>
      </c>
      <c r="E17" s="60">
        <f>IF(ISERROR(VLOOKUP(B17,'BÜYÜK ERKEK-START LİSTE'!$B$6:$F$45,4,0)),"",VLOOKUP(B17,'BÜYÜK ERKEK-START LİSTE'!$B$6:$F$45,4,0))</f>
        <v>0</v>
      </c>
      <c r="F17" s="61">
        <f>IF(ISERROR(VLOOKUP($B17,'BÜYÜK ERKEK-START LİSTE'!$B$6:$F$45,5,0)),"",VLOOKUP($B17,'BÜYÜK ERKEK-START LİSTE'!$B$6:$F$45,5,0))</f>
        <v>29307</v>
      </c>
      <c r="G17" s="62" t="s">
        <v>263</v>
      </c>
      <c r="H17" s="16">
        <f t="shared" si="1"/>
        <v>12</v>
      </c>
    </row>
    <row r="18" spans="1:8" ht="18" customHeight="1">
      <c r="A18" s="57">
        <f t="shared" si="0"/>
        <v>13</v>
      </c>
      <c r="B18" s="58">
        <v>239</v>
      </c>
      <c r="C18" s="59" t="str">
        <f>IF(ISERROR(VLOOKUP(B18,'BÜYÜK ERKEK-START LİSTE'!$B$6:$F$45,2,0)),"",VLOOKUP(B18,'BÜYÜK ERKEK-START LİSTE'!$B$6:$F$45,2,0))</f>
        <v>MUHAMMET UĞUR ÇAKIR</v>
      </c>
      <c r="D18" s="59" t="str">
        <f>IF(ISERROR(VLOOKUP(B18,'BÜYÜK ERKEK-START LİSTE'!$B$6:$F$45,3,0)),"",VLOOKUP(B18,'BÜYÜK ERKEK-START LİSTE'!$B$6:$F$45,3,0))</f>
        <v>GAZİANTEP</v>
      </c>
      <c r="E18" s="60">
        <f>IF(ISERROR(VLOOKUP(B18,'BÜYÜK ERKEK-START LİSTE'!$B$6:$F$45,4,0)),"",VLOOKUP(B18,'BÜYÜK ERKEK-START LİSTE'!$B$6:$F$45,4,0))</f>
        <v>0</v>
      </c>
      <c r="F18" s="61">
        <f>IF(ISERROR(VLOOKUP($B18,'BÜYÜK ERKEK-START LİSTE'!$B$6:$F$45,5,0)),"",VLOOKUP($B18,'BÜYÜK ERKEK-START LİSTE'!$B$6:$F$45,5,0))</f>
        <v>33124</v>
      </c>
      <c r="G18" s="62" t="s">
        <v>263</v>
      </c>
      <c r="H18" s="16">
        <f t="shared" si="1"/>
        <v>13</v>
      </c>
    </row>
    <row r="19" spans="1:8" ht="18" customHeight="1">
      <c r="A19" s="57">
        <f t="shared" si="0"/>
        <v>14</v>
      </c>
      <c r="B19" s="58">
        <v>223</v>
      </c>
      <c r="C19" s="59" t="str">
        <f>IF(ISERROR(VLOOKUP(B19,'BÜYÜK ERKEK-START LİSTE'!$B$6:$F$45,2,0)),"",VLOOKUP(B19,'BÜYÜK ERKEK-START LİSTE'!$B$6:$F$45,2,0))</f>
        <v>OSMAN YAŞAR</v>
      </c>
      <c r="D19" s="59" t="str">
        <f>IF(ISERROR(VLOOKUP(B19,'BÜYÜK ERKEK-START LİSTE'!$B$6:$F$45,3,0)),"",VLOOKUP(B19,'BÜYÜK ERKEK-START LİSTE'!$B$6:$F$45,3,0))</f>
        <v>UŞAK</v>
      </c>
      <c r="E19" s="60">
        <f>IF(ISERROR(VLOOKUP(B19,'BÜYÜK ERKEK-START LİSTE'!$B$6:$F$45,4,0)),"",VLOOKUP(B19,'BÜYÜK ERKEK-START LİSTE'!$B$6:$F$45,4,0))</f>
        <v>0</v>
      </c>
      <c r="F19" s="61">
        <f>IF(ISERROR(VLOOKUP($B19,'BÜYÜK ERKEK-START LİSTE'!$B$6:$F$45,5,0)),"",VLOOKUP($B19,'BÜYÜK ERKEK-START LİSTE'!$B$6:$F$45,5,0))</f>
        <v>33266</v>
      </c>
      <c r="G19" s="62" t="s">
        <v>263</v>
      </c>
      <c r="H19" s="16">
        <f t="shared" si="1"/>
        <v>14</v>
      </c>
    </row>
    <row r="20" spans="1:8" ht="18" customHeight="1">
      <c r="A20" s="57">
        <f t="shared" si="0"/>
        <v>15</v>
      </c>
      <c r="B20" s="58">
        <v>233</v>
      </c>
      <c r="C20" s="59" t="str">
        <f>IF(ISERROR(VLOOKUP(B20,'BÜYÜK ERKEK-START LİSTE'!$B$6:$F$45,2,0)),"",VLOOKUP(B20,'BÜYÜK ERKEK-START LİSTE'!$B$6:$F$45,2,0))</f>
        <v>ORHAN AVCU</v>
      </c>
      <c r="D20" s="59" t="str">
        <f>IF(ISERROR(VLOOKUP(B20,'BÜYÜK ERKEK-START LİSTE'!$B$6:$F$45,3,0)),"",VLOOKUP(B20,'BÜYÜK ERKEK-START LİSTE'!$B$6:$F$45,3,0))</f>
        <v>VAN</v>
      </c>
      <c r="E20" s="60">
        <f>IF(ISERROR(VLOOKUP(B20,'BÜYÜK ERKEK-START LİSTE'!$B$6:$F$45,4,0)),"",VLOOKUP(B20,'BÜYÜK ERKEK-START LİSTE'!$B$6:$F$45,4,0))</f>
        <v>0</v>
      </c>
      <c r="F20" s="61">
        <f>IF(ISERROR(VLOOKUP($B20,'BÜYÜK ERKEK-START LİSTE'!$B$6:$F$45,5,0)),"",VLOOKUP($B20,'BÜYÜK ERKEK-START LİSTE'!$B$6:$F$45,5,0))</f>
        <v>33836</v>
      </c>
      <c r="G20" s="62" t="s">
        <v>263</v>
      </c>
      <c r="H20" s="16">
        <f t="shared" si="1"/>
        <v>15</v>
      </c>
    </row>
    <row r="21" spans="1:8" ht="18" customHeight="1">
      <c r="A21" s="57">
        <f t="shared" si="0"/>
        <v>16</v>
      </c>
      <c r="B21" s="58">
        <v>201</v>
      </c>
      <c r="C21" s="59" t="str">
        <f>IF(ISERROR(VLOOKUP(B21,'BÜYÜK ERKEK-START LİSTE'!$B$6:$F$45,2,0)),"",VLOOKUP(B21,'BÜYÜK ERKEK-START LİSTE'!$B$6:$F$45,2,0))</f>
        <v>ABDULLAH YILDIZ</v>
      </c>
      <c r="D21" s="59" t="str">
        <f>IF(ISERROR(VLOOKUP(B21,'BÜYÜK ERKEK-START LİSTE'!$B$6:$F$45,3,0)),"",VLOOKUP(B21,'BÜYÜK ERKEK-START LİSTE'!$B$6:$F$45,3,0))</f>
        <v>DENİZLİ</v>
      </c>
      <c r="E21" s="60">
        <f>IF(ISERROR(VLOOKUP(B21,'BÜYÜK ERKEK-START LİSTE'!$B$6:$F$45,4,0)),"",VLOOKUP(B21,'BÜYÜK ERKEK-START LİSTE'!$B$6:$F$45,4,0))</f>
        <v>0</v>
      </c>
      <c r="F21" s="61">
        <f>IF(ISERROR(VLOOKUP($B21,'BÜYÜK ERKEK-START LİSTE'!$B$6:$F$45,5,0)),"",VLOOKUP($B21,'BÜYÜK ERKEK-START LİSTE'!$B$6:$F$45,5,0))</f>
        <v>33605</v>
      </c>
      <c r="G21" s="62" t="s">
        <v>263</v>
      </c>
      <c r="H21" s="16">
        <f t="shared" si="1"/>
        <v>16</v>
      </c>
    </row>
    <row r="22" spans="1:8" ht="18" customHeight="1">
      <c r="A22" s="57">
        <f t="shared" si="0"/>
        <v>17</v>
      </c>
      <c r="B22" s="58">
        <v>222</v>
      </c>
      <c r="C22" s="59" t="str">
        <f>IF(ISERROR(VLOOKUP(B22,'BÜYÜK ERKEK-START LİSTE'!$B$6:$F$45,2,0)),"",VLOOKUP(B22,'BÜYÜK ERKEK-START LİSTE'!$B$6:$F$45,2,0))</f>
        <v>SEYFETTİN ÖZKAN</v>
      </c>
      <c r="D22" s="59" t="str">
        <f>IF(ISERROR(VLOOKUP(B22,'BÜYÜK ERKEK-START LİSTE'!$B$6:$F$45,3,0)),"",VLOOKUP(B22,'BÜYÜK ERKEK-START LİSTE'!$B$6:$F$45,3,0))</f>
        <v>GÜMÜŞHANE</v>
      </c>
      <c r="E22" s="60">
        <f>IF(ISERROR(VLOOKUP(B22,'BÜYÜK ERKEK-START LİSTE'!$B$6:$F$45,4,0)),"",VLOOKUP(B22,'BÜYÜK ERKEK-START LİSTE'!$B$6:$F$45,4,0))</f>
        <v>0</v>
      </c>
      <c r="F22" s="61">
        <f>IF(ISERROR(VLOOKUP($B22,'BÜYÜK ERKEK-START LİSTE'!$B$6:$F$45,5,0)),"",VLOOKUP($B22,'BÜYÜK ERKEK-START LİSTE'!$B$6:$F$45,5,0))</f>
        <v>203</v>
      </c>
      <c r="G22" s="62" t="s">
        <v>263</v>
      </c>
      <c r="H22" s="16">
        <f t="shared" si="1"/>
        <v>17</v>
      </c>
    </row>
    <row r="23" spans="1:8" ht="18" customHeight="1">
      <c r="A23" s="57">
        <f t="shared" si="0"/>
        <v>18</v>
      </c>
      <c r="B23" s="58">
        <v>202</v>
      </c>
      <c r="C23" s="59" t="str">
        <f>IF(ISERROR(VLOOKUP(B23,'BÜYÜK ERKEK-START LİSTE'!$B$6:$F$45,2,0)),"",VLOOKUP(B23,'BÜYÜK ERKEK-START LİSTE'!$B$6:$F$45,2,0))</f>
        <v>SAMET TÜRKER</v>
      </c>
      <c r="D23" s="59" t="str">
        <f>IF(ISERROR(VLOOKUP(B23,'BÜYÜK ERKEK-START LİSTE'!$B$6:$F$45,3,0)),"",VLOOKUP(B23,'BÜYÜK ERKEK-START LİSTE'!$B$6:$F$45,3,0))</f>
        <v>DENİZLİ</v>
      </c>
      <c r="E23" s="60">
        <f>IF(ISERROR(VLOOKUP(B23,'BÜYÜK ERKEK-START LİSTE'!$B$6:$F$45,4,0)),"",VLOOKUP(B23,'BÜYÜK ERKEK-START LİSTE'!$B$6:$F$45,4,0))</f>
        <v>0</v>
      </c>
      <c r="F23" s="61">
        <f>IF(ISERROR(VLOOKUP($B23,'BÜYÜK ERKEK-START LİSTE'!$B$6:$F$45,5,0)),"",VLOOKUP($B23,'BÜYÜK ERKEK-START LİSTE'!$B$6:$F$45,5,0))</f>
        <v>33554</v>
      </c>
      <c r="G23" s="62" t="s">
        <v>263</v>
      </c>
      <c r="H23" s="16">
        <f t="shared" si="1"/>
        <v>18</v>
      </c>
    </row>
    <row r="24" spans="1:8" ht="18" customHeight="1">
      <c r="A24" s="57">
        <f t="shared" si="0"/>
        <v>19</v>
      </c>
      <c r="B24" s="58">
        <v>218</v>
      </c>
      <c r="C24" s="59" t="str">
        <f>IF(ISERROR(VLOOKUP(B24,'BÜYÜK ERKEK-START LİSTE'!$B$6:$F$45,2,0)),"",VLOOKUP(B24,'BÜYÜK ERKEK-START LİSTE'!$B$6:$F$45,2,0))</f>
        <v>SERCAN HÜKÜMEN</v>
      </c>
      <c r="D24" s="59" t="str">
        <f>IF(ISERROR(VLOOKUP(B24,'BÜYÜK ERKEK-START LİSTE'!$B$6:$F$45,3,0)),"",VLOOKUP(B24,'BÜYÜK ERKEK-START LİSTE'!$B$6:$F$45,3,0))</f>
        <v>KASTAMONU</v>
      </c>
      <c r="E24" s="60">
        <f>IF(ISERROR(VLOOKUP(B24,'BÜYÜK ERKEK-START LİSTE'!$B$6:$F$45,4,0)),"",VLOOKUP(B24,'BÜYÜK ERKEK-START LİSTE'!$B$6:$F$45,4,0))</f>
        <v>0</v>
      </c>
      <c r="F24" s="61">
        <f>IF(ISERROR(VLOOKUP($B24,'BÜYÜK ERKEK-START LİSTE'!$B$6:$F$45,5,0)),"",VLOOKUP($B24,'BÜYÜK ERKEK-START LİSTE'!$B$6:$F$45,5,0))</f>
        <v>33531</v>
      </c>
      <c r="G24" s="62" t="s">
        <v>263</v>
      </c>
      <c r="H24" s="16">
        <f t="shared" si="1"/>
        <v>19</v>
      </c>
    </row>
    <row r="25" spans="1:8" ht="18" customHeight="1">
      <c r="A25" s="57">
        <f t="shared" si="0"/>
        <v>20</v>
      </c>
      <c r="B25" s="58">
        <v>216</v>
      </c>
      <c r="C25" s="59" t="str">
        <f>IF(ISERROR(VLOOKUP(B25,'BÜYÜK ERKEK-START LİSTE'!$B$6:$F$45,2,0)),"",VLOOKUP(B25,'BÜYÜK ERKEK-START LİSTE'!$B$6:$F$45,2,0))</f>
        <v>ERHAN KAYA</v>
      </c>
      <c r="D25" s="59" t="str">
        <f>IF(ISERROR(VLOOKUP(B25,'BÜYÜK ERKEK-START LİSTE'!$B$6:$F$45,3,0)),"",VLOOKUP(B25,'BÜYÜK ERKEK-START LİSTE'!$B$6:$F$45,3,0))</f>
        <v>KASTAMONU</v>
      </c>
      <c r="E25" s="60">
        <f>IF(ISERROR(VLOOKUP(B25,'BÜYÜK ERKEK-START LİSTE'!$B$6:$F$45,4,0)),"",VLOOKUP(B25,'BÜYÜK ERKEK-START LİSTE'!$B$6:$F$45,4,0))</f>
        <v>0</v>
      </c>
      <c r="F25" s="61">
        <f>IF(ISERROR(VLOOKUP($B25,'BÜYÜK ERKEK-START LİSTE'!$B$6:$F$45,5,0)),"",VLOOKUP($B25,'BÜYÜK ERKEK-START LİSTE'!$B$6:$F$45,5,0))</f>
        <v>33895</v>
      </c>
      <c r="G25" s="62" t="s">
        <v>263</v>
      </c>
      <c r="H25" s="16">
        <f t="shared" si="1"/>
        <v>20</v>
      </c>
    </row>
    <row r="26" spans="1:8" ht="18" customHeight="1">
      <c r="A26" s="57">
        <f t="shared" si="0"/>
        <v>21</v>
      </c>
      <c r="B26" s="58">
        <v>212</v>
      </c>
      <c r="C26" s="59" t="str">
        <f>IF(ISERROR(VLOOKUP(B26,'BÜYÜK ERKEK-START LİSTE'!$B$6:$F$45,2,0)),"",VLOOKUP(B26,'BÜYÜK ERKEK-START LİSTE'!$B$6:$F$45,2,0))</f>
        <v>İSA YARDIMCI</v>
      </c>
      <c r="D26" s="59" t="str">
        <f>IF(ISERROR(VLOOKUP(B26,'BÜYÜK ERKEK-START LİSTE'!$B$6:$F$45,3,0)),"",VLOOKUP(B26,'BÜYÜK ERKEK-START LİSTE'!$B$6:$F$45,3,0))</f>
        <v>SAKARYA</v>
      </c>
      <c r="E26" s="60">
        <f>IF(ISERROR(VLOOKUP(B26,'BÜYÜK ERKEK-START LİSTE'!$B$6:$F$45,4,0)),"",VLOOKUP(B26,'BÜYÜK ERKEK-START LİSTE'!$B$6:$F$45,4,0))</f>
        <v>0</v>
      </c>
      <c r="F26" s="61">
        <f>IF(ISERROR(VLOOKUP($B26,'BÜYÜK ERKEK-START LİSTE'!$B$6:$F$45,5,0)),"",VLOOKUP($B26,'BÜYÜK ERKEK-START LİSTE'!$B$6:$F$45,5,0))</f>
        <v>32271</v>
      </c>
      <c r="G26" s="62" t="s">
        <v>263</v>
      </c>
      <c r="H26" s="16">
        <f t="shared" si="1"/>
        <v>21</v>
      </c>
    </row>
    <row r="27" spans="1:8" ht="18" customHeight="1">
      <c r="A27" s="57">
        <f t="shared" si="0"/>
        <v>22</v>
      </c>
      <c r="B27" s="58">
        <v>238</v>
      </c>
      <c r="C27" s="59" t="str">
        <f>IF(ISERROR(VLOOKUP(B27,'BÜYÜK ERKEK-START LİSTE'!$B$6:$F$45,2,0)),"",VLOOKUP(B27,'BÜYÜK ERKEK-START LİSTE'!$B$6:$F$45,2,0))</f>
        <v>SADIK ÇELİK</v>
      </c>
      <c r="D27" s="59" t="str">
        <f>IF(ISERROR(VLOOKUP(B27,'BÜYÜK ERKEK-START LİSTE'!$B$6:$F$45,3,0)),"",VLOOKUP(B27,'BÜYÜK ERKEK-START LİSTE'!$B$6:$F$45,3,0))</f>
        <v>İZMİR</v>
      </c>
      <c r="E27" s="60">
        <f>IF(ISERROR(VLOOKUP(B27,'BÜYÜK ERKEK-START LİSTE'!$B$6:$F$45,4,0)),"",VLOOKUP(B27,'BÜYÜK ERKEK-START LİSTE'!$B$6:$F$45,4,0))</f>
        <v>0</v>
      </c>
      <c r="F27" s="61">
        <f>IF(ISERROR(VLOOKUP($B27,'BÜYÜK ERKEK-START LİSTE'!$B$6:$F$45,5,0)),"",VLOOKUP($B27,'BÜYÜK ERKEK-START LİSTE'!$B$6:$F$45,5,0))</f>
        <v>29873</v>
      </c>
      <c r="G27" s="62" t="s">
        <v>263</v>
      </c>
      <c r="H27" s="16">
        <f t="shared" si="1"/>
        <v>22</v>
      </c>
    </row>
    <row r="28" spans="1:8" ht="18" customHeight="1">
      <c r="A28" s="57">
        <f t="shared" si="0"/>
        <v>23</v>
      </c>
      <c r="B28" s="58">
        <v>231</v>
      </c>
      <c r="C28" s="59" t="str">
        <f>IF(ISERROR(VLOOKUP(B28,'BÜYÜK ERKEK-START LİSTE'!$B$6:$F$45,2,0)),"",VLOOKUP(B28,'BÜYÜK ERKEK-START LİSTE'!$B$6:$F$45,2,0))</f>
        <v>ÖZCAN GÜVENDİK</v>
      </c>
      <c r="D28" s="59" t="str">
        <f>IF(ISERROR(VLOOKUP(B28,'BÜYÜK ERKEK-START LİSTE'!$B$6:$F$45,3,0)),"",VLOOKUP(B28,'BÜYÜK ERKEK-START LİSTE'!$B$6:$F$45,3,0))</f>
        <v>İSTANBUL</v>
      </c>
      <c r="E28" s="60">
        <f>IF(ISERROR(VLOOKUP(B28,'BÜYÜK ERKEK-START LİSTE'!$B$6:$F$45,4,0)),"",VLOOKUP(B28,'BÜYÜK ERKEK-START LİSTE'!$B$6:$F$45,4,0))</f>
        <v>0</v>
      </c>
      <c r="F28" s="61">
        <f>IF(ISERROR(VLOOKUP($B28,'BÜYÜK ERKEK-START LİSTE'!$B$6:$F$45,5,0)),"",VLOOKUP($B28,'BÜYÜK ERKEK-START LİSTE'!$B$6:$F$45,5,0))</f>
        <v>30868</v>
      </c>
      <c r="G28" s="62" t="s">
        <v>263</v>
      </c>
      <c r="H28" s="16">
        <f t="shared" si="1"/>
        <v>23</v>
      </c>
    </row>
    <row r="29" spans="1:8" ht="18" customHeight="1">
      <c r="A29" s="57">
        <f t="shared" si="0"/>
        <v>24</v>
      </c>
      <c r="B29" s="58">
        <v>211</v>
      </c>
      <c r="C29" s="59" t="str">
        <f>IF(ISERROR(VLOOKUP(B29,'BÜYÜK ERKEK-START LİSTE'!$B$6:$F$45,2,0)),"",VLOOKUP(B29,'BÜYÜK ERKEK-START LİSTE'!$B$6:$F$45,2,0))</f>
        <v>ALİ TURAN</v>
      </c>
      <c r="D29" s="59" t="str">
        <f>IF(ISERROR(VLOOKUP(B29,'BÜYÜK ERKEK-START LİSTE'!$B$6:$F$45,3,0)),"",VLOOKUP(B29,'BÜYÜK ERKEK-START LİSTE'!$B$6:$F$45,3,0))</f>
        <v>SAKARYA</v>
      </c>
      <c r="E29" s="60">
        <f>IF(ISERROR(VLOOKUP(B29,'BÜYÜK ERKEK-START LİSTE'!$B$6:$F$45,4,0)),"",VLOOKUP(B29,'BÜYÜK ERKEK-START LİSTE'!$B$6:$F$45,4,0))</f>
        <v>0</v>
      </c>
      <c r="F29" s="61" t="str">
        <f>IF(ISERROR(VLOOKUP($B29,'BÜYÜK ERKEK-START LİSTE'!$B$6:$F$45,5,0)),"",VLOOKUP($B29,'BÜYÜK ERKEK-START LİSTE'!$B$6:$F$45,5,0))</f>
        <v> 20.05.1960</v>
      </c>
      <c r="G29" s="62" t="s">
        <v>263</v>
      </c>
      <c r="H29" s="16">
        <f t="shared" si="1"/>
        <v>24</v>
      </c>
    </row>
    <row r="30" spans="1:8" ht="18" customHeight="1">
      <c r="A30" s="57">
        <f t="shared" si="0"/>
        <v>25</v>
      </c>
      <c r="B30" s="58">
        <v>224</v>
      </c>
      <c r="C30" s="59" t="str">
        <f>IF(ISERROR(VLOOKUP(B30,'BÜYÜK ERKEK-START LİSTE'!$B$6:$F$45,2,0)),"",VLOOKUP(B30,'BÜYÜK ERKEK-START LİSTE'!$B$6:$F$45,2,0))</f>
        <v>AKIN YENİCELİ</v>
      </c>
      <c r="D30" s="59" t="str">
        <f>IF(ISERROR(VLOOKUP(B30,'BÜYÜK ERKEK-START LİSTE'!$B$6:$F$45,3,0)),"",VLOOKUP(B30,'BÜYÜK ERKEK-START LİSTE'!$B$6:$F$45,3,0))</f>
        <v>UŞAK</v>
      </c>
      <c r="E30" s="60">
        <f>IF(ISERROR(VLOOKUP(B30,'BÜYÜK ERKEK-START LİSTE'!$B$6:$F$45,4,0)),"",VLOOKUP(B30,'BÜYÜK ERKEK-START LİSTE'!$B$6:$F$45,4,0))</f>
        <v>0</v>
      </c>
      <c r="F30" s="61">
        <f>IF(ISERROR(VLOOKUP($B30,'BÜYÜK ERKEK-START LİSTE'!$B$6:$F$45,5,0)),"",VLOOKUP($B30,'BÜYÜK ERKEK-START LİSTE'!$B$6:$F$45,5,0))</f>
        <v>31530</v>
      </c>
      <c r="G30" s="62" t="s">
        <v>263</v>
      </c>
      <c r="H30" s="16">
        <f t="shared" si="1"/>
        <v>25</v>
      </c>
    </row>
    <row r="31" spans="1:8" ht="18" customHeight="1">
      <c r="A31" s="57"/>
      <c r="B31" s="58">
        <v>214</v>
      </c>
      <c r="C31" s="59" t="str">
        <f>IF(ISERROR(VLOOKUP(B31,'BÜYÜK ERKEK-START LİSTE'!$B$6:$F$45,2,0)),"",VLOOKUP(B31,'BÜYÜK ERKEK-START LİSTE'!$B$6:$F$45,2,0))</f>
        <v>YUNUS DALGA</v>
      </c>
      <c r="D31" s="59" t="str">
        <f>IF(ISERROR(VLOOKUP(B31,'BÜYÜK ERKEK-START LİSTE'!$B$6:$F$45,3,0)),"",VLOOKUP(B31,'BÜYÜK ERKEK-START LİSTE'!$B$6:$F$45,3,0))</f>
        <v>BİTLİS</v>
      </c>
      <c r="E31" s="60">
        <f>IF(ISERROR(VLOOKUP(B31,'BÜYÜK ERKEK-START LİSTE'!$B$6:$F$45,4,0)),"",VLOOKUP(B31,'BÜYÜK ERKEK-START LİSTE'!$B$6:$F$45,4,0))</f>
        <v>0</v>
      </c>
      <c r="F31" s="61">
        <f>IF(ISERROR(VLOOKUP($B31,'BÜYÜK ERKEK-START LİSTE'!$B$6:$F$45,5,0)),"",VLOOKUP($B31,'BÜYÜK ERKEK-START LİSTE'!$B$6:$F$45,5,0))</f>
        <v>33592</v>
      </c>
      <c r="G31" s="62" t="s">
        <v>264</v>
      </c>
      <c r="H31" s="16" t="str">
        <f t="shared" si="1"/>
        <v>-</v>
      </c>
    </row>
    <row r="32" spans="1:8" ht="18" customHeight="1">
      <c r="A32" s="57"/>
      <c r="B32" s="58">
        <v>219</v>
      </c>
      <c r="C32" s="59" t="str">
        <f>IF(ISERROR(VLOOKUP(B32,'BÜYÜK ERKEK-START LİSTE'!$B$6:$F$45,2,0)),"",VLOOKUP(B32,'BÜYÜK ERKEK-START LİSTE'!$B$6:$F$45,2,0))</f>
        <v>SİNAN HALLAÇ</v>
      </c>
      <c r="D32" s="59" t="str">
        <f>IF(ISERROR(VLOOKUP(B32,'BÜYÜK ERKEK-START LİSTE'!$B$6:$F$45,3,0)),"",VLOOKUP(B32,'BÜYÜK ERKEK-START LİSTE'!$B$6:$F$45,3,0))</f>
        <v>KASTAMONU</v>
      </c>
      <c r="E32" s="60">
        <f>IF(ISERROR(VLOOKUP(B32,'BÜYÜK ERKEK-START LİSTE'!$B$6:$F$45,4,0)),"",VLOOKUP(B32,'BÜYÜK ERKEK-START LİSTE'!$B$6:$F$45,4,0))</f>
        <v>0</v>
      </c>
      <c r="F32" s="61">
        <f>IF(ISERROR(VLOOKUP($B32,'BÜYÜK ERKEK-START LİSTE'!$B$6:$F$45,5,0)),"",VLOOKUP($B32,'BÜYÜK ERKEK-START LİSTE'!$B$6:$F$45,5,0))</f>
        <v>33871</v>
      </c>
      <c r="G32" s="62" t="s">
        <v>264</v>
      </c>
      <c r="H32" s="16" t="str">
        <f t="shared" si="1"/>
        <v>-</v>
      </c>
    </row>
    <row r="33" spans="1:8" ht="18" customHeight="1">
      <c r="A33" s="57"/>
      <c r="B33" s="58">
        <v>207</v>
      </c>
      <c r="C33" s="59" t="str">
        <f>IF(ISERROR(VLOOKUP(B33,'BÜYÜK ERKEK-START LİSTE'!$B$6:$F$45,2,0)),"",VLOOKUP(B33,'BÜYÜK ERKEK-START LİSTE'!$B$6:$F$45,2,0))</f>
        <v>MURAT ATEŞ</v>
      </c>
      <c r="D33" s="59" t="str">
        <f>IF(ISERROR(VLOOKUP(B33,'BÜYÜK ERKEK-START LİSTE'!$B$6:$F$45,3,0)),"",VLOOKUP(B33,'BÜYÜK ERKEK-START LİSTE'!$B$6:$F$45,3,0))</f>
        <v>KONYA</v>
      </c>
      <c r="E33" s="60">
        <f>IF(ISERROR(VLOOKUP(B33,'BÜYÜK ERKEK-START LİSTE'!$B$6:$F$45,4,0)),"",VLOOKUP(B33,'BÜYÜK ERKEK-START LİSTE'!$B$6:$F$45,4,0))</f>
        <v>0</v>
      </c>
      <c r="F33" s="61">
        <f>IF(ISERROR(VLOOKUP($B33,'BÜYÜK ERKEK-START LİSTE'!$B$6:$F$45,5,0)),"",VLOOKUP($B33,'BÜYÜK ERKEK-START LİSTE'!$B$6:$F$45,5,0))</f>
        <v>33821</v>
      </c>
      <c r="G33" s="62" t="s">
        <v>264</v>
      </c>
      <c r="H33" s="16" t="str">
        <f t="shared" si="1"/>
        <v>-</v>
      </c>
    </row>
    <row r="34" spans="1:8" ht="18" customHeight="1">
      <c r="A34" s="57"/>
      <c r="B34" s="58">
        <v>204</v>
      </c>
      <c r="C34" s="59" t="str">
        <f>IF(ISERROR(VLOOKUP(B34,'BÜYÜK ERKEK-START LİSTE'!$B$6:$F$45,2,0)),"",VLOOKUP(B34,'BÜYÜK ERKEK-START LİSTE'!$B$6:$F$45,2,0))</f>
        <v>MUSTAFA KAÇAR</v>
      </c>
      <c r="D34" s="59" t="str">
        <f>IF(ISERROR(VLOOKUP(B34,'BÜYÜK ERKEK-START LİSTE'!$B$6:$F$45,3,0)),"",VLOOKUP(B34,'BÜYÜK ERKEK-START LİSTE'!$B$6:$F$45,3,0))</f>
        <v>SİİRT</v>
      </c>
      <c r="E34" s="60">
        <f>IF(ISERROR(VLOOKUP(B34,'BÜYÜK ERKEK-START LİSTE'!$B$6:$F$45,4,0)),"",VLOOKUP(B34,'BÜYÜK ERKEK-START LİSTE'!$B$6:$F$45,4,0))</f>
        <v>0</v>
      </c>
      <c r="F34" s="61">
        <f>IF(ISERROR(VLOOKUP($B34,'BÜYÜK ERKEK-START LİSTE'!$B$6:$F$45,5,0)),"",VLOOKUP($B34,'BÜYÜK ERKEK-START LİSTE'!$B$6:$F$45,5,0))</f>
        <v>33730</v>
      </c>
      <c r="G34" s="62" t="s">
        <v>264</v>
      </c>
      <c r="H34" s="16" t="str">
        <f t="shared" si="1"/>
        <v>-</v>
      </c>
    </row>
    <row r="35" spans="1:8" ht="18" customHeight="1">
      <c r="A35" s="57"/>
      <c r="B35" s="58">
        <v>213</v>
      </c>
      <c r="C35" s="59" t="str">
        <f>IF(ISERROR(VLOOKUP(B35,'BÜYÜK ERKEK-START LİSTE'!$B$6:$F$45,2,0)),"",VLOOKUP(B35,'BÜYÜK ERKEK-START LİSTE'!$B$6:$F$45,2,0))</f>
        <v>A. İHSAN TANRIKULU</v>
      </c>
      <c r="D35" s="59" t="str">
        <f>IF(ISERROR(VLOOKUP(B35,'BÜYÜK ERKEK-START LİSTE'!$B$6:$F$45,3,0)),"",VLOOKUP(B35,'BÜYÜK ERKEK-START LİSTE'!$B$6:$F$45,3,0))</f>
        <v>ISPARTA</v>
      </c>
      <c r="E35" s="60">
        <f>IF(ISERROR(VLOOKUP(B35,'BÜYÜK ERKEK-START LİSTE'!$B$6:$F$45,4,0)),"",VLOOKUP(B35,'BÜYÜK ERKEK-START LİSTE'!$B$6:$F$45,4,0))</f>
        <v>0</v>
      </c>
      <c r="F35" s="61">
        <f>IF(ISERROR(VLOOKUP($B35,'BÜYÜK ERKEK-START LİSTE'!$B$6:$F$45,5,0)),"",VLOOKUP($B35,'BÜYÜK ERKEK-START LİSTE'!$B$6:$F$45,5,0))</f>
        <v>32890</v>
      </c>
      <c r="G35" s="62" t="s">
        <v>264</v>
      </c>
      <c r="H35" s="16" t="str">
        <f t="shared" si="1"/>
        <v>-</v>
      </c>
    </row>
    <row r="36" spans="1:8" ht="18" customHeight="1">
      <c r="A36" s="57"/>
      <c r="B36" s="58">
        <v>205</v>
      </c>
      <c r="C36" s="59" t="str">
        <f>IF(ISERROR(VLOOKUP(B36,'BÜYÜK ERKEK-START LİSTE'!$B$6:$F$45,2,0)),"",VLOOKUP(B36,'BÜYÜK ERKEK-START LİSTE'!$B$6:$F$45,2,0))</f>
        <v>MÜCAHİT KAYA</v>
      </c>
      <c r="D36" s="59" t="str">
        <f>IF(ISERROR(VLOOKUP(B36,'BÜYÜK ERKEK-START LİSTE'!$B$6:$F$45,3,0)),"",VLOOKUP(B36,'BÜYÜK ERKEK-START LİSTE'!$B$6:$F$45,3,0))</f>
        <v>NİĞDE</v>
      </c>
      <c r="E36" s="60">
        <f>IF(ISERROR(VLOOKUP(B36,'BÜYÜK ERKEK-START LİSTE'!$B$6:$F$45,4,0)),"",VLOOKUP(B36,'BÜYÜK ERKEK-START LİSTE'!$B$6:$F$45,4,0))</f>
        <v>0</v>
      </c>
      <c r="F36" s="61">
        <f>IF(ISERROR(VLOOKUP($B36,'BÜYÜK ERKEK-START LİSTE'!$B$6:$F$45,5,0)),"",VLOOKUP($B36,'BÜYÜK ERKEK-START LİSTE'!$B$6:$F$45,5,0))</f>
        <v>33518</v>
      </c>
      <c r="G36" s="62" t="s">
        <v>264</v>
      </c>
      <c r="H36" s="16" t="str">
        <f t="shared" si="1"/>
        <v>-</v>
      </c>
    </row>
    <row r="37" spans="1:8" ht="18" customHeight="1">
      <c r="A37" s="57"/>
      <c r="B37" s="58">
        <v>215</v>
      </c>
      <c r="C37" s="59" t="str">
        <f>IF(ISERROR(VLOOKUP(B37,'BÜYÜK ERKEK-START LİSTE'!$B$6:$F$45,2,0)),"",VLOOKUP(B37,'BÜYÜK ERKEK-START LİSTE'!$B$6:$F$45,2,0))</f>
        <v>DENİZ KAZAN</v>
      </c>
      <c r="D37" s="59" t="str">
        <f>IF(ISERROR(VLOOKUP(B37,'BÜYÜK ERKEK-START LİSTE'!$B$6:$F$45,3,0)),"",VLOOKUP(B37,'BÜYÜK ERKEK-START LİSTE'!$B$6:$F$45,3,0))</f>
        <v>KASTAMONU</v>
      </c>
      <c r="E37" s="60">
        <f>IF(ISERROR(VLOOKUP(B37,'BÜYÜK ERKEK-START LİSTE'!$B$6:$F$45,4,0)),"",VLOOKUP(B37,'BÜYÜK ERKEK-START LİSTE'!$B$6:$F$45,4,0))</f>
        <v>0</v>
      </c>
      <c r="F37" s="61">
        <f>IF(ISERROR(VLOOKUP($B37,'BÜYÜK ERKEK-START LİSTE'!$B$6:$F$45,5,0)),"",VLOOKUP($B37,'BÜYÜK ERKEK-START LİSTE'!$B$6:$F$45,5,0))</f>
        <v>32152</v>
      </c>
      <c r="G37" s="62" t="s">
        <v>264</v>
      </c>
      <c r="H37" s="16" t="str">
        <f t="shared" si="1"/>
        <v>-</v>
      </c>
    </row>
    <row r="38" spans="1:8" ht="18" customHeight="1">
      <c r="A38" s="57"/>
      <c r="B38" s="58">
        <v>234</v>
      </c>
      <c r="C38" s="59" t="str">
        <f>IF(ISERROR(VLOOKUP(B38,'BÜYÜK ERKEK-START LİSTE'!$B$6:$F$45,2,0)),"",VLOOKUP(B38,'BÜYÜK ERKEK-START LİSTE'!$B$6:$F$45,2,0))</f>
        <v>MEHMET KARABULAK</v>
      </c>
      <c r="D38" s="59" t="str">
        <f>IF(ISERROR(VLOOKUP(B38,'BÜYÜK ERKEK-START LİSTE'!$B$6:$F$45,3,0)),"",VLOOKUP(B38,'BÜYÜK ERKEK-START LİSTE'!$B$6:$F$45,3,0))</f>
        <v>VAN</v>
      </c>
      <c r="E38" s="60">
        <f>IF(ISERROR(VLOOKUP(B38,'BÜYÜK ERKEK-START LİSTE'!$B$6:$F$45,4,0)),"",VLOOKUP(B38,'BÜYÜK ERKEK-START LİSTE'!$B$6:$F$45,4,0))</f>
        <v>0</v>
      </c>
      <c r="F38" s="61">
        <f>IF(ISERROR(VLOOKUP($B38,'BÜYÜK ERKEK-START LİSTE'!$B$6:$F$45,5,0)),"",VLOOKUP($B38,'BÜYÜK ERKEK-START LİSTE'!$B$6:$F$45,5,0))</f>
        <v>33604</v>
      </c>
      <c r="G38" s="62" t="s">
        <v>264</v>
      </c>
      <c r="H38" s="16" t="str">
        <f t="shared" si="1"/>
        <v>-</v>
      </c>
    </row>
    <row r="39" spans="1:8" ht="18" customHeight="1">
      <c r="A39" s="57"/>
      <c r="B39" s="58">
        <v>226</v>
      </c>
      <c r="C39" s="59" t="str">
        <f>IF(ISERROR(VLOOKUP(B39,'BÜYÜK ERKEK-START LİSTE'!$B$6:$F$45,2,0)),"",VLOOKUP(B39,'BÜYÜK ERKEK-START LİSTE'!$B$6:$F$45,2,0))</f>
        <v>ÜZEYİR SÖYLEMEZ</v>
      </c>
      <c r="D39" s="59" t="str">
        <f>IF(ISERROR(VLOOKUP(B39,'BÜYÜK ERKEK-START LİSTE'!$B$6:$F$45,3,0)),"",VLOOKUP(B39,'BÜYÜK ERKEK-START LİSTE'!$B$6:$F$45,3,0))</f>
        <v>MARDİN</v>
      </c>
      <c r="E39" s="60">
        <f>IF(ISERROR(VLOOKUP(B39,'BÜYÜK ERKEK-START LİSTE'!$B$6:$F$45,4,0)),"",VLOOKUP(B39,'BÜYÜK ERKEK-START LİSTE'!$B$6:$F$45,4,0))</f>
        <v>0</v>
      </c>
      <c r="F39" s="61">
        <f>IF(ISERROR(VLOOKUP($B39,'BÜYÜK ERKEK-START LİSTE'!$B$6:$F$45,5,0)),"",VLOOKUP($B39,'BÜYÜK ERKEK-START LİSTE'!$B$6:$F$45,5,0))</f>
        <v>32302</v>
      </c>
      <c r="G39" s="62" t="s">
        <v>264</v>
      </c>
      <c r="H39" s="16" t="str">
        <f t="shared" si="1"/>
        <v>-</v>
      </c>
    </row>
    <row r="40" spans="1:8" ht="18" customHeight="1">
      <c r="A40" s="57"/>
      <c r="B40" s="58">
        <v>230</v>
      </c>
      <c r="C40" s="59" t="str">
        <f>IF(ISERROR(VLOOKUP(B40,'BÜYÜK ERKEK-START LİSTE'!$B$6:$F$45,2,0)),"",VLOOKUP(B40,'BÜYÜK ERKEK-START LİSTE'!$B$6:$F$45,2,0))</f>
        <v>RAMAZAN İŞMEZ</v>
      </c>
      <c r="D40" s="59" t="str">
        <f>IF(ISERROR(VLOOKUP(B40,'BÜYÜK ERKEK-START LİSTE'!$B$6:$F$45,3,0)),"",VLOOKUP(B40,'BÜYÜK ERKEK-START LİSTE'!$B$6:$F$45,3,0))</f>
        <v>MARDİN</v>
      </c>
      <c r="E40" s="60">
        <f>IF(ISERROR(VLOOKUP(B40,'BÜYÜK ERKEK-START LİSTE'!$B$6:$F$45,4,0)),"",VLOOKUP(B40,'BÜYÜK ERKEK-START LİSTE'!$B$6:$F$45,4,0))</f>
        <v>0</v>
      </c>
      <c r="F40" s="61">
        <f>IF(ISERROR(VLOOKUP($B40,'BÜYÜK ERKEK-START LİSTE'!$B$6:$F$45,5,0)),"",VLOOKUP($B40,'BÜYÜK ERKEK-START LİSTE'!$B$6:$F$45,5,0))</f>
        <v>32112</v>
      </c>
      <c r="G40" s="62" t="s">
        <v>265</v>
      </c>
      <c r="H40" s="16" t="str">
        <f t="shared" si="1"/>
        <v>-</v>
      </c>
    </row>
    <row r="41" spans="1:8" ht="18" customHeight="1">
      <c r="A41" s="57"/>
      <c r="B41" s="58">
        <v>229</v>
      </c>
      <c r="C41" s="59" t="str">
        <f>IF(ISERROR(VLOOKUP(B41,'BÜYÜK ERKEK-START LİSTE'!$B$6:$F$45,2,0)),"",VLOOKUP(B41,'BÜYÜK ERKEK-START LİSTE'!$B$6:$F$45,2,0))</f>
        <v>FAHRETTİN AKSOY </v>
      </c>
      <c r="D41" s="59" t="str">
        <f>IF(ISERROR(VLOOKUP(B41,'BÜYÜK ERKEK-START LİSTE'!$B$6:$F$45,3,0)),"",VLOOKUP(B41,'BÜYÜK ERKEK-START LİSTE'!$B$6:$F$45,3,0))</f>
        <v>MARDİN</v>
      </c>
      <c r="E41" s="60">
        <f>IF(ISERROR(VLOOKUP(B41,'BÜYÜK ERKEK-START LİSTE'!$B$6:$F$45,4,0)),"",VLOOKUP(B41,'BÜYÜK ERKEK-START LİSTE'!$B$6:$F$45,4,0))</f>
        <v>0</v>
      </c>
      <c r="F41" s="61">
        <f>IF(ISERROR(VLOOKUP($B41,'BÜYÜK ERKEK-START LİSTE'!$B$6:$F$45,5,0)),"",VLOOKUP($B41,'BÜYÜK ERKEK-START LİSTE'!$B$6:$F$45,5,0))</f>
        <v>31432</v>
      </c>
      <c r="G41" s="62" t="s">
        <v>265</v>
      </c>
      <c r="H41" s="16" t="str">
        <f t="shared" si="1"/>
        <v>-</v>
      </c>
    </row>
    <row r="42" spans="1:8" ht="18" customHeight="1">
      <c r="A42" s="57"/>
      <c r="B42" s="58">
        <v>228</v>
      </c>
      <c r="C42" s="59" t="str">
        <f>IF(ISERROR(VLOOKUP(B42,'BÜYÜK ERKEK-START LİSTE'!$B$6:$F$45,2,0)),"",VLOOKUP(B42,'BÜYÜK ERKEK-START LİSTE'!$B$6:$F$45,2,0))</f>
        <v>ATMAN ÇAPAT</v>
      </c>
      <c r="D42" s="59" t="str">
        <f>IF(ISERROR(VLOOKUP(B42,'BÜYÜK ERKEK-START LİSTE'!$B$6:$F$45,3,0)),"",VLOOKUP(B42,'BÜYÜK ERKEK-START LİSTE'!$B$6:$F$45,3,0))</f>
        <v>MARDİN</v>
      </c>
      <c r="E42" s="60">
        <f>IF(ISERROR(VLOOKUP(B42,'BÜYÜK ERKEK-START LİSTE'!$B$6:$F$45,4,0)),"",VLOOKUP(B42,'BÜYÜK ERKEK-START LİSTE'!$B$6:$F$45,4,0))</f>
        <v>0</v>
      </c>
      <c r="F42" s="61">
        <f>IF(ISERROR(VLOOKUP($B42,'BÜYÜK ERKEK-START LİSTE'!$B$6:$F$45,5,0)),"",VLOOKUP($B42,'BÜYÜK ERKEK-START LİSTE'!$B$6:$F$45,5,0))</f>
        <v>33125</v>
      </c>
      <c r="G42" s="62" t="s">
        <v>265</v>
      </c>
      <c r="H42" s="16" t="str">
        <f t="shared" si="1"/>
        <v>-</v>
      </c>
    </row>
    <row r="43" spans="1:8" ht="18" customHeight="1">
      <c r="A43" s="57"/>
      <c r="B43" s="58">
        <v>227</v>
      </c>
      <c r="C43" s="59" t="str">
        <f>IF(ISERROR(VLOOKUP(B43,'BÜYÜK ERKEK-START LİSTE'!$B$6:$F$45,2,0)),"",VLOOKUP(B43,'BÜYÜK ERKEK-START LİSTE'!$B$6:$F$45,2,0))</f>
        <v>ALİ DERELİ</v>
      </c>
      <c r="D43" s="59" t="str">
        <f>IF(ISERROR(VLOOKUP(B43,'BÜYÜK ERKEK-START LİSTE'!$B$6:$F$45,3,0)),"",VLOOKUP(B43,'BÜYÜK ERKEK-START LİSTE'!$B$6:$F$45,3,0))</f>
        <v>MARDİN</v>
      </c>
      <c r="E43" s="60">
        <f>IF(ISERROR(VLOOKUP(B43,'BÜYÜK ERKEK-START LİSTE'!$B$6:$F$45,4,0)),"",VLOOKUP(B43,'BÜYÜK ERKEK-START LİSTE'!$B$6:$F$45,4,0))</f>
        <v>0</v>
      </c>
      <c r="F43" s="61">
        <f>IF(ISERROR(VLOOKUP($B43,'BÜYÜK ERKEK-START LİSTE'!$B$6:$F$45,5,0)),"",VLOOKUP($B43,'BÜYÜK ERKEK-START LİSTE'!$B$6:$F$45,5,0))</f>
        <v>29860</v>
      </c>
      <c r="G43" s="62" t="s">
        <v>265</v>
      </c>
      <c r="H43" s="16" t="str">
        <f t="shared" si="1"/>
        <v>-</v>
      </c>
    </row>
    <row r="44" spans="1:8" ht="18" customHeight="1">
      <c r="A44" s="57"/>
      <c r="B44" s="58">
        <v>217</v>
      </c>
      <c r="C44" s="59" t="str">
        <f>IF(ISERROR(VLOOKUP(B44,'BÜYÜK ERKEK-START LİSTE'!$B$6:$F$45,2,0)),"",VLOOKUP(B44,'BÜYÜK ERKEK-START LİSTE'!$B$6:$F$45,2,0))</f>
        <v>HAMZA KEÇECİ</v>
      </c>
      <c r="D44" s="59" t="str">
        <f>IF(ISERROR(VLOOKUP(B44,'BÜYÜK ERKEK-START LİSTE'!$B$6:$F$45,3,0)),"",VLOOKUP(B44,'BÜYÜK ERKEK-START LİSTE'!$B$6:$F$45,3,0))</f>
        <v>KASTAMONU</v>
      </c>
      <c r="E44" s="60">
        <f>IF(ISERROR(VLOOKUP(B44,'BÜYÜK ERKEK-START LİSTE'!$B$6:$F$45,4,0)),"",VLOOKUP(B44,'BÜYÜK ERKEK-START LİSTE'!$B$6:$F$45,4,0))</f>
        <v>0</v>
      </c>
      <c r="F44" s="61">
        <f>IF(ISERROR(VLOOKUP($B44,'BÜYÜK ERKEK-START LİSTE'!$B$6:$F$45,5,0)),"",VLOOKUP($B44,'BÜYÜK ERKEK-START LİSTE'!$B$6:$F$45,5,0))</f>
        <v>33117</v>
      </c>
      <c r="G44" s="62" t="s">
        <v>265</v>
      </c>
      <c r="H44" s="16" t="str">
        <f t="shared" si="1"/>
        <v>-</v>
      </c>
    </row>
    <row r="45" spans="1:8" ht="18" customHeight="1">
      <c r="A45" s="57"/>
      <c r="B45" s="58"/>
      <c r="C45" s="59">
        <f>IF(ISERROR(VLOOKUP(B45,'BÜYÜK ERKEK-START LİSTE'!$B$6:$F$45,2,0)),"",VLOOKUP(B45,'BÜYÜK ERKEK-START LİSTE'!$B$6:$F$45,2,0))</f>
      </c>
      <c r="D45" s="59">
        <f>IF(ISERROR(VLOOKUP(B45,'BÜYÜK ERKEK-START LİSTE'!$B$6:$F$45,3,0)),"",VLOOKUP(B45,'BÜYÜK ERKEK-START LİSTE'!$B$6:$F$45,3,0))</f>
      </c>
      <c r="E45" s="60">
        <f>IF(ISERROR(VLOOKUP(B45,'BÜYÜK ERKEK-START LİSTE'!$B$6:$F$45,4,0)),"",VLOOKUP(B45,'BÜYÜK ERKEK-START LİSTE'!$B$6:$F$45,4,0))</f>
      </c>
      <c r="F45" s="61">
        <f>IF(ISERROR(VLOOKUP($B45,'BÜYÜK ERKEK-START LİSTE'!$B$6:$F$45,5,0)),"",VLOOKUP($B45,'BÜYÜK ERKEK-START LİSTE'!$B$6:$F$45,5,0))</f>
      </c>
      <c r="G45" s="62"/>
      <c r="H45" s="16">
        <f t="shared" si="1"/>
      </c>
    </row>
    <row r="46" spans="1:8" ht="18" customHeight="1">
      <c r="A46" s="57">
        <f t="shared" si="0"/>
      </c>
      <c r="B46" s="58"/>
      <c r="C46" s="59">
        <f>IF(ISERROR(VLOOKUP(B46,'BÜYÜK ERKEK-START LİSTE'!$B$6:$F$45,2,0)),"",VLOOKUP(B46,'BÜYÜK ERKEK-START LİSTE'!$B$6:$F$45,2,0))</f>
      </c>
      <c r="D46" s="59">
        <f>IF(ISERROR(VLOOKUP(B46,'BÜYÜK ERKEK-START LİSTE'!$B$6:$F$45,3,0)),"",VLOOKUP(B46,'BÜYÜK ERKEK-START LİSTE'!$B$6:$F$45,3,0))</f>
      </c>
      <c r="E46" s="60">
        <f>IF(ISERROR(VLOOKUP(B46,'BÜYÜK ERKEK-START LİSTE'!$B$6:$F$45,4,0)),"",VLOOKUP(B46,'BÜYÜK ERKEK-START LİSTE'!$B$6:$F$45,4,0))</f>
      </c>
      <c r="F46" s="61">
        <f>IF(ISERROR(VLOOKUP($B46,'BÜYÜK ERKEK-START LİSTE'!$B$6:$F$45,5,0)),"",VLOOKUP($B46,'BÜYÜK ERKEK-START LİSTE'!$B$6:$F$45,5,0))</f>
      </c>
      <c r="G46" s="62"/>
      <c r="H46" s="16">
        <f t="shared" si="1"/>
      </c>
    </row>
    <row r="47" spans="1:8" ht="18" customHeight="1">
      <c r="A47" s="57">
        <f t="shared" si="0"/>
      </c>
      <c r="B47" s="58"/>
      <c r="C47" s="59">
        <f>IF(ISERROR(VLOOKUP(B47,'BÜYÜK ERKEK-START LİSTE'!$B$6:$F$45,2,0)),"",VLOOKUP(B47,'BÜYÜK ERKEK-START LİSTE'!$B$6:$F$45,2,0))</f>
      </c>
      <c r="D47" s="59">
        <f>IF(ISERROR(VLOOKUP(B47,'BÜYÜK ERKEK-START LİSTE'!$B$6:$F$45,3,0)),"",VLOOKUP(B47,'BÜYÜK ERKEK-START LİSTE'!$B$6:$F$45,3,0))</f>
      </c>
      <c r="E47" s="60">
        <f>IF(ISERROR(VLOOKUP(B47,'BÜYÜK ERKEK-START LİSTE'!$B$6:$F$45,4,0)),"",VLOOKUP(B47,'BÜYÜK ERKEK-START LİSTE'!$B$6:$F$45,4,0))</f>
      </c>
      <c r="F47" s="61">
        <f>IF(ISERROR(VLOOKUP($B47,'BÜYÜK ERKEK-START LİSTE'!$B$6:$F$45,5,0)),"",VLOOKUP($B47,'BÜYÜK ERKEK-START LİSTE'!$B$6:$F$45,5,0))</f>
      </c>
      <c r="G47" s="62"/>
      <c r="H47" s="16">
        <f t="shared" si="1"/>
      </c>
    </row>
    <row r="48" spans="1:8" ht="18" customHeight="1">
      <c r="A48" s="57">
        <f t="shared" si="0"/>
      </c>
      <c r="B48" s="58"/>
      <c r="C48" s="59">
        <f>IF(ISERROR(VLOOKUP(B48,'BÜYÜK ERKEK-START LİSTE'!$B$6:$F$45,2,0)),"",VLOOKUP(B48,'BÜYÜK ERKEK-START LİSTE'!$B$6:$F$45,2,0))</f>
      </c>
      <c r="D48" s="59">
        <f>IF(ISERROR(VLOOKUP(B48,'BÜYÜK ERKEK-START LİSTE'!$B$6:$F$45,3,0)),"",VLOOKUP(B48,'BÜYÜK ERKEK-START LİSTE'!$B$6:$F$45,3,0))</f>
      </c>
      <c r="E48" s="60">
        <f>IF(ISERROR(VLOOKUP(B48,'BÜYÜK ERKEK-START LİSTE'!$B$6:$F$45,4,0)),"",VLOOKUP(B48,'BÜYÜK ERKEK-START LİSTE'!$B$6:$F$45,4,0))</f>
      </c>
      <c r="F48" s="61">
        <f>IF(ISERROR(VLOOKUP($B48,'BÜYÜK ERKEK-START LİSTE'!$B$6:$F$45,5,0)),"",VLOOKUP($B48,'BÜYÜK ERKEK-START LİSTE'!$B$6:$F$45,5,0))</f>
      </c>
      <c r="G48" s="62"/>
      <c r="H48" s="16">
        <f t="shared" si="1"/>
      </c>
    </row>
    <row r="49" spans="1:8" ht="18" customHeight="1">
      <c r="A49" s="57">
        <f t="shared" si="0"/>
      </c>
      <c r="B49" s="58"/>
      <c r="C49" s="59">
        <f>IF(ISERROR(VLOOKUP(B49,'BÜYÜK ERKEK-START LİSTE'!$B$6:$F$45,2,0)),"",VLOOKUP(B49,'BÜYÜK ERKEK-START LİSTE'!$B$6:$F$45,2,0))</f>
      </c>
      <c r="D49" s="59">
        <f>IF(ISERROR(VLOOKUP(B49,'BÜYÜK ERKEK-START LİSTE'!$B$6:$F$45,3,0)),"",VLOOKUP(B49,'BÜYÜK ERKEK-START LİSTE'!$B$6:$F$45,3,0))</f>
      </c>
      <c r="E49" s="60">
        <f>IF(ISERROR(VLOOKUP(B49,'BÜYÜK ERKEK-START LİSTE'!$B$6:$F$45,4,0)),"",VLOOKUP(B49,'BÜYÜK ERKEK-START LİSTE'!$B$6:$F$45,4,0))</f>
      </c>
      <c r="F49" s="61">
        <f>IF(ISERROR(VLOOKUP($B49,'BÜYÜK ERKEK-START LİSTE'!$B$6:$F$45,5,0)),"",VLOOKUP($B49,'BÜYÜK ERKEK-START LİSTE'!$B$6:$F$45,5,0))</f>
      </c>
      <c r="G49" s="62"/>
      <c r="H49" s="16">
        <f t="shared" si="1"/>
      </c>
    </row>
    <row r="50" spans="1:8" ht="18" customHeight="1">
      <c r="A50" s="57">
        <f t="shared" si="0"/>
      </c>
      <c r="B50" s="58"/>
      <c r="C50" s="59">
        <f>IF(ISERROR(VLOOKUP(B50,'BÜYÜK ERKEK-START LİSTE'!$B$6:$F$45,2,0)),"",VLOOKUP(B50,'BÜYÜK ERKEK-START LİSTE'!$B$6:$F$45,2,0))</f>
      </c>
      <c r="D50" s="59">
        <f>IF(ISERROR(VLOOKUP(B50,'BÜYÜK ERKEK-START LİSTE'!$B$6:$F$45,3,0)),"",VLOOKUP(B50,'BÜYÜK ERKEK-START LİSTE'!$B$6:$F$45,3,0))</f>
      </c>
      <c r="E50" s="60">
        <f>IF(ISERROR(VLOOKUP(B50,'BÜYÜK ERKEK-START LİSTE'!$B$6:$F$45,4,0)),"",VLOOKUP(B50,'BÜYÜK ERKEK-START LİSTE'!$B$6:$F$45,4,0))</f>
      </c>
      <c r="F50" s="61">
        <f>IF(ISERROR(VLOOKUP($B50,'BÜYÜK ERKEK-START LİSTE'!$B$6:$F$45,5,0)),"",VLOOKUP($B50,'BÜYÜK ERKEK-START LİSTE'!$B$6:$F$45,5,0))</f>
      </c>
      <c r="G50" s="62"/>
      <c r="H50" s="16">
        <f t="shared" si="1"/>
      </c>
    </row>
    <row r="51" spans="1:8" ht="18" customHeight="1">
      <c r="A51" s="57">
        <f t="shared" si="0"/>
      </c>
      <c r="B51" s="58"/>
      <c r="C51" s="59">
        <f>IF(ISERROR(VLOOKUP(B51,'BÜYÜK ERKEK-START LİSTE'!$B$6:$F$45,2,0)),"",VLOOKUP(B51,'BÜYÜK ERKEK-START LİSTE'!$B$6:$F$45,2,0))</f>
      </c>
      <c r="D51" s="59">
        <f>IF(ISERROR(VLOOKUP(B51,'BÜYÜK ERKEK-START LİSTE'!$B$6:$F$45,3,0)),"",VLOOKUP(B51,'BÜYÜK ERKEK-START LİSTE'!$B$6:$F$45,3,0))</f>
      </c>
      <c r="E51" s="60">
        <f>IF(ISERROR(VLOOKUP(B51,'BÜYÜK ERKEK-START LİSTE'!$B$6:$F$45,4,0)),"",VLOOKUP(B51,'BÜYÜK ERKEK-START LİSTE'!$B$6:$F$45,4,0))</f>
      </c>
      <c r="F51" s="61">
        <f>IF(ISERROR(VLOOKUP($B51,'BÜYÜK ERKEK-START LİSTE'!$B$6:$F$45,5,0)),"",VLOOKUP($B51,'BÜYÜK ERKEK-START LİSTE'!$B$6:$F$45,5,0))</f>
      </c>
      <c r="G51" s="62"/>
      <c r="H51" s="16">
        <f t="shared" si="1"/>
      </c>
    </row>
    <row r="52" spans="1:8" ht="18" customHeight="1">
      <c r="A52" s="57">
        <f t="shared" si="0"/>
      </c>
      <c r="B52" s="58"/>
      <c r="C52" s="59">
        <f>IF(ISERROR(VLOOKUP(B52,'BÜYÜK ERKEK-START LİSTE'!$B$6:$F$45,2,0)),"",VLOOKUP(B52,'BÜYÜK ERKEK-START LİSTE'!$B$6:$F$45,2,0))</f>
      </c>
      <c r="D52" s="59">
        <f>IF(ISERROR(VLOOKUP(B52,'BÜYÜK ERKEK-START LİSTE'!$B$6:$F$45,3,0)),"",VLOOKUP(B52,'BÜYÜK ERKEK-START LİSTE'!$B$6:$F$45,3,0))</f>
      </c>
      <c r="E52" s="60">
        <f>IF(ISERROR(VLOOKUP(B52,'BÜYÜK ERKEK-START LİSTE'!$B$6:$F$45,4,0)),"",VLOOKUP(B52,'BÜYÜK ERKEK-START LİSTE'!$B$6:$F$45,4,0))</f>
      </c>
      <c r="F52" s="61">
        <f>IF(ISERROR(VLOOKUP($B52,'BÜYÜK ERKEK-START LİSTE'!$B$6:$F$45,5,0)),"",VLOOKUP($B52,'BÜYÜK ERKEK-START LİSTE'!$B$6:$F$45,5,0))</f>
      </c>
      <c r="G52" s="62"/>
      <c r="H52" s="16">
        <f t="shared" si="1"/>
      </c>
    </row>
    <row r="53" spans="1:8" ht="18" customHeight="1">
      <c r="A53" s="57">
        <f t="shared" si="0"/>
      </c>
      <c r="B53" s="58"/>
      <c r="C53" s="59">
        <f>IF(ISERROR(VLOOKUP(B53,'BÜYÜK ERKEK-START LİSTE'!$B$6:$F$45,2,0)),"",VLOOKUP(B53,'BÜYÜK ERKEK-START LİSTE'!$B$6:$F$45,2,0))</f>
      </c>
      <c r="D53" s="59">
        <f>IF(ISERROR(VLOOKUP(B53,'BÜYÜK ERKEK-START LİSTE'!$B$6:$F$45,3,0)),"",VLOOKUP(B53,'BÜYÜK ERKEK-START LİSTE'!$B$6:$F$45,3,0))</f>
      </c>
      <c r="E53" s="60">
        <f>IF(ISERROR(VLOOKUP(B53,'BÜYÜK ERKEK-START LİSTE'!$B$6:$F$45,4,0)),"",VLOOKUP(B53,'BÜYÜK ERKEK-START LİSTE'!$B$6:$F$45,4,0))</f>
      </c>
      <c r="F53" s="61">
        <f>IF(ISERROR(VLOOKUP($B53,'BÜYÜK ERKEK-START LİSTE'!$B$6:$F$45,5,0)),"",VLOOKUP($B53,'BÜYÜK ERKEK-START LİSTE'!$B$6:$F$45,5,0))</f>
      </c>
      <c r="G53" s="62"/>
      <c r="H53" s="16">
        <f t="shared" si="1"/>
      </c>
    </row>
    <row r="54" spans="1:8" ht="18" customHeight="1">
      <c r="A54" s="57">
        <f t="shared" si="0"/>
      </c>
      <c r="B54" s="58"/>
      <c r="C54" s="59">
        <f>IF(ISERROR(VLOOKUP(B54,'BÜYÜK ERKEK-START LİSTE'!$B$6:$F$45,2,0)),"",VLOOKUP(B54,'BÜYÜK ERKEK-START LİSTE'!$B$6:$F$45,2,0))</f>
      </c>
      <c r="D54" s="59">
        <f>IF(ISERROR(VLOOKUP(B54,'BÜYÜK ERKEK-START LİSTE'!$B$6:$F$45,3,0)),"",VLOOKUP(B54,'BÜYÜK ERKEK-START LİSTE'!$B$6:$F$45,3,0))</f>
      </c>
      <c r="E54" s="60">
        <f>IF(ISERROR(VLOOKUP(B54,'BÜYÜK ERKEK-START LİSTE'!$B$6:$F$45,4,0)),"",VLOOKUP(B54,'BÜYÜK ERKEK-START LİSTE'!$B$6:$F$45,4,0))</f>
      </c>
      <c r="F54" s="61">
        <f>IF(ISERROR(VLOOKUP($B54,'BÜYÜK ERKEK-START LİSTE'!$B$6:$F$45,5,0)),"",VLOOKUP($B54,'BÜYÜK ERKEK-START LİSTE'!$B$6:$F$45,5,0))</f>
      </c>
      <c r="G54" s="62"/>
      <c r="H54" s="16">
        <f t="shared" si="1"/>
      </c>
    </row>
    <row r="55" spans="1:8" ht="18" customHeight="1">
      <c r="A55" s="57">
        <f t="shared" si="0"/>
      </c>
      <c r="B55" s="58"/>
      <c r="C55" s="59">
        <f>IF(ISERROR(VLOOKUP(B55,'BÜYÜK ERKEK-START LİSTE'!$B$6:$F$45,2,0)),"",VLOOKUP(B55,'BÜYÜK ERKEK-START LİSTE'!$B$6:$F$45,2,0))</f>
      </c>
      <c r="D55" s="59">
        <f>IF(ISERROR(VLOOKUP(B55,'BÜYÜK ERKEK-START LİSTE'!$B$6:$F$45,3,0)),"",VLOOKUP(B55,'BÜYÜK ERKEK-START LİSTE'!$B$6:$F$45,3,0))</f>
      </c>
      <c r="E55" s="60">
        <f>IF(ISERROR(VLOOKUP(B55,'BÜYÜK ERKEK-START LİSTE'!$B$6:$F$45,4,0)),"",VLOOKUP(B55,'BÜYÜK ERKEK-START LİSTE'!$B$6:$F$45,4,0))</f>
      </c>
      <c r="F55" s="61">
        <f>IF(ISERROR(VLOOKUP($B55,'BÜYÜK ERKEK-START LİSTE'!$B$6:$F$45,5,0)),"",VLOOKUP($B55,'BÜYÜK ERKEK-START LİSTE'!$B$6:$F$45,5,0))</f>
      </c>
      <c r="G55" s="62"/>
      <c r="H55" s="16">
        <f t="shared" si="1"/>
      </c>
    </row>
  </sheetData>
  <sheetProtection password="CC11" sheet="1"/>
  <mergeCells count="5">
    <mergeCell ref="A1:H1"/>
    <mergeCell ref="A2:H2"/>
    <mergeCell ref="A3:H3"/>
    <mergeCell ref="A4:C4"/>
    <mergeCell ref="F4:H4"/>
  </mergeCells>
  <conditionalFormatting sqref="H6:H55">
    <cfRule type="containsText" priority="2" dxfId="24" operator="containsText" stopIfTrue="1" text="$E$7=&quot;&quot;F&quot;&quot;">
      <formula>NOT(ISERROR(SEARCH("$E$7=""F""",H6)))</formula>
    </cfRule>
    <cfRule type="containsText" priority="3" dxfId="24" operator="containsText" stopIfTrue="1" text="F=E7">
      <formula>NOT(ISERROR(SEARCH("F=E7",H6)))</formula>
    </cfRule>
  </conditionalFormatting>
  <conditionalFormatting sqref="B6:B55">
    <cfRule type="duplicateValues" priority="1" dxfId="24" stopIfTrue="1">
      <formula>AND(COUNTIF($B$6:$B$55,B6)&gt;1,NOT(ISBLANK(B6)))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r:id="rId2"/>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27" customWidth="1"/>
    <col min="2" max="16384" width="9.125" style="27" customWidth="1"/>
  </cols>
  <sheetData>
    <row r="1" ht="30.75" customHeight="1">
      <c r="A1" s="26" t="s">
        <v>13</v>
      </c>
    </row>
    <row r="2" s="29" customFormat="1" ht="39" customHeight="1">
      <c r="A2" s="28" t="s">
        <v>14</v>
      </c>
    </row>
    <row r="3" s="29" customFormat="1" ht="47.25" customHeight="1">
      <c r="A3" s="28" t="s">
        <v>16</v>
      </c>
    </row>
    <row r="4" s="29" customFormat="1" ht="42" customHeight="1">
      <c r="A4" s="28" t="s">
        <v>21</v>
      </c>
    </row>
    <row r="5" s="29" customFormat="1" ht="39.75" customHeight="1">
      <c r="A5" s="28" t="s">
        <v>17</v>
      </c>
    </row>
    <row r="6" s="29" customFormat="1" ht="24.75" customHeight="1">
      <c r="A6" s="28" t="s">
        <v>20</v>
      </c>
    </row>
    <row r="7" s="29" customFormat="1" ht="43.5" customHeight="1">
      <c r="A7" s="28" t="s">
        <v>22</v>
      </c>
    </row>
    <row r="8" ht="45.75" customHeight="1">
      <c r="A8" s="30" t="s">
        <v>18</v>
      </c>
    </row>
    <row r="9" ht="60" customHeight="1">
      <c r="A9" s="30" t="s">
        <v>19</v>
      </c>
    </row>
    <row r="10" ht="31.5" customHeight="1">
      <c r="A10" s="31" t="s">
        <v>15</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L45"/>
  <sheetViews>
    <sheetView view="pageBreakPreview" zoomScaleSheetLayoutView="100" zoomScalePageLayoutView="0" workbookViewId="0" topLeftCell="A18">
      <selection activeCell="K10" sqref="K10"/>
    </sheetView>
  </sheetViews>
  <sheetFormatPr defaultColWidth="9.00390625" defaultRowHeight="12.75"/>
  <cols>
    <col min="1" max="1" width="4.25390625" style="23" bestFit="1" customWidth="1"/>
    <col min="2" max="2" width="8.00390625" style="23" customWidth="1"/>
    <col min="3" max="4" width="32.375" style="24" customWidth="1"/>
    <col min="5" max="5" width="8.00390625" style="23" hidden="1" customWidth="1"/>
    <col min="6" max="6" width="19.25390625" style="25" customWidth="1"/>
    <col min="7" max="7" width="17.125" style="20" customWidth="1"/>
    <col min="8" max="16384" width="9.125" style="20" customWidth="1"/>
  </cols>
  <sheetData>
    <row r="1" spans="1:6" ht="31.5" customHeight="1">
      <c r="A1" s="78" t="str">
        <f>'YK-KAPAK'!A2</f>
        <v>Tükiye Atletizm Federasyonu
Kütahya Atletizm İl Temsilciliği</v>
      </c>
      <c r="B1" s="79"/>
      <c r="C1" s="79"/>
      <c r="D1" s="79"/>
      <c r="E1" s="79"/>
      <c r="F1" s="79"/>
    </row>
    <row r="2" spans="1:6" ht="15.75">
      <c r="A2" s="80" t="str">
        <f>'YK-KAPAK'!B26</f>
        <v>Dağ Koşusu Federasyon Deneme Şampiyonası</v>
      </c>
      <c r="B2" s="80"/>
      <c r="C2" s="80"/>
      <c r="D2" s="80"/>
      <c r="E2" s="80"/>
      <c r="F2" s="80"/>
    </row>
    <row r="3" spans="1:6" ht="15.75">
      <c r="A3" s="81" t="str">
        <f>'YK-KAPAK'!B29</f>
        <v>Kütahya</v>
      </c>
      <c r="B3" s="81"/>
      <c r="C3" s="81"/>
      <c r="D3" s="81"/>
      <c r="E3" s="81"/>
      <c r="F3" s="81"/>
    </row>
    <row r="4" spans="1:6" ht="14.25">
      <c r="A4" s="77" t="str">
        <f>'YK-KAPAK'!B28</f>
        <v>Yıldız Kızlar</v>
      </c>
      <c r="B4" s="77"/>
      <c r="C4" s="77"/>
      <c r="D4" s="49" t="str">
        <f>'YK-KAPAK'!B27</f>
        <v>3.800 Metre</v>
      </c>
      <c r="E4" s="82">
        <f>'YK-KAPAK'!B30</f>
        <v>41058.40625</v>
      </c>
      <c r="F4" s="82"/>
    </row>
    <row r="5" spans="1:12" s="21" customFormat="1" ht="31.5" customHeight="1">
      <c r="A5" s="12" t="s">
        <v>0</v>
      </c>
      <c r="B5" s="12" t="s">
        <v>1</v>
      </c>
      <c r="C5" s="12" t="s">
        <v>3</v>
      </c>
      <c r="D5" s="12" t="s">
        <v>5</v>
      </c>
      <c r="E5" s="12" t="s">
        <v>6</v>
      </c>
      <c r="F5" s="51" t="s">
        <v>2</v>
      </c>
      <c r="H5" s="22"/>
      <c r="I5" s="22"/>
      <c r="J5" s="22"/>
      <c r="K5" s="22"/>
      <c r="L5" s="22"/>
    </row>
    <row r="6" spans="1:6" ht="18" customHeight="1">
      <c r="A6" s="52">
        <v>1</v>
      </c>
      <c r="B6" s="53">
        <v>1</v>
      </c>
      <c r="C6" s="54" t="s">
        <v>189</v>
      </c>
      <c r="D6" s="54" t="s">
        <v>182</v>
      </c>
      <c r="E6" s="56"/>
      <c r="F6" s="55">
        <v>35294</v>
      </c>
    </row>
    <row r="7" spans="1:6" ht="18" customHeight="1">
      <c r="A7" s="52">
        <v>2</v>
      </c>
      <c r="B7" s="53">
        <v>2</v>
      </c>
      <c r="C7" s="54" t="s">
        <v>137</v>
      </c>
      <c r="D7" s="54" t="s">
        <v>51</v>
      </c>
      <c r="E7" s="56"/>
      <c r="F7" s="55">
        <v>34964</v>
      </c>
    </row>
    <row r="8" spans="1:6" ht="18" customHeight="1">
      <c r="A8" s="52">
        <v>3</v>
      </c>
      <c r="B8" s="53">
        <v>3</v>
      </c>
      <c r="C8" s="54" t="s">
        <v>136</v>
      </c>
      <c r="D8" s="54" t="s">
        <v>51</v>
      </c>
      <c r="E8" s="56"/>
      <c r="F8" s="55">
        <v>35077</v>
      </c>
    </row>
    <row r="9" spans="1:6" ht="18" customHeight="1">
      <c r="A9" s="52">
        <v>4</v>
      </c>
      <c r="B9" s="53">
        <v>4</v>
      </c>
      <c r="C9" s="54" t="s">
        <v>83</v>
      </c>
      <c r="D9" s="54" t="s">
        <v>82</v>
      </c>
      <c r="E9" s="56"/>
      <c r="F9" s="55">
        <v>35067</v>
      </c>
    </row>
    <row r="10" spans="1:6" ht="18" customHeight="1">
      <c r="A10" s="52">
        <v>5</v>
      </c>
      <c r="B10" s="53">
        <v>5</v>
      </c>
      <c r="C10" s="54" t="s">
        <v>84</v>
      </c>
      <c r="D10" s="54" t="s">
        <v>82</v>
      </c>
      <c r="E10" s="56"/>
      <c r="F10" s="55">
        <v>35330</v>
      </c>
    </row>
    <row r="11" spans="1:6" ht="18" customHeight="1">
      <c r="A11" s="52">
        <v>6</v>
      </c>
      <c r="B11" s="53">
        <v>6</v>
      </c>
      <c r="C11" s="54" t="s">
        <v>85</v>
      </c>
      <c r="D11" s="54" t="s">
        <v>82</v>
      </c>
      <c r="E11" s="56"/>
      <c r="F11" s="55">
        <v>35276</v>
      </c>
    </row>
    <row r="12" spans="1:6" ht="18" customHeight="1">
      <c r="A12" s="52">
        <v>7</v>
      </c>
      <c r="B12" s="53">
        <v>7</v>
      </c>
      <c r="C12" s="54" t="s">
        <v>45</v>
      </c>
      <c r="D12" s="54" t="s">
        <v>46</v>
      </c>
      <c r="E12" s="56"/>
      <c r="F12" s="55">
        <v>35065</v>
      </c>
    </row>
    <row r="13" spans="1:6" ht="18" customHeight="1">
      <c r="A13" s="52">
        <v>8</v>
      </c>
      <c r="B13" s="53">
        <v>8</v>
      </c>
      <c r="C13" s="54" t="s">
        <v>130</v>
      </c>
      <c r="D13" s="54" t="s">
        <v>126</v>
      </c>
      <c r="E13" s="56"/>
      <c r="F13" s="55">
        <v>35256</v>
      </c>
    </row>
    <row r="14" spans="1:6" ht="18" customHeight="1">
      <c r="A14" s="52">
        <v>9</v>
      </c>
      <c r="B14" s="53">
        <v>9</v>
      </c>
      <c r="C14" s="54" t="s">
        <v>127</v>
      </c>
      <c r="D14" s="54" t="s">
        <v>126</v>
      </c>
      <c r="E14" s="56"/>
      <c r="F14" s="55">
        <v>34740</v>
      </c>
    </row>
    <row r="15" spans="1:6" ht="18" customHeight="1">
      <c r="A15" s="52">
        <v>10</v>
      </c>
      <c r="B15" s="53">
        <v>10</v>
      </c>
      <c r="C15" s="54" t="s">
        <v>106</v>
      </c>
      <c r="D15" s="54" t="s">
        <v>101</v>
      </c>
      <c r="E15" s="56"/>
      <c r="F15" s="55">
        <v>34700</v>
      </c>
    </row>
    <row r="16" spans="1:6" ht="18" customHeight="1">
      <c r="A16" s="52">
        <v>11</v>
      </c>
      <c r="B16" s="53">
        <v>11</v>
      </c>
      <c r="C16" s="54" t="s">
        <v>107</v>
      </c>
      <c r="D16" s="54" t="s">
        <v>101</v>
      </c>
      <c r="E16" s="56"/>
      <c r="F16" s="55">
        <v>35143</v>
      </c>
    </row>
    <row r="17" spans="1:6" ht="18" customHeight="1">
      <c r="A17" s="52">
        <v>12</v>
      </c>
      <c r="B17" s="53">
        <v>12</v>
      </c>
      <c r="C17" s="54" t="s">
        <v>43</v>
      </c>
      <c r="D17" s="54" t="s">
        <v>44</v>
      </c>
      <c r="E17" s="56"/>
      <c r="F17" s="55">
        <v>35025</v>
      </c>
    </row>
    <row r="18" spans="1:6" ht="18" customHeight="1">
      <c r="A18" s="52">
        <v>13</v>
      </c>
      <c r="B18" s="53">
        <v>13</v>
      </c>
      <c r="C18" s="54" t="s">
        <v>60</v>
      </c>
      <c r="D18" s="54" t="s">
        <v>56</v>
      </c>
      <c r="E18" s="56"/>
      <c r="F18" s="55">
        <v>35305</v>
      </c>
    </row>
    <row r="19" spans="1:6" ht="18" customHeight="1">
      <c r="A19" s="52">
        <v>14</v>
      </c>
      <c r="B19" s="53">
        <v>14</v>
      </c>
      <c r="C19" s="54" t="s">
        <v>59</v>
      </c>
      <c r="D19" s="54" t="s">
        <v>56</v>
      </c>
      <c r="E19" s="56"/>
      <c r="F19" s="55">
        <v>35162</v>
      </c>
    </row>
    <row r="20" spans="1:6" ht="18" customHeight="1">
      <c r="A20" s="52">
        <v>15</v>
      </c>
      <c r="B20" s="53">
        <v>15</v>
      </c>
      <c r="C20" s="54" t="s">
        <v>61</v>
      </c>
      <c r="D20" s="54" t="s">
        <v>56</v>
      </c>
      <c r="E20" s="56"/>
      <c r="F20" s="55">
        <v>35039</v>
      </c>
    </row>
    <row r="21" spans="1:6" ht="18" customHeight="1">
      <c r="A21" s="52">
        <v>16</v>
      </c>
      <c r="B21" s="53">
        <v>16</v>
      </c>
      <c r="C21" s="54" t="s">
        <v>57</v>
      </c>
      <c r="D21" s="54" t="s">
        <v>56</v>
      </c>
      <c r="E21" s="56"/>
      <c r="F21" s="55">
        <v>34700</v>
      </c>
    </row>
    <row r="22" spans="1:6" ht="18" customHeight="1">
      <c r="A22" s="52">
        <v>17</v>
      </c>
      <c r="B22" s="53">
        <v>17</v>
      </c>
      <c r="C22" s="54" t="s">
        <v>199</v>
      </c>
      <c r="D22" s="54" t="s">
        <v>191</v>
      </c>
      <c r="E22" s="56"/>
      <c r="F22" s="55">
        <v>34982</v>
      </c>
    </row>
    <row r="23" spans="1:6" ht="18" customHeight="1">
      <c r="A23" s="52">
        <v>18</v>
      </c>
      <c r="B23" s="53">
        <v>18</v>
      </c>
      <c r="C23" s="54" t="s">
        <v>200</v>
      </c>
      <c r="D23" s="54" t="s">
        <v>191</v>
      </c>
      <c r="E23" s="56"/>
      <c r="F23" s="55">
        <v>34881</v>
      </c>
    </row>
    <row r="24" spans="1:6" ht="18" customHeight="1">
      <c r="A24" s="52">
        <v>19</v>
      </c>
      <c r="B24" s="53">
        <v>19</v>
      </c>
      <c r="C24" s="54" t="s">
        <v>80</v>
      </c>
      <c r="D24" s="54" t="s">
        <v>71</v>
      </c>
      <c r="E24" s="56"/>
      <c r="F24" s="55">
        <v>34708</v>
      </c>
    </row>
    <row r="25" spans="1:6" ht="18" customHeight="1">
      <c r="A25" s="52">
        <v>20</v>
      </c>
      <c r="B25" s="53">
        <v>20</v>
      </c>
      <c r="C25" s="54" t="s">
        <v>198</v>
      </c>
      <c r="D25" s="54" t="s">
        <v>193</v>
      </c>
      <c r="E25" s="56"/>
      <c r="F25" s="55">
        <v>35190</v>
      </c>
    </row>
    <row r="26" spans="1:6" ht="18" customHeight="1">
      <c r="A26" s="52">
        <v>21</v>
      </c>
      <c r="B26" s="53">
        <v>21</v>
      </c>
      <c r="C26" s="54" t="s">
        <v>196</v>
      </c>
      <c r="D26" s="54" t="s">
        <v>193</v>
      </c>
      <c r="E26" s="56"/>
      <c r="F26" s="55">
        <v>35247</v>
      </c>
    </row>
    <row r="27" spans="1:6" ht="18" customHeight="1">
      <c r="A27" s="52">
        <v>22</v>
      </c>
      <c r="B27" s="53">
        <v>22</v>
      </c>
      <c r="C27" s="54" t="s">
        <v>197</v>
      </c>
      <c r="D27" s="54" t="s">
        <v>193</v>
      </c>
      <c r="E27" s="56"/>
      <c r="F27" s="55">
        <v>35065</v>
      </c>
    </row>
    <row r="28" spans="1:6" ht="18" customHeight="1">
      <c r="A28" s="52">
        <v>23</v>
      </c>
      <c r="B28" s="53">
        <v>23</v>
      </c>
      <c r="C28" s="54" t="s">
        <v>58</v>
      </c>
      <c r="D28" s="54" t="s">
        <v>96</v>
      </c>
      <c r="E28" s="56"/>
      <c r="F28" s="55">
        <v>35289</v>
      </c>
    </row>
    <row r="29" spans="1:6" ht="18" customHeight="1">
      <c r="A29" s="52">
        <v>24</v>
      </c>
      <c r="B29" s="53">
        <v>24</v>
      </c>
      <c r="C29" s="54" t="s">
        <v>91</v>
      </c>
      <c r="D29" s="54" t="s">
        <v>92</v>
      </c>
      <c r="E29" s="56"/>
      <c r="F29" s="55">
        <v>35065</v>
      </c>
    </row>
    <row r="30" spans="1:6" ht="18" customHeight="1">
      <c r="A30" s="52">
        <v>25</v>
      </c>
      <c r="B30" s="53">
        <v>25</v>
      </c>
      <c r="C30" s="54" t="s">
        <v>90</v>
      </c>
      <c r="D30" s="54" t="s">
        <v>92</v>
      </c>
      <c r="E30" s="56"/>
      <c r="F30" s="55">
        <v>35065</v>
      </c>
    </row>
    <row r="31" spans="1:6" ht="18" customHeight="1">
      <c r="A31" s="52">
        <v>26</v>
      </c>
      <c r="B31" s="53">
        <v>26</v>
      </c>
      <c r="C31" s="54" t="s">
        <v>89</v>
      </c>
      <c r="D31" s="54" t="s">
        <v>92</v>
      </c>
      <c r="E31" s="56"/>
      <c r="F31" s="55">
        <v>34700</v>
      </c>
    </row>
    <row r="32" spans="1:6" ht="18" customHeight="1">
      <c r="A32" s="52">
        <v>27</v>
      </c>
      <c r="B32" s="53">
        <v>27</v>
      </c>
      <c r="C32" s="54" t="s">
        <v>216</v>
      </c>
      <c r="D32" s="54" t="s">
        <v>117</v>
      </c>
      <c r="E32" s="56"/>
      <c r="F32" s="55">
        <v>35032</v>
      </c>
    </row>
    <row r="33" spans="1:6" ht="18" customHeight="1">
      <c r="A33" s="52">
        <v>28</v>
      </c>
      <c r="B33" s="53">
        <v>28</v>
      </c>
      <c r="C33" s="54" t="s">
        <v>217</v>
      </c>
      <c r="D33" s="54" t="s">
        <v>150</v>
      </c>
      <c r="E33" s="56"/>
      <c r="F33" s="55">
        <v>35150</v>
      </c>
    </row>
    <row r="34" spans="1:6" ht="18" customHeight="1">
      <c r="A34" s="52">
        <v>29</v>
      </c>
      <c r="B34" s="53">
        <v>29</v>
      </c>
      <c r="C34" s="54" t="s">
        <v>214</v>
      </c>
      <c r="D34" s="54" t="s">
        <v>215</v>
      </c>
      <c r="E34" s="56"/>
      <c r="F34" s="55">
        <v>35318</v>
      </c>
    </row>
    <row r="35" spans="1:6" ht="18" customHeight="1">
      <c r="A35" s="52">
        <v>30</v>
      </c>
      <c r="B35" s="53">
        <v>30</v>
      </c>
      <c r="C35" s="54" t="s">
        <v>218</v>
      </c>
      <c r="D35" s="54" t="s">
        <v>219</v>
      </c>
      <c r="E35" s="56"/>
      <c r="F35" s="55">
        <v>35235</v>
      </c>
    </row>
    <row r="36" spans="1:6" ht="18" customHeight="1">
      <c r="A36" s="52">
        <v>31</v>
      </c>
      <c r="B36" s="53">
        <v>31</v>
      </c>
      <c r="C36" s="54" t="s">
        <v>220</v>
      </c>
      <c r="D36" s="54" t="s">
        <v>219</v>
      </c>
      <c r="E36" s="56"/>
      <c r="F36" s="55" t="s">
        <v>263</v>
      </c>
    </row>
    <row r="37" spans="1:6" ht="18" customHeight="1">
      <c r="A37" s="52">
        <v>32</v>
      </c>
      <c r="B37" s="53"/>
      <c r="C37" s="54"/>
      <c r="D37" s="54"/>
      <c r="E37" s="56"/>
      <c r="F37" s="55"/>
    </row>
    <row r="38" spans="1:6" ht="18" customHeight="1">
      <c r="A38" s="52">
        <v>33</v>
      </c>
      <c r="B38" s="53"/>
      <c r="C38" s="54"/>
      <c r="D38" s="54"/>
      <c r="E38" s="56"/>
      <c r="F38" s="55"/>
    </row>
    <row r="39" spans="1:6" ht="18" customHeight="1">
      <c r="A39" s="52">
        <v>34</v>
      </c>
      <c r="B39" s="53"/>
      <c r="C39" s="54"/>
      <c r="D39" s="54"/>
      <c r="E39" s="56"/>
      <c r="F39" s="55"/>
    </row>
    <row r="40" spans="1:6" ht="18" customHeight="1">
      <c r="A40" s="52">
        <v>35</v>
      </c>
      <c r="B40" s="53"/>
      <c r="C40" s="54"/>
      <c r="D40" s="54"/>
      <c r="E40" s="56"/>
      <c r="F40" s="55"/>
    </row>
    <row r="41" spans="1:6" ht="18" customHeight="1">
      <c r="A41" s="52">
        <v>36</v>
      </c>
      <c r="B41" s="53"/>
      <c r="C41" s="54"/>
      <c r="D41" s="54"/>
      <c r="E41" s="56"/>
      <c r="F41" s="55"/>
    </row>
    <row r="42" spans="1:6" ht="18" customHeight="1">
      <c r="A42" s="52">
        <v>37</v>
      </c>
      <c r="B42" s="53"/>
      <c r="C42" s="54"/>
      <c r="D42" s="54"/>
      <c r="E42" s="56"/>
      <c r="F42" s="55"/>
    </row>
    <row r="43" spans="1:6" ht="18" customHeight="1">
      <c r="A43" s="52">
        <v>38</v>
      </c>
      <c r="B43" s="53"/>
      <c r="C43" s="54"/>
      <c r="D43" s="54"/>
      <c r="E43" s="56"/>
      <c r="F43" s="55"/>
    </row>
    <row r="44" spans="1:6" ht="18" customHeight="1">
      <c r="A44" s="52">
        <v>39</v>
      </c>
      <c r="B44" s="53"/>
      <c r="C44" s="54"/>
      <c r="D44" s="54"/>
      <c r="E44" s="56"/>
      <c r="F44" s="55"/>
    </row>
    <row r="45" spans="1:6" ht="18" customHeight="1">
      <c r="A45" s="52">
        <v>40</v>
      </c>
      <c r="B45" s="53"/>
      <c r="C45" s="54"/>
      <c r="D45" s="54"/>
      <c r="E45" s="56"/>
      <c r="F45" s="55"/>
    </row>
  </sheetData>
  <sheetProtection/>
  <mergeCells count="5">
    <mergeCell ref="A4:C4"/>
    <mergeCell ref="A1:F1"/>
    <mergeCell ref="A2:F2"/>
    <mergeCell ref="A3:F3"/>
    <mergeCell ref="E4:F4"/>
  </mergeCells>
  <conditionalFormatting sqref="B6:B45">
    <cfRule type="duplicateValues" priority="27" dxfId="24" stopIfTrue="1">
      <formula>AND(COUNTIF($B$6:$B$45,B6)&gt;1,NOT(ISBLANK(B6)))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P55"/>
  <sheetViews>
    <sheetView view="pageBreakPreview" zoomScaleSheetLayoutView="100" zoomScalePageLayoutView="0" workbookViewId="0" topLeftCell="A23">
      <selection activeCell="D11" sqref="D11"/>
    </sheetView>
  </sheetViews>
  <sheetFormatPr defaultColWidth="9.00390625" defaultRowHeight="12.75"/>
  <cols>
    <col min="1" max="1" width="6.00390625" style="10" customWidth="1"/>
    <col min="2" max="2" width="9.125" style="10" customWidth="1"/>
    <col min="3" max="3" width="38.75390625" style="17" customWidth="1"/>
    <col min="4" max="4" width="35.125" style="17" customWidth="1"/>
    <col min="5" max="5" width="2.625" style="9" hidden="1" customWidth="1"/>
    <col min="6" max="7" width="13.375" style="10" customWidth="1"/>
    <col min="8" max="8" width="3.00390625" style="9" hidden="1" customWidth="1"/>
    <col min="9" max="16384" width="9.125" style="9" customWidth="1"/>
  </cols>
  <sheetData>
    <row r="1" spans="1:10" ht="32.25" customHeight="1">
      <c r="A1" s="84" t="str">
        <f>'YK-KAPAK'!A2</f>
        <v>Tükiye Atletizm Federasyonu
Kütahya Atletizm İl Temsilciliği</v>
      </c>
      <c r="B1" s="84"/>
      <c r="C1" s="84"/>
      <c r="D1" s="84"/>
      <c r="E1" s="84"/>
      <c r="F1" s="84"/>
      <c r="G1" s="84"/>
      <c r="H1" s="84"/>
      <c r="J1" s="10"/>
    </row>
    <row r="2" spans="1:8" ht="15.75">
      <c r="A2" s="85" t="str">
        <f>'YK-KAPAK'!B26</f>
        <v>Dağ Koşusu Federasyon Deneme Şampiyonası</v>
      </c>
      <c r="B2" s="85"/>
      <c r="C2" s="85"/>
      <c r="D2" s="85"/>
      <c r="E2" s="85"/>
      <c r="F2" s="85"/>
      <c r="G2" s="85"/>
      <c r="H2" s="85"/>
    </row>
    <row r="3" spans="1:9" ht="15.75">
      <c r="A3" s="86" t="str">
        <f>'YK-KAPAK'!B29</f>
        <v>Kütahya</v>
      </c>
      <c r="B3" s="86"/>
      <c r="C3" s="86"/>
      <c r="D3" s="86"/>
      <c r="E3" s="86"/>
      <c r="F3" s="86"/>
      <c r="G3" s="86"/>
      <c r="H3" s="86"/>
      <c r="I3" s="11"/>
    </row>
    <row r="4" spans="1:8" ht="12.75">
      <c r="A4" s="83" t="str">
        <f>'YK-KAPAK'!B28</f>
        <v>Yıldız Kızlar</v>
      </c>
      <c r="B4" s="83"/>
      <c r="C4" s="83"/>
      <c r="D4" s="18" t="str">
        <f>'YK-KAPAK'!B27</f>
        <v>3.800 Metre</v>
      </c>
      <c r="E4" s="19"/>
      <c r="F4" s="87">
        <f>'YK-KAPAK'!B30</f>
        <v>41058.40625</v>
      </c>
      <c r="G4" s="87"/>
      <c r="H4" s="87"/>
    </row>
    <row r="5" spans="1:16" s="14" customFormat="1" ht="33.75" customHeight="1">
      <c r="A5" s="12" t="s">
        <v>0</v>
      </c>
      <c r="B5" s="12" t="s">
        <v>1</v>
      </c>
      <c r="C5" s="12" t="s">
        <v>3</v>
      </c>
      <c r="D5" s="12" t="s">
        <v>5</v>
      </c>
      <c r="E5" s="12" t="s">
        <v>6</v>
      </c>
      <c r="F5" s="51" t="s">
        <v>2</v>
      </c>
      <c r="G5" s="12" t="s">
        <v>4</v>
      </c>
      <c r="H5" s="13" t="s">
        <v>12</v>
      </c>
      <c r="L5" s="15"/>
      <c r="M5" s="15"/>
      <c r="N5" s="15"/>
      <c r="O5" s="15"/>
      <c r="P5" s="15"/>
    </row>
    <row r="6" spans="1:10" ht="18" customHeight="1">
      <c r="A6" s="57">
        <f>IF(B6&lt;&gt;"",1,"")</f>
        <v>1</v>
      </c>
      <c r="B6" s="58">
        <v>31</v>
      </c>
      <c r="C6" s="59" t="str">
        <f>IF(ISERROR(VLOOKUP(B6,'YILDIZ KIZ-START LİSTE'!$B$6:$F$45,2,0)),"",VLOOKUP(B6,'YILDIZ KIZ-START LİSTE'!$B$6:$F$45,2,0))</f>
        <v>TUĞBA ERDAL</v>
      </c>
      <c r="D6" s="59" t="str">
        <f>IF(ISERROR(VLOOKUP(B6,'YILDIZ KIZ-START LİSTE'!$B$6:$F$45,3,0)),"",VLOOKUP(B6,'YILDIZ KIZ-START LİSTE'!$B$6:$F$45,3,0))</f>
        <v>ERZURUM </v>
      </c>
      <c r="E6" s="60">
        <f>IF(ISERROR(VLOOKUP(B6,'YILDIZ KIZ-START LİSTE'!$B$6:$F$45,4,0)),"",VLOOKUP(B6,'YILDIZ KIZ-START LİSTE'!$B$6:$F$45,4,0))</f>
        <v>0</v>
      </c>
      <c r="F6" s="61" t="str">
        <f>IF(ISERROR(VLOOKUP($B6,'YILDIZ KIZ-START LİSTE'!$B$6:$F$45,5,0)),"",VLOOKUP($B6,'YILDIZ KIZ-START LİSTE'!$B$6:$F$45,5,0))</f>
        <v>-</v>
      </c>
      <c r="G6" s="62">
        <v>1534</v>
      </c>
      <c r="H6" s="16">
        <f>IF(OR(G6="DQ",G6="DNF",G6="DNS"),"-",IF(B6&lt;&gt;"",IF(E6="F",0,1),""))</f>
        <v>1</v>
      </c>
      <c r="J6" s="10"/>
    </row>
    <row r="7" spans="1:10" ht="18" customHeight="1">
      <c r="A7" s="57">
        <f>IF(B7&lt;&gt;"",A6+1,"")</f>
        <v>2</v>
      </c>
      <c r="B7" s="58">
        <v>21</v>
      </c>
      <c r="C7" s="59" t="str">
        <f>IF(ISERROR(VLOOKUP(B7,'YILDIZ KIZ-START LİSTE'!$B$6:$F$45,2,0)),"",VLOOKUP(B7,'YILDIZ KIZ-START LİSTE'!$B$6:$F$45,2,0))</f>
        <v>GÜLŞEN KARATAŞ</v>
      </c>
      <c r="D7" s="59" t="str">
        <f>IF(ISERROR(VLOOKUP(B7,'YILDIZ KIZ-START LİSTE'!$B$6:$F$45,3,0)),"",VLOOKUP(B7,'YILDIZ KIZ-START LİSTE'!$B$6:$F$45,3,0))</f>
        <v>AĞRI</v>
      </c>
      <c r="E7" s="60">
        <f>IF(ISERROR(VLOOKUP(B7,'YILDIZ KIZ-START LİSTE'!$B$6:$F$45,4,0)),"",VLOOKUP(B7,'YILDIZ KIZ-START LİSTE'!$B$6:$F$45,4,0))</f>
        <v>0</v>
      </c>
      <c r="F7" s="61">
        <f>IF(ISERROR(VLOOKUP($B7,'YILDIZ KIZ-START LİSTE'!$B$6:$F$45,5,0)),"",VLOOKUP($B7,'YILDIZ KIZ-START LİSTE'!$B$6:$F$45,5,0))</f>
        <v>35247</v>
      </c>
      <c r="G7" s="62">
        <v>1547</v>
      </c>
      <c r="H7" s="16">
        <f>IF(OR(G7="DQ",G7="DNF",G7="DNS"),"-",IF(B7&lt;&gt;"",IF(E7="F",H6,H6+1),""))</f>
        <v>2</v>
      </c>
      <c r="J7" s="10"/>
    </row>
    <row r="8" spans="1:10" ht="18" customHeight="1">
      <c r="A8" s="57">
        <f aca="true" t="shared" si="0" ref="A8:A55">IF(B8&lt;&gt;"",A7+1,"")</f>
        <v>3</v>
      </c>
      <c r="B8" s="58">
        <v>23</v>
      </c>
      <c r="C8" s="59" t="str">
        <f>IF(ISERROR(VLOOKUP(B8,'YILDIZ KIZ-START LİSTE'!$B$6:$F$45,2,0)),"",VLOOKUP(B8,'YILDIZ KIZ-START LİSTE'!$B$6:$F$45,2,0))</f>
        <v>EKİN ESRA KALIR</v>
      </c>
      <c r="D8" s="59" t="str">
        <f>IF(ISERROR(VLOOKUP(B8,'YILDIZ KIZ-START LİSTE'!$B$6:$F$45,3,0)),"",VLOOKUP(B8,'YILDIZ KIZ-START LİSTE'!$B$6:$F$45,3,0))</f>
        <v>ANKARA</v>
      </c>
      <c r="E8" s="60">
        <f>IF(ISERROR(VLOOKUP(B8,'YILDIZ KIZ-START LİSTE'!$B$6:$F$45,4,0)),"",VLOOKUP(B8,'YILDIZ KIZ-START LİSTE'!$B$6:$F$45,4,0))</f>
        <v>0</v>
      </c>
      <c r="F8" s="61">
        <f>IF(ISERROR(VLOOKUP($B8,'YILDIZ KIZ-START LİSTE'!$B$6:$F$45,5,0)),"",VLOOKUP($B8,'YILDIZ KIZ-START LİSTE'!$B$6:$F$45,5,0))</f>
        <v>35289</v>
      </c>
      <c r="G8" s="62">
        <v>1550</v>
      </c>
      <c r="H8" s="16">
        <f aca="true" t="shared" si="1" ref="H8:H55">IF(OR(G8="DQ",G8="DNF",G8="DNS"),"-",IF(B8&lt;&gt;"",IF(E8="F",H7,H7+1),""))</f>
        <v>3</v>
      </c>
      <c r="J8" s="10"/>
    </row>
    <row r="9" spans="1:8" ht="18" customHeight="1">
      <c r="A9" s="57">
        <f t="shared" si="0"/>
        <v>4</v>
      </c>
      <c r="B9" s="58">
        <v>12</v>
      </c>
      <c r="C9" s="59" t="str">
        <f>IF(ISERROR(VLOOKUP(B9,'YILDIZ KIZ-START LİSTE'!$B$6:$F$45,2,0)),"",VLOOKUP(B9,'YILDIZ KIZ-START LİSTE'!$B$6:$F$45,2,0))</f>
        <v>FADİME SARI</v>
      </c>
      <c r="D9" s="59" t="str">
        <f>IF(ISERROR(VLOOKUP(B9,'YILDIZ KIZ-START LİSTE'!$B$6:$F$45,3,0)),"",VLOOKUP(B9,'YILDIZ KIZ-START LİSTE'!$B$6:$F$45,3,0))</f>
        <v>TOKAT</v>
      </c>
      <c r="E9" s="60">
        <f>IF(ISERROR(VLOOKUP(B9,'YILDIZ KIZ-START LİSTE'!$B$6:$F$45,4,0)),"",VLOOKUP(B9,'YILDIZ KIZ-START LİSTE'!$B$6:$F$45,4,0))</f>
        <v>0</v>
      </c>
      <c r="F9" s="61">
        <f>IF(ISERROR(VLOOKUP($B9,'YILDIZ KIZ-START LİSTE'!$B$6:$F$45,5,0)),"",VLOOKUP($B9,'YILDIZ KIZ-START LİSTE'!$B$6:$F$45,5,0))</f>
        <v>35025</v>
      </c>
      <c r="G9" s="62">
        <v>1612</v>
      </c>
      <c r="H9" s="16">
        <f t="shared" si="1"/>
        <v>4</v>
      </c>
    </row>
    <row r="10" spans="1:8" ht="18" customHeight="1">
      <c r="A10" s="57">
        <f t="shared" si="0"/>
        <v>5</v>
      </c>
      <c r="B10" s="58">
        <v>22</v>
      </c>
      <c r="C10" s="59" t="str">
        <f>IF(ISERROR(VLOOKUP(B10,'YILDIZ KIZ-START LİSTE'!$B$6:$F$45,2,0)),"",VLOOKUP(B10,'YILDIZ KIZ-START LİSTE'!$B$6:$F$45,2,0))</f>
        <v>SİBEL ÖZDEMİR</v>
      </c>
      <c r="D10" s="59" t="str">
        <f>IF(ISERROR(VLOOKUP(B10,'YILDIZ KIZ-START LİSTE'!$B$6:$F$45,3,0)),"",VLOOKUP(B10,'YILDIZ KIZ-START LİSTE'!$B$6:$F$45,3,0))</f>
        <v>AĞRI</v>
      </c>
      <c r="E10" s="60">
        <f>IF(ISERROR(VLOOKUP(B10,'YILDIZ KIZ-START LİSTE'!$B$6:$F$45,4,0)),"",VLOOKUP(B10,'YILDIZ KIZ-START LİSTE'!$B$6:$F$45,4,0))</f>
        <v>0</v>
      </c>
      <c r="F10" s="61">
        <f>IF(ISERROR(VLOOKUP($B10,'YILDIZ KIZ-START LİSTE'!$B$6:$F$45,5,0)),"",VLOOKUP($B10,'YILDIZ KIZ-START LİSTE'!$B$6:$F$45,5,0))</f>
        <v>35065</v>
      </c>
      <c r="G10" s="62">
        <v>1619</v>
      </c>
      <c r="H10" s="16">
        <f t="shared" si="1"/>
        <v>5</v>
      </c>
    </row>
    <row r="11" spans="1:8" ht="18" customHeight="1">
      <c r="A11" s="57">
        <f t="shared" si="0"/>
        <v>6</v>
      </c>
      <c r="B11" s="58">
        <v>3</v>
      </c>
      <c r="C11" s="59" t="str">
        <f>IF(ISERROR(VLOOKUP(B11,'YILDIZ KIZ-START LİSTE'!$B$6:$F$45,2,0)),"",VLOOKUP(B11,'YILDIZ KIZ-START LİSTE'!$B$6:$F$45,2,0))</f>
        <v>CEYLAN GÖKDEMİR</v>
      </c>
      <c r="D11" s="59" t="str">
        <f>IF(ISERROR(VLOOKUP(B11,'YILDIZ KIZ-START LİSTE'!$B$6:$F$45,3,0)),"",VLOOKUP(B11,'YILDIZ KIZ-START LİSTE'!$B$6:$F$45,3,0))</f>
        <v>İSTANBUL</v>
      </c>
      <c r="E11" s="60">
        <f>IF(ISERROR(VLOOKUP(B11,'YILDIZ KIZ-START LİSTE'!$B$6:$F$45,4,0)),"",VLOOKUP(B11,'YILDIZ KIZ-START LİSTE'!$B$6:$F$45,4,0))</f>
        <v>0</v>
      </c>
      <c r="F11" s="61">
        <f>IF(ISERROR(VLOOKUP($B11,'YILDIZ KIZ-START LİSTE'!$B$6:$F$45,5,0)),"",VLOOKUP($B11,'YILDIZ KIZ-START LİSTE'!$B$6:$F$45,5,0))</f>
        <v>35077</v>
      </c>
      <c r="G11" s="62">
        <v>1627</v>
      </c>
      <c r="H11" s="16">
        <f t="shared" si="1"/>
        <v>6</v>
      </c>
    </row>
    <row r="12" spans="1:8" ht="18" customHeight="1">
      <c r="A12" s="57">
        <f t="shared" si="0"/>
        <v>7</v>
      </c>
      <c r="B12" s="58">
        <v>20</v>
      </c>
      <c r="C12" s="59" t="str">
        <f>IF(ISERROR(VLOOKUP(B12,'YILDIZ KIZ-START LİSTE'!$B$6:$F$45,2,0)),"",VLOOKUP(B12,'YILDIZ KIZ-START LİSTE'!$B$6:$F$45,2,0))</f>
        <v>FATMA DEMİR</v>
      </c>
      <c r="D12" s="59" t="str">
        <f>IF(ISERROR(VLOOKUP(B12,'YILDIZ KIZ-START LİSTE'!$B$6:$F$45,3,0)),"",VLOOKUP(B12,'YILDIZ KIZ-START LİSTE'!$B$6:$F$45,3,0))</f>
        <v>AĞRI</v>
      </c>
      <c r="E12" s="60">
        <f>IF(ISERROR(VLOOKUP(B12,'YILDIZ KIZ-START LİSTE'!$B$6:$F$45,4,0)),"",VLOOKUP(B12,'YILDIZ KIZ-START LİSTE'!$B$6:$F$45,4,0))</f>
        <v>0</v>
      </c>
      <c r="F12" s="61">
        <f>IF(ISERROR(VLOOKUP($B12,'YILDIZ KIZ-START LİSTE'!$B$6:$F$45,5,0)),"",VLOOKUP($B12,'YILDIZ KIZ-START LİSTE'!$B$6:$F$45,5,0))</f>
        <v>35190</v>
      </c>
      <c r="G12" s="62">
        <v>1642</v>
      </c>
      <c r="H12" s="16">
        <f t="shared" si="1"/>
        <v>7</v>
      </c>
    </row>
    <row r="13" spans="1:8" ht="18" customHeight="1">
      <c r="A13" s="57">
        <f t="shared" si="0"/>
        <v>8</v>
      </c>
      <c r="B13" s="58">
        <v>17</v>
      </c>
      <c r="C13" s="59" t="str">
        <f>IF(ISERROR(VLOOKUP(B13,'YILDIZ KIZ-START LİSTE'!$B$6:$F$45,2,0)),"",VLOOKUP(B13,'YILDIZ KIZ-START LİSTE'!$B$6:$F$45,2,0))</f>
        <v>SEVGÜL KAHRAMAN</v>
      </c>
      <c r="D13" s="59" t="str">
        <f>IF(ISERROR(VLOOKUP(B13,'YILDIZ KIZ-START LİSTE'!$B$6:$F$45,3,0)),"",VLOOKUP(B13,'YILDIZ KIZ-START LİSTE'!$B$6:$F$45,3,0))</f>
        <v>BİTLİS</v>
      </c>
      <c r="E13" s="60">
        <f>IF(ISERROR(VLOOKUP(B13,'YILDIZ KIZ-START LİSTE'!$B$6:$F$45,4,0)),"",VLOOKUP(B13,'YILDIZ KIZ-START LİSTE'!$B$6:$F$45,4,0))</f>
        <v>0</v>
      </c>
      <c r="F13" s="61">
        <f>IF(ISERROR(VLOOKUP($B13,'YILDIZ KIZ-START LİSTE'!$B$6:$F$45,5,0)),"",VLOOKUP($B13,'YILDIZ KIZ-START LİSTE'!$B$6:$F$45,5,0))</f>
        <v>34982</v>
      </c>
      <c r="G13" s="62">
        <v>1655</v>
      </c>
      <c r="H13" s="16">
        <f t="shared" si="1"/>
        <v>8</v>
      </c>
    </row>
    <row r="14" spans="1:8" ht="18" customHeight="1">
      <c r="A14" s="57">
        <f t="shared" si="0"/>
        <v>9</v>
      </c>
      <c r="B14" s="58">
        <v>30</v>
      </c>
      <c r="C14" s="59" t="str">
        <f>IF(ISERROR(VLOOKUP(B14,'YILDIZ KIZ-START LİSTE'!$B$6:$F$45,2,0)),"",VLOOKUP(B14,'YILDIZ KIZ-START LİSTE'!$B$6:$F$45,2,0))</f>
        <v>GAMZE BOZKURT </v>
      </c>
      <c r="D14" s="59" t="str">
        <f>IF(ISERROR(VLOOKUP(B14,'YILDIZ KIZ-START LİSTE'!$B$6:$F$45,3,0)),"",VLOOKUP(B14,'YILDIZ KIZ-START LİSTE'!$B$6:$F$45,3,0))</f>
        <v>ERZURUM </v>
      </c>
      <c r="E14" s="60">
        <f>IF(ISERROR(VLOOKUP(B14,'YILDIZ KIZ-START LİSTE'!$B$6:$F$45,4,0)),"",VLOOKUP(B14,'YILDIZ KIZ-START LİSTE'!$B$6:$F$45,4,0))</f>
        <v>0</v>
      </c>
      <c r="F14" s="61">
        <f>IF(ISERROR(VLOOKUP($B14,'YILDIZ KIZ-START LİSTE'!$B$6:$F$45,5,0)),"",VLOOKUP($B14,'YILDIZ KIZ-START LİSTE'!$B$6:$F$45,5,0))</f>
        <v>35235</v>
      </c>
      <c r="G14" s="62">
        <v>1656</v>
      </c>
      <c r="H14" s="16">
        <f t="shared" si="1"/>
        <v>9</v>
      </c>
    </row>
    <row r="15" spans="1:8" ht="18" customHeight="1">
      <c r="A15" s="57">
        <f t="shared" si="0"/>
        <v>10</v>
      </c>
      <c r="B15" s="58">
        <v>28</v>
      </c>
      <c r="C15" s="59" t="str">
        <f>IF(ISERROR(VLOOKUP(B15,'YILDIZ KIZ-START LİSTE'!$B$6:$F$45,2,0)),"",VLOOKUP(B15,'YILDIZ KIZ-START LİSTE'!$B$6:$F$45,2,0))</f>
        <v>BÜŞRA NUR KOKU</v>
      </c>
      <c r="D15" s="59" t="str">
        <f>IF(ISERROR(VLOOKUP(B15,'YILDIZ KIZ-START LİSTE'!$B$6:$F$45,3,0)),"",VLOOKUP(B15,'YILDIZ KIZ-START LİSTE'!$B$6:$F$45,3,0))</f>
        <v>KAYSERİ</v>
      </c>
      <c r="E15" s="60">
        <f>IF(ISERROR(VLOOKUP(B15,'YILDIZ KIZ-START LİSTE'!$B$6:$F$45,4,0)),"",VLOOKUP(B15,'YILDIZ KIZ-START LİSTE'!$B$6:$F$45,4,0))</f>
        <v>0</v>
      </c>
      <c r="F15" s="61">
        <f>IF(ISERROR(VLOOKUP($B15,'YILDIZ KIZ-START LİSTE'!$B$6:$F$45,5,0)),"",VLOOKUP($B15,'YILDIZ KIZ-START LİSTE'!$B$6:$F$45,5,0))</f>
        <v>35150</v>
      </c>
      <c r="G15" s="62">
        <v>1706</v>
      </c>
      <c r="H15" s="16">
        <f t="shared" si="1"/>
        <v>10</v>
      </c>
    </row>
    <row r="16" spans="1:8" ht="18" customHeight="1">
      <c r="A16" s="57">
        <f t="shared" si="0"/>
        <v>11</v>
      </c>
      <c r="B16" s="58">
        <v>26</v>
      </c>
      <c r="C16" s="59" t="str">
        <f>IF(ISERROR(VLOOKUP(B16,'YILDIZ KIZ-START LİSTE'!$B$6:$F$45,2,0)),"",VLOOKUP(B16,'YILDIZ KIZ-START LİSTE'!$B$6:$F$45,2,0))</f>
        <v>REMZİYE TEMEL</v>
      </c>
      <c r="D16" s="59" t="str">
        <f>IF(ISERROR(VLOOKUP(B16,'YILDIZ KIZ-START LİSTE'!$B$6:$F$45,3,0)),"",VLOOKUP(B16,'YILDIZ KIZ-START LİSTE'!$B$6:$F$45,3,0))</f>
        <v>DİYARBAKIR</v>
      </c>
      <c r="E16" s="60">
        <f>IF(ISERROR(VLOOKUP(B16,'YILDIZ KIZ-START LİSTE'!$B$6:$F$45,4,0)),"",VLOOKUP(B16,'YILDIZ KIZ-START LİSTE'!$B$6:$F$45,4,0))</f>
        <v>0</v>
      </c>
      <c r="F16" s="61">
        <f>IF(ISERROR(VLOOKUP($B16,'YILDIZ KIZ-START LİSTE'!$B$6:$F$45,5,0)),"",VLOOKUP($B16,'YILDIZ KIZ-START LİSTE'!$B$6:$F$45,5,0))</f>
        <v>34700</v>
      </c>
      <c r="G16" s="62">
        <v>1715</v>
      </c>
      <c r="H16" s="16">
        <f t="shared" si="1"/>
        <v>11</v>
      </c>
    </row>
    <row r="17" spans="1:8" ht="18" customHeight="1">
      <c r="A17" s="57">
        <f t="shared" si="0"/>
        <v>12</v>
      </c>
      <c r="B17" s="58">
        <v>8</v>
      </c>
      <c r="C17" s="59" t="str">
        <f>IF(ISERROR(VLOOKUP(B17,'YILDIZ KIZ-START LİSTE'!$B$6:$F$45,2,0)),"",VLOOKUP(B17,'YILDIZ KIZ-START LİSTE'!$B$6:$F$45,2,0))</f>
        <v>ŞERİFE SALBAŞ</v>
      </c>
      <c r="D17" s="59" t="str">
        <f>IF(ISERROR(VLOOKUP(B17,'YILDIZ KIZ-START LİSTE'!$B$6:$F$45,3,0)),"",VLOOKUP(B17,'YILDIZ KIZ-START LİSTE'!$B$6:$F$45,3,0))</f>
        <v>ELAZIĞ</v>
      </c>
      <c r="E17" s="60">
        <f>IF(ISERROR(VLOOKUP(B17,'YILDIZ KIZ-START LİSTE'!$B$6:$F$45,4,0)),"",VLOOKUP(B17,'YILDIZ KIZ-START LİSTE'!$B$6:$F$45,4,0))</f>
        <v>0</v>
      </c>
      <c r="F17" s="61">
        <f>IF(ISERROR(VLOOKUP($B17,'YILDIZ KIZ-START LİSTE'!$B$6:$F$45,5,0)),"",VLOOKUP($B17,'YILDIZ KIZ-START LİSTE'!$B$6:$F$45,5,0))</f>
        <v>35256</v>
      </c>
      <c r="G17" s="62">
        <v>1726</v>
      </c>
      <c r="H17" s="16">
        <f t="shared" si="1"/>
        <v>12</v>
      </c>
    </row>
    <row r="18" spans="1:8" ht="18" customHeight="1">
      <c r="A18" s="57">
        <f t="shared" si="0"/>
        <v>13</v>
      </c>
      <c r="B18" s="58">
        <v>2</v>
      </c>
      <c r="C18" s="59" t="str">
        <f>IF(ISERROR(VLOOKUP(B18,'YILDIZ KIZ-START LİSTE'!$B$6:$F$45,2,0)),"",VLOOKUP(B18,'YILDIZ KIZ-START LİSTE'!$B$6:$F$45,2,0))</f>
        <v>HAVA ÇAKMA</v>
      </c>
      <c r="D18" s="59" t="str">
        <f>IF(ISERROR(VLOOKUP(B18,'YILDIZ KIZ-START LİSTE'!$B$6:$F$45,3,0)),"",VLOOKUP(B18,'YILDIZ KIZ-START LİSTE'!$B$6:$F$45,3,0))</f>
        <v>İSTANBUL</v>
      </c>
      <c r="E18" s="60">
        <f>IF(ISERROR(VLOOKUP(B18,'YILDIZ KIZ-START LİSTE'!$B$6:$F$45,4,0)),"",VLOOKUP(B18,'YILDIZ KIZ-START LİSTE'!$B$6:$F$45,4,0))</f>
        <v>0</v>
      </c>
      <c r="F18" s="61">
        <f>IF(ISERROR(VLOOKUP($B18,'YILDIZ KIZ-START LİSTE'!$B$6:$F$45,5,0)),"",VLOOKUP($B18,'YILDIZ KIZ-START LİSTE'!$B$6:$F$45,5,0))</f>
        <v>34964</v>
      </c>
      <c r="G18" s="62">
        <v>1727</v>
      </c>
      <c r="H18" s="16">
        <f t="shared" si="1"/>
        <v>13</v>
      </c>
    </row>
    <row r="19" spans="1:8" ht="18" customHeight="1">
      <c r="A19" s="57">
        <f t="shared" si="0"/>
        <v>14</v>
      </c>
      <c r="B19" s="58">
        <v>1</v>
      </c>
      <c r="C19" s="59" t="str">
        <f>IF(ISERROR(VLOOKUP(B19,'YILDIZ KIZ-START LİSTE'!$B$6:$F$45,2,0)),"",VLOOKUP(B19,'YILDIZ KIZ-START LİSTE'!$B$6:$F$45,2,0))</f>
        <v>ELİF ÇETİN</v>
      </c>
      <c r="D19" s="59" t="str">
        <f>IF(ISERROR(VLOOKUP(B19,'YILDIZ KIZ-START LİSTE'!$B$6:$F$45,3,0)),"",VLOOKUP(B19,'YILDIZ KIZ-START LİSTE'!$B$6:$F$45,3,0))</f>
        <v>DENİZLİ</v>
      </c>
      <c r="E19" s="60">
        <f>IF(ISERROR(VLOOKUP(B19,'YILDIZ KIZ-START LİSTE'!$B$6:$F$45,4,0)),"",VLOOKUP(B19,'YILDIZ KIZ-START LİSTE'!$B$6:$F$45,4,0))</f>
        <v>0</v>
      </c>
      <c r="F19" s="61">
        <f>IF(ISERROR(VLOOKUP($B19,'YILDIZ KIZ-START LİSTE'!$B$6:$F$45,5,0)),"",VLOOKUP($B19,'YILDIZ KIZ-START LİSTE'!$B$6:$F$45,5,0))</f>
        <v>35294</v>
      </c>
      <c r="G19" s="62">
        <v>1728</v>
      </c>
      <c r="H19" s="16">
        <f t="shared" si="1"/>
        <v>14</v>
      </c>
    </row>
    <row r="20" spans="1:8" ht="18" customHeight="1">
      <c r="A20" s="57">
        <f t="shared" si="0"/>
        <v>15</v>
      </c>
      <c r="B20" s="58">
        <v>10</v>
      </c>
      <c r="C20" s="59" t="str">
        <f>IF(ISERROR(VLOOKUP(B20,'YILDIZ KIZ-START LİSTE'!$B$6:$F$45,2,0)),"",VLOOKUP(B20,'YILDIZ KIZ-START LİSTE'!$B$6:$F$45,2,0))</f>
        <v>NESLİHAN ERYİĞİT</v>
      </c>
      <c r="D20" s="59" t="str">
        <f>IF(ISERROR(VLOOKUP(B20,'YILDIZ KIZ-START LİSTE'!$B$6:$F$45,3,0)),"",VLOOKUP(B20,'YILDIZ KIZ-START LİSTE'!$B$6:$F$45,3,0))</f>
        <v>ISPARTA</v>
      </c>
      <c r="E20" s="60">
        <f>IF(ISERROR(VLOOKUP(B20,'YILDIZ KIZ-START LİSTE'!$B$6:$F$45,4,0)),"",VLOOKUP(B20,'YILDIZ KIZ-START LİSTE'!$B$6:$F$45,4,0))</f>
        <v>0</v>
      </c>
      <c r="F20" s="61">
        <f>IF(ISERROR(VLOOKUP($B20,'YILDIZ KIZ-START LİSTE'!$B$6:$F$45,5,0)),"",VLOOKUP($B20,'YILDIZ KIZ-START LİSTE'!$B$6:$F$45,5,0))</f>
        <v>34700</v>
      </c>
      <c r="G20" s="62">
        <v>1729</v>
      </c>
      <c r="H20" s="16">
        <f t="shared" si="1"/>
        <v>15</v>
      </c>
    </row>
    <row r="21" spans="1:8" ht="18" customHeight="1">
      <c r="A21" s="57">
        <f t="shared" si="0"/>
        <v>16</v>
      </c>
      <c r="B21" s="58">
        <v>7</v>
      </c>
      <c r="C21" s="59" t="str">
        <f>IF(ISERROR(VLOOKUP(B21,'YILDIZ KIZ-START LİSTE'!$B$6:$F$45,2,0)),"",VLOOKUP(B21,'YILDIZ KIZ-START LİSTE'!$B$6:$F$45,2,0))</f>
        <v>GAMZE KARAASLAN</v>
      </c>
      <c r="D21" s="59" t="str">
        <f>IF(ISERROR(VLOOKUP(B21,'YILDIZ KIZ-START LİSTE'!$B$6:$F$45,3,0)),"",VLOOKUP(B21,'YILDIZ KIZ-START LİSTE'!$B$6:$F$45,3,0))</f>
        <v>GÜMÜŞHANE</v>
      </c>
      <c r="E21" s="60">
        <f>IF(ISERROR(VLOOKUP(B21,'YILDIZ KIZ-START LİSTE'!$B$6:$F$45,4,0)),"",VLOOKUP(B21,'YILDIZ KIZ-START LİSTE'!$B$6:$F$45,4,0))</f>
        <v>0</v>
      </c>
      <c r="F21" s="61">
        <f>IF(ISERROR(VLOOKUP($B21,'YILDIZ KIZ-START LİSTE'!$B$6:$F$45,5,0)),"",VLOOKUP($B21,'YILDIZ KIZ-START LİSTE'!$B$6:$F$45,5,0))</f>
        <v>35065</v>
      </c>
      <c r="G21" s="62">
        <v>1730</v>
      </c>
      <c r="H21" s="16">
        <f t="shared" si="1"/>
        <v>16</v>
      </c>
    </row>
    <row r="22" spans="1:8" ht="18" customHeight="1">
      <c r="A22" s="57">
        <f t="shared" si="0"/>
        <v>17</v>
      </c>
      <c r="B22" s="58">
        <v>14</v>
      </c>
      <c r="C22" s="59" t="str">
        <f>IF(ISERROR(VLOOKUP(B22,'YILDIZ KIZ-START LİSTE'!$B$6:$F$45,2,0)),"",VLOOKUP(B22,'YILDIZ KIZ-START LİSTE'!$B$6:$F$45,2,0))</f>
        <v>HÜLYA FANSA</v>
      </c>
      <c r="D22" s="59" t="str">
        <f>IF(ISERROR(VLOOKUP(B22,'YILDIZ KIZ-START LİSTE'!$B$6:$F$45,3,0)),"",VLOOKUP(B22,'YILDIZ KIZ-START LİSTE'!$B$6:$F$45,3,0))</f>
        <v>HATAY</v>
      </c>
      <c r="E22" s="60">
        <f>IF(ISERROR(VLOOKUP(B22,'YILDIZ KIZ-START LİSTE'!$B$6:$F$45,4,0)),"",VLOOKUP(B22,'YILDIZ KIZ-START LİSTE'!$B$6:$F$45,4,0))</f>
        <v>0</v>
      </c>
      <c r="F22" s="61">
        <f>IF(ISERROR(VLOOKUP($B22,'YILDIZ KIZ-START LİSTE'!$B$6:$F$45,5,0)),"",VLOOKUP($B22,'YILDIZ KIZ-START LİSTE'!$B$6:$F$45,5,0))</f>
        <v>35162</v>
      </c>
      <c r="G22" s="62">
        <v>1745</v>
      </c>
      <c r="H22" s="16">
        <f t="shared" si="1"/>
        <v>17</v>
      </c>
    </row>
    <row r="23" spans="1:8" ht="18" customHeight="1">
      <c r="A23" s="57">
        <f t="shared" si="0"/>
        <v>18</v>
      </c>
      <c r="B23" s="58">
        <v>24</v>
      </c>
      <c r="C23" s="59" t="str">
        <f>IF(ISERROR(VLOOKUP(B23,'YILDIZ KIZ-START LİSTE'!$B$6:$F$45,2,0)),"",VLOOKUP(B23,'YILDIZ KIZ-START LİSTE'!$B$6:$F$45,2,0))</f>
        <v>FATOŞ SÖKMEN</v>
      </c>
      <c r="D23" s="59" t="str">
        <f>IF(ISERROR(VLOOKUP(B23,'YILDIZ KIZ-START LİSTE'!$B$6:$F$45,3,0)),"",VLOOKUP(B23,'YILDIZ KIZ-START LİSTE'!$B$6:$F$45,3,0))</f>
        <v>DİYARBAKIR</v>
      </c>
      <c r="E23" s="60">
        <f>IF(ISERROR(VLOOKUP(B23,'YILDIZ KIZ-START LİSTE'!$B$6:$F$45,4,0)),"",VLOOKUP(B23,'YILDIZ KIZ-START LİSTE'!$B$6:$F$45,4,0))</f>
        <v>0</v>
      </c>
      <c r="F23" s="61">
        <f>IF(ISERROR(VLOOKUP($B23,'YILDIZ KIZ-START LİSTE'!$B$6:$F$45,5,0)),"",VLOOKUP($B23,'YILDIZ KIZ-START LİSTE'!$B$6:$F$45,5,0))</f>
        <v>35065</v>
      </c>
      <c r="G23" s="62">
        <v>1804</v>
      </c>
      <c r="H23" s="16">
        <f t="shared" si="1"/>
        <v>18</v>
      </c>
    </row>
    <row r="24" spans="1:8" ht="18" customHeight="1">
      <c r="A24" s="57">
        <f t="shared" si="0"/>
        <v>19</v>
      </c>
      <c r="B24" s="58">
        <v>13</v>
      </c>
      <c r="C24" s="59" t="str">
        <f>IF(ISERROR(VLOOKUP(B24,'YILDIZ KIZ-START LİSTE'!$B$6:$F$45,2,0)),"",VLOOKUP(B24,'YILDIZ KIZ-START LİSTE'!$B$6:$F$45,2,0))</f>
        <v>FATMA ALMA</v>
      </c>
      <c r="D24" s="59" t="str">
        <f>IF(ISERROR(VLOOKUP(B24,'YILDIZ KIZ-START LİSTE'!$B$6:$F$45,3,0)),"",VLOOKUP(B24,'YILDIZ KIZ-START LİSTE'!$B$6:$F$45,3,0))</f>
        <v>HATAY</v>
      </c>
      <c r="E24" s="60">
        <f>IF(ISERROR(VLOOKUP(B24,'YILDIZ KIZ-START LİSTE'!$B$6:$F$45,4,0)),"",VLOOKUP(B24,'YILDIZ KIZ-START LİSTE'!$B$6:$F$45,4,0))</f>
        <v>0</v>
      </c>
      <c r="F24" s="61">
        <f>IF(ISERROR(VLOOKUP($B24,'YILDIZ KIZ-START LİSTE'!$B$6:$F$45,5,0)),"",VLOOKUP($B24,'YILDIZ KIZ-START LİSTE'!$B$6:$F$45,5,0))</f>
        <v>35305</v>
      </c>
      <c r="G24" s="62">
        <v>1808</v>
      </c>
      <c r="H24" s="16">
        <f t="shared" si="1"/>
        <v>19</v>
      </c>
    </row>
    <row r="25" spans="1:8" ht="18" customHeight="1">
      <c r="A25" s="57">
        <f t="shared" si="0"/>
        <v>20</v>
      </c>
      <c r="B25" s="58">
        <v>18</v>
      </c>
      <c r="C25" s="59" t="str">
        <f>IF(ISERROR(VLOOKUP(B25,'YILDIZ KIZ-START LİSTE'!$B$6:$F$45,2,0)),"",VLOOKUP(B25,'YILDIZ KIZ-START LİSTE'!$B$6:$F$45,2,0))</f>
        <v>YILDIZ ÖZBAY</v>
      </c>
      <c r="D25" s="59" t="str">
        <f>IF(ISERROR(VLOOKUP(B25,'YILDIZ KIZ-START LİSTE'!$B$6:$F$45,3,0)),"",VLOOKUP(B25,'YILDIZ KIZ-START LİSTE'!$B$6:$F$45,3,0))</f>
        <v>BİTLİS</v>
      </c>
      <c r="E25" s="60">
        <f>IF(ISERROR(VLOOKUP(B25,'YILDIZ KIZ-START LİSTE'!$B$6:$F$45,4,0)),"",VLOOKUP(B25,'YILDIZ KIZ-START LİSTE'!$B$6:$F$45,4,0))</f>
        <v>0</v>
      </c>
      <c r="F25" s="61">
        <f>IF(ISERROR(VLOOKUP($B25,'YILDIZ KIZ-START LİSTE'!$B$6:$F$45,5,0)),"",VLOOKUP($B25,'YILDIZ KIZ-START LİSTE'!$B$6:$F$45,5,0))</f>
        <v>34881</v>
      </c>
      <c r="G25" s="62">
        <v>1823</v>
      </c>
      <c r="H25" s="16">
        <f t="shared" si="1"/>
        <v>20</v>
      </c>
    </row>
    <row r="26" spans="1:8" ht="18" customHeight="1">
      <c r="A26" s="57">
        <f t="shared" si="0"/>
        <v>21</v>
      </c>
      <c r="B26" s="58">
        <v>16</v>
      </c>
      <c r="C26" s="59" t="str">
        <f>IF(ISERROR(VLOOKUP(B26,'YILDIZ KIZ-START LİSTE'!$B$6:$F$45,2,0)),"",VLOOKUP(B26,'YILDIZ KIZ-START LİSTE'!$B$6:$F$45,2,0))</f>
        <v>YAĞMUR SOLGUN</v>
      </c>
      <c r="D26" s="59" t="str">
        <f>IF(ISERROR(VLOOKUP(B26,'YILDIZ KIZ-START LİSTE'!$B$6:$F$45,3,0)),"",VLOOKUP(B26,'YILDIZ KIZ-START LİSTE'!$B$6:$F$45,3,0))</f>
        <v>HATAY</v>
      </c>
      <c r="E26" s="60">
        <f>IF(ISERROR(VLOOKUP(B26,'YILDIZ KIZ-START LİSTE'!$B$6:$F$45,4,0)),"",VLOOKUP(B26,'YILDIZ KIZ-START LİSTE'!$B$6:$F$45,4,0))</f>
        <v>0</v>
      </c>
      <c r="F26" s="61">
        <f>IF(ISERROR(VLOOKUP($B26,'YILDIZ KIZ-START LİSTE'!$B$6:$F$45,5,0)),"",VLOOKUP($B26,'YILDIZ KIZ-START LİSTE'!$B$6:$F$45,5,0))</f>
        <v>34700</v>
      </c>
      <c r="G26" s="62">
        <v>1832</v>
      </c>
      <c r="H26" s="16">
        <f t="shared" si="1"/>
        <v>21</v>
      </c>
    </row>
    <row r="27" spans="1:8" ht="18" customHeight="1">
      <c r="A27" s="57">
        <f t="shared" si="0"/>
        <v>22</v>
      </c>
      <c r="B27" s="58">
        <v>4</v>
      </c>
      <c r="C27" s="59" t="str">
        <f>IF(ISERROR(VLOOKUP(B27,'YILDIZ KIZ-START LİSTE'!$B$6:$F$45,2,0)),"",VLOOKUP(B27,'YILDIZ KIZ-START LİSTE'!$B$6:$F$45,2,0))</f>
        <v>SELİN KAPLAN</v>
      </c>
      <c r="D27" s="59" t="str">
        <f>IF(ISERROR(VLOOKUP(B27,'YILDIZ KIZ-START LİSTE'!$B$6:$F$45,3,0)),"",VLOOKUP(B27,'YILDIZ KIZ-START LİSTE'!$B$6:$F$45,3,0))</f>
        <v>BURDUR</v>
      </c>
      <c r="E27" s="60">
        <f>IF(ISERROR(VLOOKUP(B27,'YILDIZ KIZ-START LİSTE'!$B$6:$F$45,4,0)),"",VLOOKUP(B27,'YILDIZ KIZ-START LİSTE'!$B$6:$F$45,4,0))</f>
        <v>0</v>
      </c>
      <c r="F27" s="61">
        <f>IF(ISERROR(VLOOKUP($B27,'YILDIZ KIZ-START LİSTE'!$B$6:$F$45,5,0)),"",VLOOKUP($B27,'YILDIZ KIZ-START LİSTE'!$B$6:$F$45,5,0))</f>
        <v>35067</v>
      </c>
      <c r="G27" s="62">
        <v>1842</v>
      </c>
      <c r="H27" s="16">
        <f t="shared" si="1"/>
        <v>22</v>
      </c>
    </row>
    <row r="28" spans="1:8" ht="18" customHeight="1">
      <c r="A28" s="57">
        <f t="shared" si="0"/>
        <v>23</v>
      </c>
      <c r="B28" s="58">
        <v>11</v>
      </c>
      <c r="C28" s="59" t="str">
        <f>IF(ISERROR(VLOOKUP(B28,'YILDIZ KIZ-START LİSTE'!$B$6:$F$45,2,0)),"",VLOOKUP(B28,'YILDIZ KIZ-START LİSTE'!$B$6:$F$45,2,0))</f>
        <v>RAHİME KOÇER</v>
      </c>
      <c r="D28" s="59" t="str">
        <f>IF(ISERROR(VLOOKUP(B28,'YILDIZ KIZ-START LİSTE'!$B$6:$F$45,3,0)),"",VLOOKUP(B28,'YILDIZ KIZ-START LİSTE'!$B$6:$F$45,3,0))</f>
        <v>ISPARTA</v>
      </c>
      <c r="E28" s="60">
        <f>IF(ISERROR(VLOOKUP(B28,'YILDIZ KIZ-START LİSTE'!$B$6:$F$45,4,0)),"",VLOOKUP(B28,'YILDIZ KIZ-START LİSTE'!$B$6:$F$45,4,0))</f>
        <v>0</v>
      </c>
      <c r="F28" s="61">
        <f>IF(ISERROR(VLOOKUP($B28,'YILDIZ KIZ-START LİSTE'!$B$6:$F$45,5,0)),"",VLOOKUP($B28,'YILDIZ KIZ-START LİSTE'!$B$6:$F$45,5,0))</f>
        <v>35143</v>
      </c>
      <c r="G28" s="62">
        <v>1845</v>
      </c>
      <c r="H28" s="16">
        <f t="shared" si="1"/>
        <v>23</v>
      </c>
    </row>
    <row r="29" spans="1:8" ht="18" customHeight="1">
      <c r="A29" s="57">
        <f t="shared" si="0"/>
        <v>24</v>
      </c>
      <c r="B29" s="58">
        <v>15</v>
      </c>
      <c r="C29" s="59" t="str">
        <f>IF(ISERROR(VLOOKUP(B29,'YILDIZ KIZ-START LİSTE'!$B$6:$F$45,2,0)),"",VLOOKUP(B29,'YILDIZ KIZ-START LİSTE'!$B$6:$F$45,2,0))</f>
        <v>SABAHAT AKPINAR</v>
      </c>
      <c r="D29" s="59" t="str">
        <f>IF(ISERROR(VLOOKUP(B29,'YILDIZ KIZ-START LİSTE'!$B$6:$F$45,3,0)),"",VLOOKUP(B29,'YILDIZ KIZ-START LİSTE'!$B$6:$F$45,3,0))</f>
        <v>HATAY</v>
      </c>
      <c r="E29" s="60">
        <f>IF(ISERROR(VLOOKUP(B29,'YILDIZ KIZ-START LİSTE'!$B$6:$F$45,4,0)),"",VLOOKUP(B29,'YILDIZ KIZ-START LİSTE'!$B$6:$F$45,4,0))</f>
        <v>0</v>
      </c>
      <c r="F29" s="61">
        <f>IF(ISERROR(VLOOKUP($B29,'YILDIZ KIZ-START LİSTE'!$B$6:$F$45,5,0)),"",VLOOKUP($B29,'YILDIZ KIZ-START LİSTE'!$B$6:$F$45,5,0))</f>
        <v>35039</v>
      </c>
      <c r="G29" s="62">
        <v>1856</v>
      </c>
      <c r="H29" s="16">
        <f t="shared" si="1"/>
        <v>24</v>
      </c>
    </row>
    <row r="30" spans="1:8" ht="18" customHeight="1">
      <c r="A30" s="57">
        <f t="shared" si="0"/>
        <v>25</v>
      </c>
      <c r="B30" s="58">
        <v>5</v>
      </c>
      <c r="C30" s="59" t="str">
        <f>IF(ISERROR(VLOOKUP(B30,'YILDIZ KIZ-START LİSTE'!$B$6:$F$45,2,0)),"",VLOOKUP(B30,'YILDIZ KIZ-START LİSTE'!$B$6:$F$45,2,0))</f>
        <v>ÖZLEM BALKIÇ</v>
      </c>
      <c r="D30" s="59" t="str">
        <f>IF(ISERROR(VLOOKUP(B30,'YILDIZ KIZ-START LİSTE'!$B$6:$F$45,3,0)),"",VLOOKUP(B30,'YILDIZ KIZ-START LİSTE'!$B$6:$F$45,3,0))</f>
        <v>BURDUR</v>
      </c>
      <c r="E30" s="60">
        <f>IF(ISERROR(VLOOKUP(B30,'YILDIZ KIZ-START LİSTE'!$B$6:$F$45,4,0)),"",VLOOKUP(B30,'YILDIZ KIZ-START LİSTE'!$B$6:$F$45,4,0))</f>
        <v>0</v>
      </c>
      <c r="F30" s="61">
        <f>IF(ISERROR(VLOOKUP($B30,'YILDIZ KIZ-START LİSTE'!$B$6:$F$45,5,0)),"",VLOOKUP($B30,'YILDIZ KIZ-START LİSTE'!$B$6:$F$45,5,0))</f>
        <v>35330</v>
      </c>
      <c r="G30" s="62">
        <v>2001</v>
      </c>
      <c r="H30" s="16">
        <f t="shared" si="1"/>
        <v>25</v>
      </c>
    </row>
    <row r="31" spans="1:8" ht="18" customHeight="1">
      <c r="A31" s="57">
        <f t="shared" si="0"/>
        <v>26</v>
      </c>
      <c r="B31" s="58">
        <v>27</v>
      </c>
      <c r="C31" s="59" t="str">
        <f>IF(ISERROR(VLOOKUP(B31,'YILDIZ KIZ-START LİSTE'!$B$6:$F$45,2,0)),"",VLOOKUP(B31,'YILDIZ KIZ-START LİSTE'!$B$6:$F$45,2,0))</f>
        <v>EMEL PEKER </v>
      </c>
      <c r="D31" s="59" t="str">
        <f>IF(ISERROR(VLOOKUP(B31,'YILDIZ KIZ-START LİSTE'!$B$6:$F$45,3,0)),"",VLOOKUP(B31,'YILDIZ KIZ-START LİSTE'!$B$6:$F$45,3,0))</f>
        <v>MUŞ</v>
      </c>
      <c r="E31" s="60">
        <f>IF(ISERROR(VLOOKUP(B31,'YILDIZ KIZ-START LİSTE'!$B$6:$F$45,4,0)),"",VLOOKUP(B31,'YILDIZ KIZ-START LİSTE'!$B$6:$F$45,4,0))</f>
        <v>0</v>
      </c>
      <c r="F31" s="61">
        <f>IF(ISERROR(VLOOKUP($B31,'YILDIZ KIZ-START LİSTE'!$B$6:$F$45,5,0)),"",VLOOKUP($B31,'YILDIZ KIZ-START LİSTE'!$B$6:$F$45,5,0))</f>
        <v>35032</v>
      </c>
      <c r="G31" s="62">
        <v>2021</v>
      </c>
      <c r="H31" s="16">
        <f t="shared" si="1"/>
        <v>26</v>
      </c>
    </row>
    <row r="32" spans="1:8" ht="18" customHeight="1">
      <c r="A32" s="57">
        <f t="shared" si="0"/>
        <v>27</v>
      </c>
      <c r="B32" s="58">
        <v>6</v>
      </c>
      <c r="C32" s="59" t="str">
        <f>IF(ISERROR(VLOOKUP(B32,'YILDIZ KIZ-START LİSTE'!$B$6:$F$45,2,0)),"",VLOOKUP(B32,'YILDIZ KIZ-START LİSTE'!$B$6:$F$45,2,0))</f>
        <v>BÜŞRA ŞENOL</v>
      </c>
      <c r="D32" s="59" t="str">
        <f>IF(ISERROR(VLOOKUP(B32,'YILDIZ KIZ-START LİSTE'!$B$6:$F$45,3,0)),"",VLOOKUP(B32,'YILDIZ KIZ-START LİSTE'!$B$6:$F$45,3,0))</f>
        <v>BURDUR</v>
      </c>
      <c r="E32" s="60">
        <f>IF(ISERROR(VLOOKUP(B32,'YILDIZ KIZ-START LİSTE'!$B$6:$F$45,4,0)),"",VLOOKUP(B32,'YILDIZ KIZ-START LİSTE'!$B$6:$F$45,4,0))</f>
        <v>0</v>
      </c>
      <c r="F32" s="61">
        <f>IF(ISERROR(VLOOKUP($B32,'YILDIZ KIZ-START LİSTE'!$B$6:$F$45,5,0)),"",VLOOKUP($B32,'YILDIZ KIZ-START LİSTE'!$B$6:$F$45,5,0))</f>
        <v>35276</v>
      </c>
      <c r="G32" s="62">
        <v>2103</v>
      </c>
      <c r="H32" s="16">
        <f t="shared" si="1"/>
        <v>27</v>
      </c>
    </row>
    <row r="33" spans="1:8" ht="18" customHeight="1">
      <c r="A33" s="57">
        <f t="shared" si="0"/>
        <v>28</v>
      </c>
      <c r="B33" s="58">
        <v>25</v>
      </c>
      <c r="C33" s="59" t="str">
        <f>IF(ISERROR(VLOOKUP(B33,'YILDIZ KIZ-START LİSTE'!$B$6:$F$45,2,0)),"",VLOOKUP(B33,'YILDIZ KIZ-START LİSTE'!$B$6:$F$45,2,0))</f>
        <v>GÜLİSTAN BEKMEZ</v>
      </c>
      <c r="D33" s="59" t="str">
        <f>IF(ISERROR(VLOOKUP(B33,'YILDIZ KIZ-START LİSTE'!$B$6:$F$45,3,0)),"",VLOOKUP(B33,'YILDIZ KIZ-START LİSTE'!$B$6:$F$45,3,0))</f>
        <v>DİYARBAKIR</v>
      </c>
      <c r="E33" s="60">
        <f>IF(ISERROR(VLOOKUP(B33,'YILDIZ KIZ-START LİSTE'!$B$6:$F$45,4,0)),"",VLOOKUP(B33,'YILDIZ KIZ-START LİSTE'!$B$6:$F$45,4,0))</f>
        <v>0</v>
      </c>
      <c r="F33" s="61">
        <f>IF(ISERROR(VLOOKUP($B33,'YILDIZ KIZ-START LİSTE'!$B$6:$F$45,5,0)),"",VLOOKUP($B33,'YILDIZ KIZ-START LİSTE'!$B$6:$F$45,5,0))</f>
        <v>35065</v>
      </c>
      <c r="G33" s="62">
        <v>2117</v>
      </c>
      <c r="H33" s="16">
        <f t="shared" si="1"/>
        <v>28</v>
      </c>
    </row>
    <row r="34" spans="1:8" ht="18" customHeight="1">
      <c r="A34" s="57">
        <f t="shared" si="0"/>
        <v>29</v>
      </c>
      <c r="B34" s="58">
        <v>9</v>
      </c>
      <c r="C34" s="59" t="str">
        <f>IF(ISERROR(VLOOKUP(B34,'YILDIZ KIZ-START LİSTE'!$B$6:$F$45,2,0)),"",VLOOKUP(B34,'YILDIZ KIZ-START LİSTE'!$B$6:$F$45,2,0))</f>
        <v>SUNA GÜR</v>
      </c>
      <c r="D34" s="59" t="str">
        <f>IF(ISERROR(VLOOKUP(B34,'YILDIZ KIZ-START LİSTE'!$B$6:$F$45,3,0)),"",VLOOKUP(B34,'YILDIZ KIZ-START LİSTE'!$B$6:$F$45,3,0))</f>
        <v>ELAZIĞ</v>
      </c>
      <c r="E34" s="60">
        <f>IF(ISERROR(VLOOKUP(B34,'YILDIZ KIZ-START LİSTE'!$B$6:$F$45,4,0)),"",VLOOKUP(B34,'YILDIZ KIZ-START LİSTE'!$B$6:$F$45,4,0))</f>
        <v>0</v>
      </c>
      <c r="F34" s="61">
        <f>IF(ISERROR(VLOOKUP($B34,'YILDIZ KIZ-START LİSTE'!$B$6:$F$45,5,0)),"",VLOOKUP($B34,'YILDIZ KIZ-START LİSTE'!$B$6:$F$45,5,0))</f>
        <v>34740</v>
      </c>
      <c r="G34" s="62" t="s">
        <v>263</v>
      </c>
      <c r="H34" s="16">
        <f t="shared" si="1"/>
        <v>29</v>
      </c>
    </row>
    <row r="35" spans="1:8" ht="18" customHeight="1">
      <c r="A35" s="57">
        <f t="shared" si="0"/>
        <v>30</v>
      </c>
      <c r="B35" s="58">
        <v>29</v>
      </c>
      <c r="C35" s="59" t="str">
        <f>IF(ISERROR(VLOOKUP(B35,'YILDIZ KIZ-START LİSTE'!$B$6:$F$45,2,0)),"",VLOOKUP(B35,'YILDIZ KIZ-START LİSTE'!$B$6:$F$45,2,0))</f>
        <v>ZEYNEP YILDIZ</v>
      </c>
      <c r="D35" s="59" t="str">
        <f>IF(ISERROR(VLOOKUP(B35,'YILDIZ KIZ-START LİSTE'!$B$6:$F$45,3,0)),"",VLOOKUP(B35,'YILDIZ KIZ-START LİSTE'!$B$6:$F$45,3,0))</f>
        <v>VAN</v>
      </c>
      <c r="E35" s="60">
        <f>IF(ISERROR(VLOOKUP(B35,'YILDIZ KIZ-START LİSTE'!$B$6:$F$45,4,0)),"",VLOOKUP(B35,'YILDIZ KIZ-START LİSTE'!$B$6:$F$45,4,0))</f>
        <v>0</v>
      </c>
      <c r="F35" s="61">
        <f>IF(ISERROR(VLOOKUP($B35,'YILDIZ KIZ-START LİSTE'!$B$6:$F$45,5,0)),"",VLOOKUP($B35,'YILDIZ KIZ-START LİSTE'!$B$6:$F$45,5,0))</f>
        <v>35318</v>
      </c>
      <c r="G35" s="62" t="s">
        <v>263</v>
      </c>
      <c r="H35" s="16">
        <f t="shared" si="1"/>
        <v>30</v>
      </c>
    </row>
    <row r="36" spans="1:8" ht="18" customHeight="1">
      <c r="A36" s="57">
        <f t="shared" si="0"/>
        <v>31</v>
      </c>
      <c r="B36" s="58">
        <v>19</v>
      </c>
      <c r="C36" s="59" t="str">
        <f>IF(ISERROR(VLOOKUP(B36,'YILDIZ KIZ-START LİSTE'!$B$6:$F$45,2,0)),"",VLOOKUP(B36,'YILDIZ KIZ-START LİSTE'!$B$6:$F$45,2,0))</f>
        <v>SÜMEYYE KÜBRA</v>
      </c>
      <c r="D36" s="59" t="str">
        <f>IF(ISERROR(VLOOKUP(B36,'YILDIZ KIZ-START LİSTE'!$B$6:$F$45,3,0)),"",VLOOKUP(B36,'YILDIZ KIZ-START LİSTE'!$B$6:$F$45,3,0))</f>
        <v>KASTAMONU</v>
      </c>
      <c r="E36" s="60">
        <f>IF(ISERROR(VLOOKUP(B36,'YILDIZ KIZ-START LİSTE'!$B$6:$F$45,4,0)),"",VLOOKUP(B36,'YILDIZ KIZ-START LİSTE'!$B$6:$F$45,4,0))</f>
        <v>0</v>
      </c>
      <c r="F36" s="61">
        <f>IF(ISERROR(VLOOKUP($B36,'YILDIZ KIZ-START LİSTE'!$B$6:$F$45,5,0)),"",VLOOKUP($B36,'YILDIZ KIZ-START LİSTE'!$B$6:$F$45,5,0))</f>
        <v>34708</v>
      </c>
      <c r="G36" s="62" t="s">
        <v>263</v>
      </c>
      <c r="H36" s="16">
        <f t="shared" si="1"/>
        <v>31</v>
      </c>
    </row>
    <row r="37" spans="1:8" ht="18" customHeight="1">
      <c r="A37" s="57">
        <f t="shared" si="0"/>
      </c>
      <c r="B37" s="58"/>
      <c r="C37" s="59">
        <f>IF(ISERROR(VLOOKUP(B37,'YILDIZ KIZ-START LİSTE'!$B$6:$F$45,2,0)),"",VLOOKUP(B37,'YILDIZ KIZ-START LİSTE'!$B$6:$F$45,2,0))</f>
      </c>
      <c r="D37" s="59">
        <f>IF(ISERROR(VLOOKUP(B37,'YILDIZ KIZ-START LİSTE'!$B$6:$F$45,3,0)),"",VLOOKUP(B37,'YILDIZ KIZ-START LİSTE'!$B$6:$F$45,3,0))</f>
      </c>
      <c r="E37" s="60">
        <f>IF(ISERROR(VLOOKUP(B37,'YILDIZ KIZ-START LİSTE'!$B$6:$F$45,4,0)),"",VLOOKUP(B37,'YILDIZ KIZ-START LİSTE'!$B$6:$F$45,4,0))</f>
      </c>
      <c r="F37" s="61">
        <f>IF(ISERROR(VLOOKUP($B37,'YILDIZ KIZ-START LİSTE'!$B$6:$F$45,5,0)),"",VLOOKUP($B37,'YILDIZ KIZ-START LİSTE'!$B$6:$F$45,5,0))</f>
      </c>
      <c r="G37" s="62"/>
      <c r="H37" s="16">
        <f t="shared" si="1"/>
      </c>
    </row>
    <row r="38" spans="1:8" ht="18" customHeight="1">
      <c r="A38" s="57">
        <f t="shared" si="0"/>
      </c>
      <c r="B38" s="58"/>
      <c r="C38" s="59">
        <f>IF(ISERROR(VLOOKUP(B38,'YILDIZ KIZ-START LİSTE'!$B$6:$F$45,2,0)),"",VLOOKUP(B38,'YILDIZ KIZ-START LİSTE'!$B$6:$F$45,2,0))</f>
      </c>
      <c r="D38" s="59">
        <f>IF(ISERROR(VLOOKUP(B38,'YILDIZ KIZ-START LİSTE'!$B$6:$F$45,3,0)),"",VLOOKUP(B38,'YILDIZ KIZ-START LİSTE'!$B$6:$F$45,3,0))</f>
      </c>
      <c r="E38" s="60">
        <f>IF(ISERROR(VLOOKUP(B38,'YILDIZ KIZ-START LİSTE'!$B$6:$F$45,4,0)),"",VLOOKUP(B38,'YILDIZ KIZ-START LİSTE'!$B$6:$F$45,4,0))</f>
      </c>
      <c r="F38" s="61">
        <f>IF(ISERROR(VLOOKUP($B38,'YILDIZ KIZ-START LİSTE'!$B$6:$F$45,5,0)),"",VLOOKUP($B38,'YILDIZ KIZ-START LİSTE'!$B$6:$F$45,5,0))</f>
      </c>
      <c r="G38" s="62"/>
      <c r="H38" s="16">
        <f t="shared" si="1"/>
      </c>
    </row>
    <row r="39" spans="1:8" ht="18" customHeight="1">
      <c r="A39" s="57">
        <f t="shared" si="0"/>
      </c>
      <c r="B39" s="58"/>
      <c r="C39" s="59">
        <f>IF(ISERROR(VLOOKUP(B39,'YILDIZ KIZ-START LİSTE'!$B$6:$F$45,2,0)),"",VLOOKUP(B39,'YILDIZ KIZ-START LİSTE'!$B$6:$F$45,2,0))</f>
      </c>
      <c r="D39" s="59">
        <f>IF(ISERROR(VLOOKUP(B39,'YILDIZ KIZ-START LİSTE'!$B$6:$F$45,3,0)),"",VLOOKUP(B39,'YILDIZ KIZ-START LİSTE'!$B$6:$F$45,3,0))</f>
      </c>
      <c r="E39" s="60">
        <f>IF(ISERROR(VLOOKUP(B39,'YILDIZ KIZ-START LİSTE'!$B$6:$F$45,4,0)),"",VLOOKUP(B39,'YILDIZ KIZ-START LİSTE'!$B$6:$F$45,4,0))</f>
      </c>
      <c r="F39" s="61">
        <f>IF(ISERROR(VLOOKUP($B39,'YILDIZ KIZ-START LİSTE'!$B$6:$F$45,5,0)),"",VLOOKUP($B39,'YILDIZ KIZ-START LİSTE'!$B$6:$F$45,5,0))</f>
      </c>
      <c r="G39" s="62"/>
      <c r="H39" s="16">
        <f t="shared" si="1"/>
      </c>
    </row>
    <row r="40" spans="1:8" ht="18" customHeight="1">
      <c r="A40" s="57">
        <f t="shared" si="0"/>
      </c>
      <c r="B40" s="58"/>
      <c r="C40" s="59">
        <f>IF(ISERROR(VLOOKUP(B40,'YILDIZ KIZ-START LİSTE'!$B$6:$F$45,2,0)),"",VLOOKUP(B40,'YILDIZ KIZ-START LİSTE'!$B$6:$F$45,2,0))</f>
      </c>
      <c r="D40" s="59">
        <f>IF(ISERROR(VLOOKUP(B40,'YILDIZ KIZ-START LİSTE'!$B$6:$F$45,3,0)),"",VLOOKUP(B40,'YILDIZ KIZ-START LİSTE'!$B$6:$F$45,3,0))</f>
      </c>
      <c r="E40" s="60">
        <f>IF(ISERROR(VLOOKUP(B40,'YILDIZ KIZ-START LİSTE'!$B$6:$F$45,4,0)),"",VLOOKUP(B40,'YILDIZ KIZ-START LİSTE'!$B$6:$F$45,4,0))</f>
      </c>
      <c r="F40" s="61">
        <f>IF(ISERROR(VLOOKUP($B40,'YILDIZ KIZ-START LİSTE'!$B$6:$F$45,5,0)),"",VLOOKUP($B40,'YILDIZ KIZ-START LİSTE'!$B$6:$F$45,5,0))</f>
      </c>
      <c r="G40" s="62"/>
      <c r="H40" s="16">
        <f t="shared" si="1"/>
      </c>
    </row>
    <row r="41" spans="1:8" ht="18" customHeight="1">
      <c r="A41" s="57">
        <f t="shared" si="0"/>
      </c>
      <c r="B41" s="58"/>
      <c r="C41" s="59">
        <f>IF(ISERROR(VLOOKUP(B41,'YILDIZ KIZ-START LİSTE'!$B$6:$F$45,2,0)),"",VLOOKUP(B41,'YILDIZ KIZ-START LİSTE'!$B$6:$F$45,2,0))</f>
      </c>
      <c r="D41" s="59">
        <f>IF(ISERROR(VLOOKUP(B41,'YILDIZ KIZ-START LİSTE'!$B$6:$F$45,3,0)),"",VLOOKUP(B41,'YILDIZ KIZ-START LİSTE'!$B$6:$F$45,3,0))</f>
      </c>
      <c r="E41" s="60">
        <f>IF(ISERROR(VLOOKUP(B41,'YILDIZ KIZ-START LİSTE'!$B$6:$F$45,4,0)),"",VLOOKUP(B41,'YILDIZ KIZ-START LİSTE'!$B$6:$F$45,4,0))</f>
      </c>
      <c r="F41" s="61">
        <f>IF(ISERROR(VLOOKUP($B41,'YILDIZ KIZ-START LİSTE'!$B$6:$F$45,5,0)),"",VLOOKUP($B41,'YILDIZ KIZ-START LİSTE'!$B$6:$F$45,5,0))</f>
      </c>
      <c r="G41" s="62"/>
      <c r="H41" s="16">
        <f t="shared" si="1"/>
      </c>
    </row>
    <row r="42" spans="1:8" ht="18" customHeight="1">
      <c r="A42" s="57">
        <f t="shared" si="0"/>
      </c>
      <c r="B42" s="58"/>
      <c r="C42" s="59">
        <f>IF(ISERROR(VLOOKUP(B42,'YILDIZ KIZ-START LİSTE'!$B$6:$F$45,2,0)),"",VLOOKUP(B42,'YILDIZ KIZ-START LİSTE'!$B$6:$F$45,2,0))</f>
      </c>
      <c r="D42" s="59">
        <f>IF(ISERROR(VLOOKUP(B42,'YILDIZ KIZ-START LİSTE'!$B$6:$F$45,3,0)),"",VLOOKUP(B42,'YILDIZ KIZ-START LİSTE'!$B$6:$F$45,3,0))</f>
      </c>
      <c r="E42" s="60">
        <f>IF(ISERROR(VLOOKUP(B42,'YILDIZ KIZ-START LİSTE'!$B$6:$F$45,4,0)),"",VLOOKUP(B42,'YILDIZ KIZ-START LİSTE'!$B$6:$F$45,4,0))</f>
      </c>
      <c r="F42" s="61">
        <f>IF(ISERROR(VLOOKUP($B42,'YILDIZ KIZ-START LİSTE'!$B$6:$F$45,5,0)),"",VLOOKUP($B42,'YILDIZ KIZ-START LİSTE'!$B$6:$F$45,5,0))</f>
      </c>
      <c r="G42" s="62"/>
      <c r="H42" s="16">
        <f t="shared" si="1"/>
      </c>
    </row>
    <row r="43" spans="1:8" ht="18" customHeight="1">
      <c r="A43" s="57">
        <f t="shared" si="0"/>
      </c>
      <c r="B43" s="58"/>
      <c r="C43" s="59">
        <f>IF(ISERROR(VLOOKUP(B43,'YILDIZ KIZ-START LİSTE'!$B$6:$F$45,2,0)),"",VLOOKUP(B43,'YILDIZ KIZ-START LİSTE'!$B$6:$F$45,2,0))</f>
      </c>
      <c r="D43" s="59">
        <f>IF(ISERROR(VLOOKUP(B43,'YILDIZ KIZ-START LİSTE'!$B$6:$F$45,3,0)),"",VLOOKUP(B43,'YILDIZ KIZ-START LİSTE'!$B$6:$F$45,3,0))</f>
      </c>
      <c r="E43" s="60">
        <f>IF(ISERROR(VLOOKUP(B43,'YILDIZ KIZ-START LİSTE'!$B$6:$F$45,4,0)),"",VLOOKUP(B43,'YILDIZ KIZ-START LİSTE'!$B$6:$F$45,4,0))</f>
      </c>
      <c r="F43" s="61">
        <f>IF(ISERROR(VLOOKUP($B43,'YILDIZ KIZ-START LİSTE'!$B$6:$F$45,5,0)),"",VLOOKUP($B43,'YILDIZ KIZ-START LİSTE'!$B$6:$F$45,5,0))</f>
      </c>
      <c r="G43" s="62"/>
      <c r="H43" s="16">
        <f t="shared" si="1"/>
      </c>
    </row>
    <row r="44" spans="1:8" ht="18" customHeight="1">
      <c r="A44" s="57">
        <f t="shared" si="0"/>
      </c>
      <c r="B44" s="58"/>
      <c r="C44" s="59">
        <f>IF(ISERROR(VLOOKUP(B44,'YILDIZ KIZ-START LİSTE'!$B$6:$F$45,2,0)),"",VLOOKUP(B44,'YILDIZ KIZ-START LİSTE'!$B$6:$F$45,2,0))</f>
      </c>
      <c r="D44" s="59">
        <f>IF(ISERROR(VLOOKUP(B44,'YILDIZ KIZ-START LİSTE'!$B$6:$F$45,3,0)),"",VLOOKUP(B44,'YILDIZ KIZ-START LİSTE'!$B$6:$F$45,3,0))</f>
      </c>
      <c r="E44" s="60">
        <f>IF(ISERROR(VLOOKUP(B44,'YILDIZ KIZ-START LİSTE'!$B$6:$F$45,4,0)),"",VLOOKUP(B44,'YILDIZ KIZ-START LİSTE'!$B$6:$F$45,4,0))</f>
      </c>
      <c r="F44" s="61">
        <f>IF(ISERROR(VLOOKUP($B44,'YILDIZ KIZ-START LİSTE'!$B$6:$F$45,5,0)),"",VLOOKUP($B44,'YILDIZ KIZ-START LİSTE'!$B$6:$F$45,5,0))</f>
      </c>
      <c r="G44" s="62"/>
      <c r="H44" s="16">
        <f t="shared" si="1"/>
      </c>
    </row>
    <row r="45" spans="1:8" ht="18" customHeight="1">
      <c r="A45" s="57">
        <f t="shared" si="0"/>
      </c>
      <c r="B45" s="58"/>
      <c r="C45" s="59">
        <f>IF(ISERROR(VLOOKUP(B45,'YILDIZ KIZ-START LİSTE'!$B$6:$F$45,2,0)),"",VLOOKUP(B45,'YILDIZ KIZ-START LİSTE'!$B$6:$F$45,2,0))</f>
      </c>
      <c r="D45" s="59">
        <f>IF(ISERROR(VLOOKUP(B45,'YILDIZ KIZ-START LİSTE'!$B$6:$F$45,3,0)),"",VLOOKUP(B45,'YILDIZ KIZ-START LİSTE'!$B$6:$F$45,3,0))</f>
      </c>
      <c r="E45" s="60">
        <f>IF(ISERROR(VLOOKUP(B45,'YILDIZ KIZ-START LİSTE'!$B$6:$F$45,4,0)),"",VLOOKUP(B45,'YILDIZ KIZ-START LİSTE'!$B$6:$F$45,4,0))</f>
      </c>
      <c r="F45" s="61">
        <f>IF(ISERROR(VLOOKUP($B45,'YILDIZ KIZ-START LİSTE'!$B$6:$F$45,5,0)),"",VLOOKUP($B45,'YILDIZ KIZ-START LİSTE'!$B$6:$F$45,5,0))</f>
      </c>
      <c r="G45" s="62"/>
      <c r="H45" s="16">
        <f t="shared" si="1"/>
      </c>
    </row>
    <row r="46" spans="1:8" ht="18" customHeight="1">
      <c r="A46" s="57">
        <f t="shared" si="0"/>
      </c>
      <c r="B46" s="58"/>
      <c r="C46" s="59">
        <f>IF(ISERROR(VLOOKUP(B46,'YILDIZ KIZ-START LİSTE'!$B$6:$F$45,2,0)),"",VLOOKUP(B46,'YILDIZ KIZ-START LİSTE'!$B$6:$F$45,2,0))</f>
      </c>
      <c r="D46" s="59">
        <f>IF(ISERROR(VLOOKUP(B46,'YILDIZ KIZ-START LİSTE'!$B$6:$F$45,3,0)),"",VLOOKUP(B46,'YILDIZ KIZ-START LİSTE'!$B$6:$F$45,3,0))</f>
      </c>
      <c r="E46" s="60">
        <f>IF(ISERROR(VLOOKUP(B46,'YILDIZ KIZ-START LİSTE'!$B$6:$F$45,4,0)),"",VLOOKUP(B46,'YILDIZ KIZ-START LİSTE'!$B$6:$F$45,4,0))</f>
      </c>
      <c r="F46" s="61">
        <f>IF(ISERROR(VLOOKUP($B46,'YILDIZ KIZ-START LİSTE'!$B$6:$F$45,5,0)),"",VLOOKUP($B46,'YILDIZ KIZ-START LİSTE'!$B$6:$F$45,5,0))</f>
      </c>
      <c r="G46" s="62"/>
      <c r="H46" s="16">
        <f t="shared" si="1"/>
      </c>
    </row>
    <row r="47" spans="1:8" ht="18" customHeight="1">
      <c r="A47" s="57">
        <f t="shared" si="0"/>
      </c>
      <c r="B47" s="58"/>
      <c r="C47" s="59">
        <f>IF(ISERROR(VLOOKUP(B47,'YILDIZ KIZ-START LİSTE'!$B$6:$F$45,2,0)),"",VLOOKUP(B47,'YILDIZ KIZ-START LİSTE'!$B$6:$F$45,2,0))</f>
      </c>
      <c r="D47" s="59">
        <f>IF(ISERROR(VLOOKUP(B47,'YILDIZ KIZ-START LİSTE'!$B$6:$F$45,3,0)),"",VLOOKUP(B47,'YILDIZ KIZ-START LİSTE'!$B$6:$F$45,3,0))</f>
      </c>
      <c r="E47" s="60">
        <f>IF(ISERROR(VLOOKUP(B47,'YILDIZ KIZ-START LİSTE'!$B$6:$F$45,4,0)),"",VLOOKUP(B47,'YILDIZ KIZ-START LİSTE'!$B$6:$F$45,4,0))</f>
      </c>
      <c r="F47" s="61">
        <f>IF(ISERROR(VLOOKUP($B47,'YILDIZ KIZ-START LİSTE'!$B$6:$F$45,5,0)),"",VLOOKUP($B47,'YILDIZ KIZ-START LİSTE'!$B$6:$F$45,5,0))</f>
      </c>
      <c r="G47" s="62"/>
      <c r="H47" s="16">
        <f t="shared" si="1"/>
      </c>
    </row>
    <row r="48" spans="1:8" ht="18" customHeight="1">
      <c r="A48" s="57">
        <f t="shared" si="0"/>
      </c>
      <c r="B48" s="58"/>
      <c r="C48" s="59">
        <f>IF(ISERROR(VLOOKUP(B48,'YILDIZ KIZ-START LİSTE'!$B$6:$F$45,2,0)),"",VLOOKUP(B48,'YILDIZ KIZ-START LİSTE'!$B$6:$F$45,2,0))</f>
      </c>
      <c r="D48" s="59">
        <f>IF(ISERROR(VLOOKUP(B48,'YILDIZ KIZ-START LİSTE'!$B$6:$F$45,3,0)),"",VLOOKUP(B48,'YILDIZ KIZ-START LİSTE'!$B$6:$F$45,3,0))</f>
      </c>
      <c r="E48" s="60">
        <f>IF(ISERROR(VLOOKUP(B48,'YILDIZ KIZ-START LİSTE'!$B$6:$F$45,4,0)),"",VLOOKUP(B48,'YILDIZ KIZ-START LİSTE'!$B$6:$F$45,4,0))</f>
      </c>
      <c r="F48" s="61">
        <f>IF(ISERROR(VLOOKUP($B48,'YILDIZ KIZ-START LİSTE'!$B$6:$F$45,5,0)),"",VLOOKUP($B48,'YILDIZ KIZ-START LİSTE'!$B$6:$F$45,5,0))</f>
      </c>
      <c r="G48" s="62"/>
      <c r="H48" s="16">
        <f t="shared" si="1"/>
      </c>
    </row>
    <row r="49" spans="1:8" ht="18" customHeight="1">
      <c r="A49" s="57">
        <f t="shared" si="0"/>
      </c>
      <c r="B49" s="58"/>
      <c r="C49" s="59">
        <f>IF(ISERROR(VLOOKUP(B49,'YILDIZ KIZ-START LİSTE'!$B$6:$F$45,2,0)),"",VLOOKUP(B49,'YILDIZ KIZ-START LİSTE'!$B$6:$F$45,2,0))</f>
      </c>
      <c r="D49" s="59">
        <f>IF(ISERROR(VLOOKUP(B49,'YILDIZ KIZ-START LİSTE'!$B$6:$F$45,3,0)),"",VLOOKUP(B49,'YILDIZ KIZ-START LİSTE'!$B$6:$F$45,3,0))</f>
      </c>
      <c r="E49" s="60">
        <f>IF(ISERROR(VLOOKUP(B49,'YILDIZ KIZ-START LİSTE'!$B$6:$F$45,4,0)),"",VLOOKUP(B49,'YILDIZ KIZ-START LİSTE'!$B$6:$F$45,4,0))</f>
      </c>
      <c r="F49" s="61">
        <f>IF(ISERROR(VLOOKUP($B49,'YILDIZ KIZ-START LİSTE'!$B$6:$F$45,5,0)),"",VLOOKUP($B49,'YILDIZ KIZ-START LİSTE'!$B$6:$F$45,5,0))</f>
      </c>
      <c r="G49" s="62"/>
      <c r="H49" s="16">
        <f t="shared" si="1"/>
      </c>
    </row>
    <row r="50" spans="1:8" ht="18" customHeight="1">
      <c r="A50" s="57">
        <f t="shared" si="0"/>
      </c>
      <c r="B50" s="58"/>
      <c r="C50" s="59">
        <f>IF(ISERROR(VLOOKUP(B50,'YILDIZ KIZ-START LİSTE'!$B$6:$F$45,2,0)),"",VLOOKUP(B50,'YILDIZ KIZ-START LİSTE'!$B$6:$F$45,2,0))</f>
      </c>
      <c r="D50" s="59">
        <f>IF(ISERROR(VLOOKUP(B50,'YILDIZ KIZ-START LİSTE'!$B$6:$F$45,3,0)),"",VLOOKUP(B50,'YILDIZ KIZ-START LİSTE'!$B$6:$F$45,3,0))</f>
      </c>
      <c r="E50" s="60">
        <f>IF(ISERROR(VLOOKUP(B50,'YILDIZ KIZ-START LİSTE'!$B$6:$F$45,4,0)),"",VLOOKUP(B50,'YILDIZ KIZ-START LİSTE'!$B$6:$F$45,4,0))</f>
      </c>
      <c r="F50" s="61">
        <f>IF(ISERROR(VLOOKUP($B50,'YILDIZ KIZ-START LİSTE'!$B$6:$F$45,5,0)),"",VLOOKUP($B50,'YILDIZ KIZ-START LİSTE'!$B$6:$F$45,5,0))</f>
      </c>
      <c r="G50" s="62"/>
      <c r="H50" s="16">
        <f t="shared" si="1"/>
      </c>
    </row>
    <row r="51" spans="1:8" ht="18" customHeight="1">
      <c r="A51" s="57">
        <f t="shared" si="0"/>
      </c>
      <c r="B51" s="58"/>
      <c r="C51" s="59">
        <f>IF(ISERROR(VLOOKUP(B51,'YILDIZ KIZ-START LİSTE'!$B$6:$F$45,2,0)),"",VLOOKUP(B51,'YILDIZ KIZ-START LİSTE'!$B$6:$F$45,2,0))</f>
      </c>
      <c r="D51" s="59">
        <f>IF(ISERROR(VLOOKUP(B51,'YILDIZ KIZ-START LİSTE'!$B$6:$F$45,3,0)),"",VLOOKUP(B51,'YILDIZ KIZ-START LİSTE'!$B$6:$F$45,3,0))</f>
      </c>
      <c r="E51" s="60">
        <f>IF(ISERROR(VLOOKUP(B51,'YILDIZ KIZ-START LİSTE'!$B$6:$F$45,4,0)),"",VLOOKUP(B51,'YILDIZ KIZ-START LİSTE'!$B$6:$F$45,4,0))</f>
      </c>
      <c r="F51" s="61">
        <f>IF(ISERROR(VLOOKUP($B51,'YILDIZ KIZ-START LİSTE'!$B$6:$F$45,5,0)),"",VLOOKUP($B51,'YILDIZ KIZ-START LİSTE'!$B$6:$F$45,5,0))</f>
      </c>
      <c r="G51" s="62"/>
      <c r="H51" s="16">
        <f t="shared" si="1"/>
      </c>
    </row>
    <row r="52" spans="1:8" ht="18" customHeight="1">
      <c r="A52" s="57">
        <f t="shared" si="0"/>
      </c>
      <c r="B52" s="58"/>
      <c r="C52" s="59">
        <f>IF(ISERROR(VLOOKUP(B52,'YILDIZ KIZ-START LİSTE'!$B$6:$F$45,2,0)),"",VLOOKUP(B52,'YILDIZ KIZ-START LİSTE'!$B$6:$F$45,2,0))</f>
      </c>
      <c r="D52" s="59">
        <f>IF(ISERROR(VLOOKUP(B52,'YILDIZ KIZ-START LİSTE'!$B$6:$F$45,3,0)),"",VLOOKUP(B52,'YILDIZ KIZ-START LİSTE'!$B$6:$F$45,3,0))</f>
      </c>
      <c r="E52" s="60">
        <f>IF(ISERROR(VLOOKUP(B52,'YILDIZ KIZ-START LİSTE'!$B$6:$F$45,4,0)),"",VLOOKUP(B52,'YILDIZ KIZ-START LİSTE'!$B$6:$F$45,4,0))</f>
      </c>
      <c r="F52" s="61">
        <f>IF(ISERROR(VLOOKUP($B52,'YILDIZ KIZ-START LİSTE'!$B$6:$F$45,5,0)),"",VLOOKUP($B52,'YILDIZ KIZ-START LİSTE'!$B$6:$F$45,5,0))</f>
      </c>
      <c r="G52" s="62"/>
      <c r="H52" s="16">
        <f t="shared" si="1"/>
      </c>
    </row>
    <row r="53" spans="1:8" ht="18" customHeight="1">
      <c r="A53" s="57">
        <f t="shared" si="0"/>
      </c>
      <c r="B53" s="58"/>
      <c r="C53" s="59">
        <f>IF(ISERROR(VLOOKUP(B53,'YILDIZ KIZ-START LİSTE'!$B$6:$F$45,2,0)),"",VLOOKUP(B53,'YILDIZ KIZ-START LİSTE'!$B$6:$F$45,2,0))</f>
      </c>
      <c r="D53" s="59">
        <f>IF(ISERROR(VLOOKUP(B53,'YILDIZ KIZ-START LİSTE'!$B$6:$F$45,3,0)),"",VLOOKUP(B53,'YILDIZ KIZ-START LİSTE'!$B$6:$F$45,3,0))</f>
      </c>
      <c r="E53" s="60">
        <f>IF(ISERROR(VLOOKUP(B53,'YILDIZ KIZ-START LİSTE'!$B$6:$F$45,4,0)),"",VLOOKUP(B53,'YILDIZ KIZ-START LİSTE'!$B$6:$F$45,4,0))</f>
      </c>
      <c r="F53" s="61">
        <f>IF(ISERROR(VLOOKUP($B53,'YILDIZ KIZ-START LİSTE'!$B$6:$F$45,5,0)),"",VLOOKUP($B53,'YILDIZ KIZ-START LİSTE'!$B$6:$F$45,5,0))</f>
      </c>
      <c r="G53" s="62"/>
      <c r="H53" s="16">
        <f t="shared" si="1"/>
      </c>
    </row>
    <row r="54" spans="1:8" ht="18" customHeight="1">
      <c r="A54" s="57">
        <f t="shared" si="0"/>
      </c>
      <c r="B54" s="58"/>
      <c r="C54" s="59">
        <f>IF(ISERROR(VLOOKUP(B54,'YILDIZ KIZ-START LİSTE'!$B$6:$F$45,2,0)),"",VLOOKUP(B54,'YILDIZ KIZ-START LİSTE'!$B$6:$F$45,2,0))</f>
      </c>
      <c r="D54" s="59">
        <f>IF(ISERROR(VLOOKUP(B54,'YILDIZ KIZ-START LİSTE'!$B$6:$F$45,3,0)),"",VLOOKUP(B54,'YILDIZ KIZ-START LİSTE'!$B$6:$F$45,3,0))</f>
      </c>
      <c r="E54" s="60">
        <f>IF(ISERROR(VLOOKUP(B54,'YILDIZ KIZ-START LİSTE'!$B$6:$F$45,4,0)),"",VLOOKUP(B54,'YILDIZ KIZ-START LİSTE'!$B$6:$F$45,4,0))</f>
      </c>
      <c r="F54" s="61">
        <f>IF(ISERROR(VLOOKUP($B54,'YILDIZ KIZ-START LİSTE'!$B$6:$F$45,5,0)),"",VLOOKUP($B54,'YILDIZ KIZ-START LİSTE'!$B$6:$F$45,5,0))</f>
      </c>
      <c r="G54" s="62"/>
      <c r="H54" s="16">
        <f t="shared" si="1"/>
      </c>
    </row>
    <row r="55" spans="1:8" ht="18" customHeight="1">
      <c r="A55" s="57">
        <f t="shared" si="0"/>
      </c>
      <c r="B55" s="58"/>
      <c r="C55" s="59">
        <f>IF(ISERROR(VLOOKUP(B55,'YILDIZ KIZ-START LİSTE'!$B$6:$F$45,2,0)),"",VLOOKUP(B55,'YILDIZ KIZ-START LİSTE'!$B$6:$F$45,2,0))</f>
      </c>
      <c r="D55" s="59">
        <f>IF(ISERROR(VLOOKUP(B55,'YILDIZ KIZ-START LİSTE'!$B$6:$F$45,3,0)),"",VLOOKUP(B55,'YILDIZ KIZ-START LİSTE'!$B$6:$F$45,3,0))</f>
      </c>
      <c r="E55" s="60">
        <f>IF(ISERROR(VLOOKUP(B55,'YILDIZ KIZ-START LİSTE'!$B$6:$F$45,4,0)),"",VLOOKUP(B55,'YILDIZ KIZ-START LİSTE'!$B$6:$F$45,4,0))</f>
      </c>
      <c r="F55" s="61">
        <f>IF(ISERROR(VLOOKUP($B55,'YILDIZ KIZ-START LİSTE'!$B$6:$F$45,5,0)),"",VLOOKUP($B55,'YILDIZ KIZ-START LİSTE'!$B$6:$F$45,5,0))</f>
      </c>
      <c r="G55" s="62"/>
      <c r="H55" s="16">
        <f t="shared" si="1"/>
      </c>
    </row>
  </sheetData>
  <sheetProtection password="CC11" sheet="1"/>
  <mergeCells count="5">
    <mergeCell ref="A4:C4"/>
    <mergeCell ref="A1:H1"/>
    <mergeCell ref="A2:H2"/>
    <mergeCell ref="A3:H3"/>
    <mergeCell ref="F4:H4"/>
  </mergeCells>
  <conditionalFormatting sqref="H6:H55">
    <cfRule type="containsText" priority="3" dxfId="24" operator="containsText" stopIfTrue="1" text="$E$7=&quot;&quot;F&quot;&quot;">
      <formula>NOT(ISERROR(SEARCH("$E$7=""F""",H6)))</formula>
    </cfRule>
    <cfRule type="containsText" priority="5" dxfId="24" operator="containsText" stopIfTrue="1" text="F=E7">
      <formula>NOT(ISERROR(SEARCH("F=E7",H6)))</formula>
    </cfRule>
  </conditionalFormatting>
  <conditionalFormatting sqref="B6:B55">
    <cfRule type="duplicateValues" priority="8" dxfId="24" stopIfTrue="1">
      <formula>AND(COUNTIF($B$6:$B$55,B6)&gt;1,NOT(ISBLANK(B6)))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8">
      <selection activeCell="A28" sqref="A1:IV16384"/>
    </sheetView>
  </sheetViews>
  <sheetFormatPr defaultColWidth="9.00390625" defaultRowHeight="12.75"/>
  <cols>
    <col min="1" max="2" width="30.375" style="1" customWidth="1"/>
    <col min="3" max="3" width="30.875" style="1" customWidth="1"/>
    <col min="4" max="12" width="6.75390625" style="1" customWidth="1"/>
    <col min="13" max="16384" width="9.125" style="1" customWidth="1"/>
  </cols>
  <sheetData>
    <row r="1" spans="1:3" ht="24" customHeight="1">
      <c r="A1" s="67"/>
      <c r="B1" s="68"/>
      <c r="C1" s="69"/>
    </row>
    <row r="2" spans="1:5" ht="42.75" customHeight="1">
      <c r="A2" s="70" t="s">
        <v>24</v>
      </c>
      <c r="B2" s="71"/>
      <c r="C2" s="72"/>
      <c r="D2" s="2"/>
      <c r="E2" s="2"/>
    </row>
    <row r="3" spans="1:5" ht="24.75" customHeight="1">
      <c r="A3" s="48"/>
      <c r="B3" s="46"/>
      <c r="C3" s="47"/>
      <c r="D3" s="3"/>
      <c r="E3" s="3"/>
    </row>
    <row r="4" spans="1:3" s="5" customFormat="1" ht="24.75" customHeight="1">
      <c r="A4" s="38"/>
      <c r="B4" s="4"/>
      <c r="C4" s="39"/>
    </row>
    <row r="5" spans="1:3" s="5" customFormat="1" ht="24.75" customHeight="1">
      <c r="A5" s="38"/>
      <c r="B5" s="4"/>
      <c r="C5" s="39"/>
    </row>
    <row r="6" spans="1:3" s="5" customFormat="1" ht="24.75" customHeight="1">
      <c r="A6" s="38"/>
      <c r="B6" s="4"/>
      <c r="C6" s="39"/>
    </row>
    <row r="7" spans="1:3" s="5" customFormat="1" ht="24.75" customHeight="1">
      <c r="A7" s="38"/>
      <c r="B7" s="4"/>
      <c r="C7" s="39"/>
    </row>
    <row r="8" spans="1:3" s="5" customFormat="1" ht="24.75" customHeight="1">
      <c r="A8" s="38"/>
      <c r="B8" s="4"/>
      <c r="C8" s="39"/>
    </row>
    <row r="9" spans="1:3" ht="22.5">
      <c r="A9" s="38"/>
      <c r="B9" s="4"/>
      <c r="C9" s="39"/>
    </row>
    <row r="10" spans="1:3" ht="22.5">
      <c r="A10" s="38"/>
      <c r="B10" s="4"/>
      <c r="C10" s="39"/>
    </row>
    <row r="11" spans="1:3" ht="22.5">
      <c r="A11" s="38"/>
      <c r="B11" s="4"/>
      <c r="C11" s="39"/>
    </row>
    <row r="12" spans="1:3" ht="22.5">
      <c r="A12" s="38"/>
      <c r="B12" s="4"/>
      <c r="C12" s="39"/>
    </row>
    <row r="13" spans="1:3" ht="22.5">
      <c r="A13" s="38"/>
      <c r="B13" s="4"/>
      <c r="C13" s="39"/>
    </row>
    <row r="14" spans="1:3" ht="22.5">
      <c r="A14" s="38"/>
      <c r="B14" s="4"/>
      <c r="C14" s="39"/>
    </row>
    <row r="15" spans="1:3" ht="22.5">
      <c r="A15" s="38"/>
      <c r="B15" s="4"/>
      <c r="C15" s="39"/>
    </row>
    <row r="16" spans="1:3" ht="22.5">
      <c r="A16" s="38"/>
      <c r="B16" s="4"/>
      <c r="C16" s="39"/>
    </row>
    <row r="17" spans="1:3" ht="22.5">
      <c r="A17" s="38"/>
      <c r="B17" s="4"/>
      <c r="C17" s="39"/>
    </row>
    <row r="18" spans="1:3" ht="22.5">
      <c r="A18" s="38"/>
      <c r="B18" s="4"/>
      <c r="C18" s="39"/>
    </row>
    <row r="19" spans="1:3" ht="18" customHeight="1">
      <c r="A19" s="73" t="s">
        <v>26</v>
      </c>
      <c r="B19" s="74"/>
      <c r="C19" s="75"/>
    </row>
    <row r="20" spans="1:3" ht="42" customHeight="1">
      <c r="A20" s="76"/>
      <c r="B20" s="74"/>
      <c r="C20" s="75"/>
    </row>
    <row r="21" spans="1:3" ht="27">
      <c r="A21" s="38"/>
      <c r="B21" s="50" t="s">
        <v>25</v>
      </c>
      <c r="C21" s="39"/>
    </row>
    <row r="22" spans="1:3" ht="15.75" customHeight="1">
      <c r="A22" s="38"/>
      <c r="B22" s="8"/>
      <c r="C22" s="39"/>
    </row>
    <row r="23" spans="1:3" ht="16.5" customHeight="1">
      <c r="A23" s="38"/>
      <c r="B23" s="8"/>
      <c r="C23" s="39"/>
    </row>
    <row r="24" spans="1:3" ht="22.5">
      <c r="A24" s="38"/>
      <c r="B24" s="8"/>
      <c r="C24" s="39"/>
    </row>
    <row r="25" spans="1:3" ht="22.5">
      <c r="A25" s="40"/>
      <c r="B25" s="6"/>
      <c r="C25" s="41"/>
    </row>
    <row r="26" spans="1:3" ht="25.5" customHeight="1">
      <c r="A26" s="32" t="s">
        <v>7</v>
      </c>
      <c r="B26" s="63" t="s">
        <v>26</v>
      </c>
      <c r="C26" s="64"/>
    </row>
    <row r="27" spans="1:3" ht="25.5" customHeight="1">
      <c r="A27" s="33" t="s">
        <v>8</v>
      </c>
      <c r="B27" s="63" t="s">
        <v>30</v>
      </c>
      <c r="C27" s="64"/>
    </row>
    <row r="28" spans="1:3" ht="25.5" customHeight="1">
      <c r="A28" s="34" t="s">
        <v>9</v>
      </c>
      <c r="B28" s="63" t="s">
        <v>31</v>
      </c>
      <c r="C28" s="64"/>
    </row>
    <row r="29" spans="1:3" ht="25.5" customHeight="1">
      <c r="A29" s="33" t="s">
        <v>10</v>
      </c>
      <c r="B29" s="63" t="s">
        <v>25</v>
      </c>
      <c r="C29" s="64"/>
    </row>
    <row r="30" spans="1:3" ht="25.5" customHeight="1">
      <c r="A30" s="33" t="s">
        <v>11</v>
      </c>
      <c r="B30" s="65">
        <v>41058.40972222222</v>
      </c>
      <c r="C30" s="66"/>
    </row>
    <row r="31" spans="1:3" ht="25.5" customHeight="1">
      <c r="A31" s="35" t="s">
        <v>23</v>
      </c>
      <c r="B31" s="37">
        <v>52</v>
      </c>
      <c r="C31" s="36"/>
    </row>
    <row r="32" spans="1:3" ht="27.75" customHeight="1">
      <c r="A32" s="33"/>
      <c r="B32" s="7"/>
      <c r="C32" s="42"/>
    </row>
    <row r="33" spans="1:3" ht="33" customHeight="1">
      <c r="A33" s="43"/>
      <c r="B33" s="44"/>
      <c r="C33" s="45"/>
    </row>
  </sheetData>
  <sheetProtection/>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rgb="FF00B0F0"/>
  </sheetPr>
  <dimension ref="A1:L66"/>
  <sheetViews>
    <sheetView view="pageBreakPreview" zoomScaleSheetLayoutView="100" zoomScalePageLayoutView="0" workbookViewId="0" topLeftCell="A43">
      <selection activeCell="A51" sqref="A51"/>
    </sheetView>
  </sheetViews>
  <sheetFormatPr defaultColWidth="9.00390625" defaultRowHeight="12.75"/>
  <cols>
    <col min="1" max="1" width="4.25390625" style="23" bestFit="1" customWidth="1"/>
    <col min="2" max="2" width="8.00390625" style="23" customWidth="1"/>
    <col min="3" max="4" width="32.375" style="24" customWidth="1"/>
    <col min="5" max="5" width="8.00390625" style="23" hidden="1" customWidth="1"/>
    <col min="6" max="6" width="19.25390625" style="25" customWidth="1"/>
    <col min="7" max="7" width="17.125" style="20" customWidth="1"/>
    <col min="8" max="16384" width="9.125" style="20" customWidth="1"/>
  </cols>
  <sheetData>
    <row r="1" spans="1:6" ht="31.5" customHeight="1">
      <c r="A1" s="78" t="str">
        <f>'YE-KAPAK'!A2</f>
        <v>Tükiye Atletizm Federasyonu
Kütahya Atletizm İl Temsilciliği</v>
      </c>
      <c r="B1" s="79"/>
      <c r="C1" s="79"/>
      <c r="D1" s="79"/>
      <c r="E1" s="79"/>
      <c r="F1" s="79"/>
    </row>
    <row r="2" spans="1:6" ht="15.75">
      <c r="A2" s="80" t="str">
        <f>'YE-KAPAK'!B26</f>
        <v>Dağ Koşusu Federasyon Deneme Şampiyonası</v>
      </c>
      <c r="B2" s="80"/>
      <c r="C2" s="80"/>
      <c r="D2" s="80"/>
      <c r="E2" s="80"/>
      <c r="F2" s="80"/>
    </row>
    <row r="3" spans="1:6" ht="15.75">
      <c r="A3" s="81" t="str">
        <f>'YE-KAPAK'!B29</f>
        <v>Kütahya</v>
      </c>
      <c r="B3" s="81"/>
      <c r="C3" s="81"/>
      <c r="D3" s="81"/>
      <c r="E3" s="81"/>
      <c r="F3" s="81"/>
    </row>
    <row r="4" spans="1:6" ht="14.25">
      <c r="A4" s="77" t="str">
        <f>'YE-KAPAK'!B28</f>
        <v>Yıldız Erkekler</v>
      </c>
      <c r="B4" s="77"/>
      <c r="C4" s="77"/>
      <c r="D4" s="49" t="str">
        <f>'YE-KAPAK'!B27</f>
        <v>4.000 Metre</v>
      </c>
      <c r="E4" s="82">
        <f>'YE-KAPAK'!B30</f>
        <v>41058.40972222222</v>
      </c>
      <c r="F4" s="82"/>
    </row>
    <row r="5" spans="1:12" s="21" customFormat="1" ht="31.5" customHeight="1">
      <c r="A5" s="12" t="s">
        <v>0</v>
      </c>
      <c r="B5" s="12" t="s">
        <v>1</v>
      </c>
      <c r="C5" s="12" t="s">
        <v>3</v>
      </c>
      <c r="D5" s="12" t="s">
        <v>5</v>
      </c>
      <c r="E5" s="12" t="s">
        <v>6</v>
      </c>
      <c r="F5" s="51" t="s">
        <v>2</v>
      </c>
      <c r="H5" s="22"/>
      <c r="I5" s="22"/>
      <c r="J5" s="22"/>
      <c r="K5" s="22"/>
      <c r="L5" s="22"/>
    </row>
    <row r="6" spans="1:6" ht="15" customHeight="1">
      <c r="A6" s="52">
        <v>1</v>
      </c>
      <c r="B6" s="53">
        <v>51</v>
      </c>
      <c r="C6" s="54" t="s">
        <v>159</v>
      </c>
      <c r="D6" s="54" t="s">
        <v>51</v>
      </c>
      <c r="E6" s="56"/>
      <c r="F6" s="55">
        <v>34820</v>
      </c>
    </row>
    <row r="7" spans="1:6" ht="15" customHeight="1">
      <c r="A7" s="52">
        <v>2</v>
      </c>
      <c r="B7" s="53">
        <v>52</v>
      </c>
      <c r="C7" s="54" t="s">
        <v>124</v>
      </c>
      <c r="D7" s="54" t="s">
        <v>120</v>
      </c>
      <c r="E7" s="56"/>
      <c r="F7" s="55">
        <v>35065</v>
      </c>
    </row>
    <row r="8" spans="1:6" ht="15" customHeight="1">
      <c r="A8" s="52">
        <v>3</v>
      </c>
      <c r="B8" s="53">
        <v>53</v>
      </c>
      <c r="C8" s="54" t="s">
        <v>121</v>
      </c>
      <c r="D8" s="54" t="s">
        <v>120</v>
      </c>
      <c r="E8" s="56"/>
      <c r="F8" s="55">
        <v>34759</v>
      </c>
    </row>
    <row r="9" spans="1:6" ht="15" customHeight="1">
      <c r="A9" s="52">
        <v>4</v>
      </c>
      <c r="B9" s="53">
        <v>54</v>
      </c>
      <c r="C9" s="54" t="s">
        <v>123</v>
      </c>
      <c r="D9" s="54" t="s">
        <v>120</v>
      </c>
      <c r="E9" s="56"/>
      <c r="F9" s="55">
        <v>35413</v>
      </c>
    </row>
    <row r="10" spans="1:6" ht="15" customHeight="1">
      <c r="A10" s="52">
        <v>5</v>
      </c>
      <c r="B10" s="53">
        <v>55</v>
      </c>
      <c r="C10" s="54" t="s">
        <v>122</v>
      </c>
      <c r="D10" s="54" t="s">
        <v>120</v>
      </c>
      <c r="E10" s="56"/>
      <c r="F10" s="55">
        <v>34700</v>
      </c>
    </row>
    <row r="11" spans="1:6" ht="15" customHeight="1">
      <c r="A11" s="52">
        <v>6</v>
      </c>
      <c r="B11" s="53">
        <v>56</v>
      </c>
      <c r="C11" s="54" t="s">
        <v>171</v>
      </c>
      <c r="D11" s="54" t="s">
        <v>143</v>
      </c>
      <c r="E11" s="56"/>
      <c r="F11" s="55">
        <v>35180</v>
      </c>
    </row>
    <row r="12" spans="1:6" ht="15" customHeight="1">
      <c r="A12" s="52">
        <v>7</v>
      </c>
      <c r="B12" s="53">
        <v>57</v>
      </c>
      <c r="C12" s="54" t="s">
        <v>172</v>
      </c>
      <c r="D12" s="54" t="s">
        <v>143</v>
      </c>
      <c r="E12" s="56"/>
      <c r="F12" s="55">
        <v>35372</v>
      </c>
    </row>
    <row r="13" spans="1:6" ht="15" customHeight="1">
      <c r="A13" s="52">
        <v>8</v>
      </c>
      <c r="B13" s="53">
        <v>58</v>
      </c>
      <c r="C13" s="54" t="s">
        <v>173</v>
      </c>
      <c r="D13" s="54" t="s">
        <v>143</v>
      </c>
      <c r="E13" s="56"/>
      <c r="F13" s="55">
        <v>35260</v>
      </c>
    </row>
    <row r="14" spans="1:6" ht="15" customHeight="1">
      <c r="A14" s="52">
        <v>9</v>
      </c>
      <c r="B14" s="53">
        <v>59</v>
      </c>
      <c r="C14" s="54" t="s">
        <v>170</v>
      </c>
      <c r="D14" s="54" t="s">
        <v>143</v>
      </c>
      <c r="E14" s="56"/>
      <c r="F14" s="55">
        <v>34894</v>
      </c>
    </row>
    <row r="15" spans="1:6" ht="15" customHeight="1">
      <c r="A15" s="52">
        <v>10</v>
      </c>
      <c r="B15" s="53">
        <v>60</v>
      </c>
      <c r="C15" s="54" t="s">
        <v>37</v>
      </c>
      <c r="D15" s="54" t="s">
        <v>38</v>
      </c>
      <c r="E15" s="56" t="s">
        <v>39</v>
      </c>
      <c r="F15" s="55">
        <v>34912</v>
      </c>
    </row>
    <row r="16" spans="1:6" ht="15" customHeight="1">
      <c r="A16" s="52">
        <v>11</v>
      </c>
      <c r="B16" s="53">
        <v>61</v>
      </c>
      <c r="C16" s="54" t="s">
        <v>88</v>
      </c>
      <c r="D16" s="54" t="s">
        <v>87</v>
      </c>
      <c r="E16" s="56"/>
      <c r="F16" s="55">
        <v>35105</v>
      </c>
    </row>
    <row r="17" spans="1:6" ht="15" customHeight="1">
      <c r="A17" s="52">
        <v>12</v>
      </c>
      <c r="B17" s="53">
        <v>62</v>
      </c>
      <c r="C17" s="54" t="s">
        <v>67</v>
      </c>
      <c r="D17" s="54" t="s">
        <v>68</v>
      </c>
      <c r="E17" s="56"/>
      <c r="F17" s="55">
        <v>34851</v>
      </c>
    </row>
    <row r="18" spans="1:6" ht="15" customHeight="1">
      <c r="A18" s="52">
        <v>13</v>
      </c>
      <c r="B18" s="53">
        <v>63</v>
      </c>
      <c r="C18" s="54" t="s">
        <v>49</v>
      </c>
      <c r="D18" s="54" t="s">
        <v>46</v>
      </c>
      <c r="E18" s="56"/>
      <c r="F18" s="55">
        <v>35371</v>
      </c>
    </row>
    <row r="19" spans="1:6" ht="15" customHeight="1">
      <c r="A19" s="52">
        <v>14</v>
      </c>
      <c r="B19" s="53">
        <v>64</v>
      </c>
      <c r="C19" s="54" t="s">
        <v>149</v>
      </c>
      <c r="D19" s="54" t="s">
        <v>150</v>
      </c>
      <c r="E19" s="56"/>
      <c r="F19" s="55">
        <v>35041</v>
      </c>
    </row>
    <row r="20" spans="1:6" ht="15" customHeight="1">
      <c r="A20" s="52">
        <v>15</v>
      </c>
      <c r="B20" s="53">
        <v>65</v>
      </c>
      <c r="C20" s="54" t="s">
        <v>145</v>
      </c>
      <c r="D20" s="54" t="s">
        <v>146</v>
      </c>
      <c r="E20" s="56"/>
      <c r="F20" s="55">
        <v>34881</v>
      </c>
    </row>
    <row r="21" spans="1:6" ht="15" customHeight="1">
      <c r="A21" s="52">
        <v>16</v>
      </c>
      <c r="B21" s="53">
        <v>66</v>
      </c>
      <c r="C21" s="54" t="s">
        <v>144</v>
      </c>
      <c r="D21" s="54" t="s">
        <v>146</v>
      </c>
      <c r="E21" s="56"/>
      <c r="F21" s="55">
        <v>35186</v>
      </c>
    </row>
    <row r="22" spans="1:6" ht="15" customHeight="1">
      <c r="A22" s="52">
        <v>17</v>
      </c>
      <c r="B22" s="53">
        <v>67</v>
      </c>
      <c r="C22" s="54" t="s">
        <v>178</v>
      </c>
      <c r="D22" s="54" t="s">
        <v>191</v>
      </c>
      <c r="E22" s="56"/>
      <c r="F22" s="55">
        <v>35180</v>
      </c>
    </row>
    <row r="23" spans="1:6" ht="15" customHeight="1">
      <c r="A23" s="52">
        <v>18</v>
      </c>
      <c r="B23" s="53">
        <v>68</v>
      </c>
      <c r="C23" s="54" t="s">
        <v>179</v>
      </c>
      <c r="D23" s="54" t="s">
        <v>191</v>
      </c>
      <c r="E23" s="56"/>
      <c r="F23" s="55">
        <v>34884</v>
      </c>
    </row>
    <row r="24" spans="1:6" ht="15" customHeight="1">
      <c r="A24" s="52">
        <v>19</v>
      </c>
      <c r="B24" s="53">
        <v>69</v>
      </c>
      <c r="C24" s="54" t="s">
        <v>180</v>
      </c>
      <c r="D24" s="54" t="s">
        <v>191</v>
      </c>
      <c r="E24" s="56"/>
      <c r="F24" s="55">
        <v>34719</v>
      </c>
    </row>
    <row r="25" spans="1:6" ht="15" customHeight="1">
      <c r="A25" s="52">
        <v>20</v>
      </c>
      <c r="B25" s="53">
        <v>70</v>
      </c>
      <c r="C25" s="54" t="s">
        <v>175</v>
      </c>
      <c r="D25" s="54" t="s">
        <v>191</v>
      </c>
      <c r="E25" s="56"/>
      <c r="F25" s="55">
        <v>34700</v>
      </c>
    </row>
    <row r="26" spans="1:6" ht="15" customHeight="1">
      <c r="A26" s="52">
        <v>21</v>
      </c>
      <c r="B26" s="53">
        <v>71</v>
      </c>
      <c r="C26" s="54" t="s">
        <v>177</v>
      </c>
      <c r="D26" s="54" t="s">
        <v>191</v>
      </c>
      <c r="E26" s="56"/>
      <c r="F26" s="55">
        <v>34765</v>
      </c>
    </row>
    <row r="27" spans="1:6" ht="15" customHeight="1">
      <c r="A27" s="52">
        <v>22</v>
      </c>
      <c r="B27" s="53">
        <v>72</v>
      </c>
      <c r="C27" s="54" t="s">
        <v>176</v>
      </c>
      <c r="D27" s="54" t="s">
        <v>191</v>
      </c>
      <c r="E27" s="56"/>
      <c r="F27" s="55">
        <v>34943</v>
      </c>
    </row>
    <row r="28" spans="1:6" ht="15" customHeight="1">
      <c r="A28" s="52">
        <v>23</v>
      </c>
      <c r="B28" s="53">
        <v>73</v>
      </c>
      <c r="C28" s="54" t="s">
        <v>210</v>
      </c>
      <c r="D28" s="54" t="s">
        <v>164</v>
      </c>
      <c r="E28" s="56"/>
      <c r="F28" s="55">
        <v>34856</v>
      </c>
    </row>
    <row r="29" spans="1:6" ht="15" customHeight="1">
      <c r="A29" s="52">
        <v>24</v>
      </c>
      <c r="B29" s="53">
        <v>74</v>
      </c>
      <c r="C29" s="54" t="s">
        <v>207</v>
      </c>
      <c r="D29" s="54" t="s">
        <v>164</v>
      </c>
      <c r="E29" s="56"/>
      <c r="F29" s="55">
        <v>35170</v>
      </c>
    </row>
    <row r="30" spans="1:6" ht="15" customHeight="1">
      <c r="A30" s="52">
        <v>25</v>
      </c>
      <c r="B30" s="53">
        <v>75</v>
      </c>
      <c r="C30" s="54" t="s">
        <v>211</v>
      </c>
      <c r="D30" s="54" t="s">
        <v>164</v>
      </c>
      <c r="E30" s="56"/>
      <c r="F30" s="55">
        <v>35004</v>
      </c>
    </row>
    <row r="31" spans="1:6" ht="15" customHeight="1">
      <c r="A31" s="52">
        <v>26</v>
      </c>
      <c r="B31" s="53">
        <v>76</v>
      </c>
      <c r="C31" s="54" t="s">
        <v>209</v>
      </c>
      <c r="D31" s="54" t="s">
        <v>164</v>
      </c>
      <c r="E31" s="56"/>
      <c r="F31" s="55">
        <v>35002</v>
      </c>
    </row>
    <row r="32" spans="1:6" ht="15" customHeight="1">
      <c r="A32" s="52">
        <v>27</v>
      </c>
      <c r="B32" s="53">
        <v>77</v>
      </c>
      <c r="C32" s="54" t="s">
        <v>208</v>
      </c>
      <c r="D32" s="54" t="s">
        <v>164</v>
      </c>
      <c r="E32" s="56"/>
      <c r="F32" s="55">
        <v>34731</v>
      </c>
    </row>
    <row r="33" spans="1:6" ht="15" customHeight="1">
      <c r="A33" s="52">
        <v>28</v>
      </c>
      <c r="B33" s="53">
        <v>78</v>
      </c>
      <c r="C33" s="54" t="s">
        <v>168</v>
      </c>
      <c r="D33" s="54" t="s">
        <v>164</v>
      </c>
      <c r="E33" s="56"/>
      <c r="F33" s="55">
        <v>35105</v>
      </c>
    </row>
    <row r="34" spans="1:6" ht="15" customHeight="1">
      <c r="A34" s="52">
        <v>29</v>
      </c>
      <c r="B34" s="53">
        <v>79</v>
      </c>
      <c r="C34" s="54" t="s">
        <v>105</v>
      </c>
      <c r="D34" s="54" t="s">
        <v>101</v>
      </c>
      <c r="E34" s="56"/>
      <c r="F34" s="55">
        <v>35174</v>
      </c>
    </row>
    <row r="35" spans="1:6" ht="15" customHeight="1">
      <c r="A35" s="52">
        <v>30</v>
      </c>
      <c r="B35" s="53">
        <v>80</v>
      </c>
      <c r="C35" s="54" t="s">
        <v>64</v>
      </c>
      <c r="D35" s="54" t="s">
        <v>56</v>
      </c>
      <c r="E35" s="56"/>
      <c r="F35" s="55">
        <v>35149</v>
      </c>
    </row>
    <row r="36" spans="1:6" ht="15" customHeight="1">
      <c r="A36" s="52">
        <v>31</v>
      </c>
      <c r="B36" s="53">
        <v>81</v>
      </c>
      <c r="C36" s="54" t="s">
        <v>129</v>
      </c>
      <c r="D36" s="54" t="s">
        <v>126</v>
      </c>
      <c r="E36" s="56"/>
      <c r="F36" s="55">
        <v>35079</v>
      </c>
    </row>
    <row r="37" spans="1:6" ht="15" customHeight="1">
      <c r="A37" s="52">
        <v>32</v>
      </c>
      <c r="B37" s="53">
        <v>82</v>
      </c>
      <c r="C37" s="54" t="s">
        <v>221</v>
      </c>
      <c r="D37" s="54" t="s">
        <v>160</v>
      </c>
      <c r="E37" s="56"/>
      <c r="F37" s="55">
        <v>34763</v>
      </c>
    </row>
    <row r="38" spans="1:6" ht="15" customHeight="1">
      <c r="A38" s="52">
        <v>33</v>
      </c>
      <c r="B38" s="53">
        <v>83</v>
      </c>
      <c r="C38" s="54" t="s">
        <v>194</v>
      </c>
      <c r="D38" s="54" t="s">
        <v>193</v>
      </c>
      <c r="E38" s="56"/>
      <c r="F38" s="55">
        <v>35023</v>
      </c>
    </row>
    <row r="39" spans="1:6" ht="15" customHeight="1">
      <c r="A39" s="52">
        <v>34</v>
      </c>
      <c r="B39" s="53">
        <v>84</v>
      </c>
      <c r="C39" s="54" t="s">
        <v>195</v>
      </c>
      <c r="D39" s="54" t="s">
        <v>193</v>
      </c>
      <c r="E39" s="56"/>
      <c r="F39" s="55">
        <v>35311</v>
      </c>
    </row>
    <row r="40" spans="1:6" ht="15" customHeight="1">
      <c r="A40" s="52">
        <v>35</v>
      </c>
      <c r="B40" s="53">
        <v>85</v>
      </c>
      <c r="C40" s="54" t="s">
        <v>93</v>
      </c>
      <c r="D40" s="54" t="s">
        <v>92</v>
      </c>
      <c r="E40" s="56"/>
      <c r="F40" s="55">
        <v>35065</v>
      </c>
    </row>
    <row r="41" spans="1:6" ht="15" customHeight="1">
      <c r="A41" s="52">
        <v>36</v>
      </c>
      <c r="B41" s="53">
        <v>86</v>
      </c>
      <c r="C41" s="54" t="s">
        <v>116</v>
      </c>
      <c r="D41" s="54" t="s">
        <v>117</v>
      </c>
      <c r="E41" s="56"/>
      <c r="F41" s="55">
        <v>35150</v>
      </c>
    </row>
    <row r="42" spans="1:6" ht="15" customHeight="1">
      <c r="A42" s="52">
        <v>37</v>
      </c>
      <c r="B42" s="53">
        <v>87</v>
      </c>
      <c r="C42" s="54" t="s">
        <v>114</v>
      </c>
      <c r="D42" s="54" t="s">
        <v>117</v>
      </c>
      <c r="E42" s="56"/>
      <c r="F42" s="55">
        <v>35134</v>
      </c>
    </row>
    <row r="43" spans="1:6" ht="15" customHeight="1">
      <c r="A43" s="52">
        <v>38</v>
      </c>
      <c r="B43" s="53">
        <v>88</v>
      </c>
      <c r="C43" s="54" t="s">
        <v>115</v>
      </c>
      <c r="D43" s="54" t="s">
        <v>117</v>
      </c>
      <c r="E43" s="56"/>
      <c r="F43" s="55">
        <v>35127</v>
      </c>
    </row>
    <row r="44" spans="1:6" ht="15" customHeight="1">
      <c r="A44" s="52">
        <v>39</v>
      </c>
      <c r="B44" s="53">
        <v>89</v>
      </c>
      <c r="C44" s="54" t="s">
        <v>112</v>
      </c>
      <c r="D44" s="54" t="s">
        <v>117</v>
      </c>
      <c r="E44" s="56"/>
      <c r="F44" s="55">
        <v>34776</v>
      </c>
    </row>
    <row r="45" spans="1:6" ht="15" customHeight="1">
      <c r="A45" s="52">
        <v>40</v>
      </c>
      <c r="B45" s="53">
        <v>90</v>
      </c>
      <c r="C45" s="54" t="s">
        <v>113</v>
      </c>
      <c r="D45" s="54" t="s">
        <v>117</v>
      </c>
      <c r="E45" s="56"/>
      <c r="F45" s="55">
        <v>34793</v>
      </c>
    </row>
    <row r="46" spans="1:6" ht="15" customHeight="1">
      <c r="A46" s="52">
        <v>41</v>
      </c>
      <c r="B46" s="53">
        <v>91</v>
      </c>
      <c r="C46" s="54" t="s">
        <v>222</v>
      </c>
      <c r="D46" s="54" t="s">
        <v>215</v>
      </c>
      <c r="E46" s="56"/>
      <c r="F46" s="55">
        <v>35358</v>
      </c>
    </row>
    <row r="47" spans="1:6" ht="15" customHeight="1">
      <c r="A47" s="52">
        <v>42</v>
      </c>
      <c r="B47" s="53">
        <v>92</v>
      </c>
      <c r="C47" s="54" t="s">
        <v>223</v>
      </c>
      <c r="D47" s="54" t="s">
        <v>215</v>
      </c>
      <c r="E47" s="56"/>
      <c r="F47" s="55">
        <v>35069</v>
      </c>
    </row>
    <row r="48" spans="1:6" ht="15" customHeight="1">
      <c r="A48" s="52">
        <v>43</v>
      </c>
      <c r="B48" s="53">
        <v>93</v>
      </c>
      <c r="C48" s="54" t="s">
        <v>224</v>
      </c>
      <c r="D48" s="54" t="s">
        <v>215</v>
      </c>
      <c r="E48" s="56"/>
      <c r="F48" s="55">
        <v>35271</v>
      </c>
    </row>
    <row r="49" spans="1:6" ht="15" customHeight="1">
      <c r="A49" s="52">
        <v>44</v>
      </c>
      <c r="B49" s="53">
        <v>94</v>
      </c>
      <c r="C49" s="54" t="s">
        <v>225</v>
      </c>
      <c r="D49" s="54" t="s">
        <v>193</v>
      </c>
      <c r="E49" s="56"/>
      <c r="F49" s="55">
        <v>35065</v>
      </c>
    </row>
    <row r="50" spans="1:6" ht="15" customHeight="1">
      <c r="A50" s="52">
        <v>45</v>
      </c>
      <c r="B50" s="53">
        <v>95</v>
      </c>
      <c r="C50" s="54" t="s">
        <v>213</v>
      </c>
      <c r="D50" s="54" t="s">
        <v>191</v>
      </c>
      <c r="E50" s="56"/>
      <c r="F50" s="55">
        <v>34852</v>
      </c>
    </row>
    <row r="51" spans="1:6" ht="15" customHeight="1">
      <c r="A51" s="52">
        <v>46</v>
      </c>
      <c r="B51" s="53">
        <v>96</v>
      </c>
      <c r="C51" s="54" t="s">
        <v>226</v>
      </c>
      <c r="D51" s="54" t="s">
        <v>38</v>
      </c>
      <c r="E51" s="56"/>
      <c r="F51" s="55">
        <v>35069</v>
      </c>
    </row>
    <row r="52" spans="1:6" ht="15" customHeight="1">
      <c r="A52" s="52">
        <v>47</v>
      </c>
      <c r="B52" s="53">
        <v>97</v>
      </c>
      <c r="C52" s="54" t="s">
        <v>227</v>
      </c>
      <c r="D52" s="54" t="s">
        <v>38</v>
      </c>
      <c r="E52" s="56"/>
      <c r="F52" s="55">
        <v>35222</v>
      </c>
    </row>
    <row r="53" spans="1:6" ht="15" customHeight="1">
      <c r="A53" s="52">
        <v>48</v>
      </c>
      <c r="B53" s="53">
        <v>98</v>
      </c>
      <c r="C53" s="54" t="s">
        <v>228</v>
      </c>
      <c r="D53" s="54" t="s">
        <v>38</v>
      </c>
      <c r="E53" s="56"/>
      <c r="F53" s="55">
        <v>35269</v>
      </c>
    </row>
    <row r="54" spans="1:6" ht="15" customHeight="1">
      <c r="A54" s="52">
        <v>49</v>
      </c>
      <c r="B54" s="53">
        <v>99</v>
      </c>
      <c r="C54" s="54" t="s">
        <v>229</v>
      </c>
      <c r="D54" s="54" t="s">
        <v>38</v>
      </c>
      <c r="E54" s="56"/>
      <c r="F54" s="55">
        <v>35101</v>
      </c>
    </row>
    <row r="55" spans="1:6" ht="15" customHeight="1">
      <c r="A55" s="52">
        <v>50</v>
      </c>
      <c r="B55" s="53">
        <v>100</v>
      </c>
      <c r="C55" s="54" t="s">
        <v>230</v>
      </c>
      <c r="D55" s="54" t="s">
        <v>38</v>
      </c>
      <c r="E55" s="56"/>
      <c r="F55" s="55">
        <v>35278</v>
      </c>
    </row>
    <row r="56" spans="1:6" ht="15" customHeight="1">
      <c r="A56" s="52">
        <v>51</v>
      </c>
      <c r="B56" s="53">
        <v>149</v>
      </c>
      <c r="C56" s="54" t="s">
        <v>232</v>
      </c>
      <c r="D56" s="54" t="s">
        <v>38</v>
      </c>
      <c r="E56" s="56"/>
      <c r="F56" s="55">
        <v>35247</v>
      </c>
    </row>
    <row r="57" spans="1:6" ht="15" customHeight="1">
      <c r="A57" s="52">
        <v>52</v>
      </c>
      <c r="B57" s="53">
        <v>150</v>
      </c>
      <c r="C57" s="54" t="s">
        <v>231</v>
      </c>
      <c r="D57" s="54" t="s">
        <v>38</v>
      </c>
      <c r="E57" s="56"/>
      <c r="F57" s="55">
        <v>35065</v>
      </c>
    </row>
    <row r="58" spans="1:6" ht="15" customHeight="1">
      <c r="A58" s="52">
        <v>53</v>
      </c>
      <c r="B58" s="53"/>
      <c r="C58" s="54"/>
      <c r="D58" s="54"/>
      <c r="E58" s="56"/>
      <c r="F58" s="55"/>
    </row>
    <row r="59" spans="1:6" ht="15" customHeight="1">
      <c r="A59" s="52">
        <v>54</v>
      </c>
      <c r="B59" s="53"/>
      <c r="C59" s="54"/>
      <c r="D59" s="54"/>
      <c r="E59" s="56"/>
      <c r="F59" s="55"/>
    </row>
    <row r="60" spans="1:6" ht="15" customHeight="1">
      <c r="A60" s="52">
        <v>55</v>
      </c>
      <c r="B60" s="53"/>
      <c r="C60" s="54"/>
      <c r="D60" s="54"/>
      <c r="E60" s="56"/>
      <c r="F60" s="55"/>
    </row>
    <row r="61" spans="1:6" ht="15" customHeight="1">
      <c r="A61" s="52">
        <v>56</v>
      </c>
      <c r="B61" s="53"/>
      <c r="C61" s="54"/>
      <c r="D61" s="54"/>
      <c r="E61" s="56"/>
      <c r="F61" s="55"/>
    </row>
    <row r="62" spans="1:6" ht="15" customHeight="1">
      <c r="A62" s="52">
        <v>57</v>
      </c>
      <c r="B62" s="53"/>
      <c r="C62" s="54"/>
      <c r="D62" s="54"/>
      <c r="E62" s="56"/>
      <c r="F62" s="55"/>
    </row>
    <row r="63" spans="1:6" ht="15" customHeight="1">
      <c r="A63" s="52">
        <v>58</v>
      </c>
      <c r="B63" s="53"/>
      <c r="C63" s="54"/>
      <c r="D63" s="54"/>
      <c r="E63" s="56"/>
      <c r="F63" s="55"/>
    </row>
    <row r="64" spans="1:6" ht="15" customHeight="1">
      <c r="A64" s="52">
        <v>59</v>
      </c>
      <c r="B64" s="53"/>
      <c r="C64" s="54"/>
      <c r="D64" s="54"/>
      <c r="E64" s="56"/>
      <c r="F64" s="55"/>
    </row>
    <row r="65" spans="1:6" ht="15" customHeight="1">
      <c r="A65" s="52">
        <v>60</v>
      </c>
      <c r="B65" s="53"/>
      <c r="C65" s="54"/>
      <c r="D65" s="54"/>
      <c r="E65" s="56"/>
      <c r="F65" s="55"/>
    </row>
    <row r="66" spans="1:6" ht="15" customHeight="1">
      <c r="A66" s="52">
        <v>61</v>
      </c>
      <c r="B66" s="53"/>
      <c r="C66" s="54"/>
      <c r="D66" s="54"/>
      <c r="E66" s="56"/>
      <c r="F66" s="55"/>
    </row>
  </sheetData>
  <sheetProtection/>
  <mergeCells count="5">
    <mergeCell ref="A1:F1"/>
    <mergeCell ref="A2:F2"/>
    <mergeCell ref="A3:F3"/>
    <mergeCell ref="A4:C4"/>
    <mergeCell ref="E4:F4"/>
  </mergeCells>
  <conditionalFormatting sqref="B6:B66">
    <cfRule type="duplicateValues" priority="1" dxfId="24" stopIfTrue="1">
      <formula>AND(COUNTIF($B$6:$B$66,B6)&gt;1,NOT(ISBLANK(B6)))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76"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tabColor rgb="FF00B0F0"/>
  </sheetPr>
  <dimension ref="A1:P66"/>
  <sheetViews>
    <sheetView view="pageBreakPreview" zoomScaleSheetLayoutView="100" zoomScalePageLayoutView="0" workbookViewId="0" topLeftCell="A39">
      <selection activeCell="D11" sqref="D11"/>
    </sheetView>
  </sheetViews>
  <sheetFormatPr defaultColWidth="9.00390625" defaultRowHeight="12.75"/>
  <cols>
    <col min="1" max="1" width="6.00390625" style="10" customWidth="1"/>
    <col min="2" max="2" width="9.125" style="10" customWidth="1"/>
    <col min="3" max="3" width="38.75390625" style="17" customWidth="1"/>
    <col min="4" max="4" width="35.125" style="17" customWidth="1"/>
    <col min="5" max="5" width="2.625" style="9" hidden="1" customWidth="1"/>
    <col min="6" max="7" width="13.375" style="10" customWidth="1"/>
    <col min="8" max="8" width="3.00390625" style="9" hidden="1" customWidth="1"/>
    <col min="9" max="16384" width="9.125" style="9" customWidth="1"/>
  </cols>
  <sheetData>
    <row r="1" spans="1:10" ht="32.25" customHeight="1">
      <c r="A1" s="84" t="str">
        <f>'YE-KAPAK'!A2</f>
        <v>Tükiye Atletizm Federasyonu
Kütahya Atletizm İl Temsilciliği</v>
      </c>
      <c r="B1" s="84"/>
      <c r="C1" s="84"/>
      <c r="D1" s="84"/>
      <c r="E1" s="84"/>
      <c r="F1" s="84"/>
      <c r="G1" s="84"/>
      <c r="H1" s="84"/>
      <c r="J1" s="10"/>
    </row>
    <row r="2" spans="1:8" ht="15.75">
      <c r="A2" s="85" t="str">
        <f>'YE-KAPAK'!B26</f>
        <v>Dağ Koşusu Federasyon Deneme Şampiyonası</v>
      </c>
      <c r="B2" s="85"/>
      <c r="C2" s="85"/>
      <c r="D2" s="85"/>
      <c r="E2" s="85"/>
      <c r="F2" s="85"/>
      <c r="G2" s="85"/>
      <c r="H2" s="85"/>
    </row>
    <row r="3" spans="1:9" ht="15.75">
      <c r="A3" s="86" t="str">
        <f>'YE-KAPAK'!B29</f>
        <v>Kütahya</v>
      </c>
      <c r="B3" s="86"/>
      <c r="C3" s="86"/>
      <c r="D3" s="86"/>
      <c r="E3" s="86"/>
      <c r="F3" s="86"/>
      <c r="G3" s="86"/>
      <c r="H3" s="86"/>
      <c r="I3" s="11"/>
    </row>
    <row r="4" spans="1:8" ht="12.75">
      <c r="A4" s="83" t="str">
        <f>'YE-KAPAK'!B28</f>
        <v>Yıldız Erkekler</v>
      </c>
      <c r="B4" s="83"/>
      <c r="C4" s="83"/>
      <c r="D4" s="18" t="str">
        <f>'YE-KAPAK'!B27</f>
        <v>4.000 Metre</v>
      </c>
      <c r="E4" s="19"/>
      <c r="F4" s="87">
        <f>'YE-KAPAK'!B30</f>
        <v>41058.40972222222</v>
      </c>
      <c r="G4" s="87"/>
      <c r="H4" s="87"/>
    </row>
    <row r="5" spans="1:16" s="14" customFormat="1" ht="33.75" customHeight="1">
      <c r="A5" s="12" t="s">
        <v>0</v>
      </c>
      <c r="B5" s="12" t="s">
        <v>1</v>
      </c>
      <c r="C5" s="12" t="s">
        <v>3</v>
      </c>
      <c r="D5" s="12" t="s">
        <v>5</v>
      </c>
      <c r="E5" s="12" t="s">
        <v>6</v>
      </c>
      <c r="F5" s="51" t="s">
        <v>2</v>
      </c>
      <c r="G5" s="12" t="s">
        <v>4</v>
      </c>
      <c r="H5" s="13" t="s">
        <v>12</v>
      </c>
      <c r="L5" s="15"/>
      <c r="M5" s="15"/>
      <c r="N5" s="15"/>
      <c r="O5" s="15"/>
      <c r="P5" s="15"/>
    </row>
    <row r="6" spans="1:10" ht="15" customHeight="1">
      <c r="A6" s="57">
        <f>IF(B6&lt;&gt;"",1,"")</f>
        <v>1</v>
      </c>
      <c r="B6" s="58">
        <v>91</v>
      </c>
      <c r="C6" s="59" t="str">
        <f>IF(ISERROR(VLOOKUP(B6,'YILDIZ ERKEK-START LİSTE'!$B$6:$F$145,2,0)),"",VLOOKUP(B6,'YILDIZ ERKEK-START LİSTE'!$B$6:$F$145,2,0))</f>
        <v>RIDVAN YILMAZ</v>
      </c>
      <c r="D6" s="59" t="str">
        <f>IF(ISERROR(VLOOKUP(B6,'YILDIZ ERKEK-START LİSTE'!$B$6:$F$145,3,0)),"",VLOOKUP(B6,'YILDIZ ERKEK-START LİSTE'!$B$6:$F$145,3,0))</f>
        <v>VAN</v>
      </c>
      <c r="E6" s="60">
        <f>IF(ISERROR(VLOOKUP(B6,'YILDIZ ERKEK-START LİSTE'!$B$6:$F$45,4,0)),"",VLOOKUP(B6,'YILDIZ ERKEK-START LİSTE'!$B$6:$F$45,4,0))</f>
      </c>
      <c r="F6" s="61">
        <f>IF(ISERROR(VLOOKUP($B6,'YILDIZ ERKEK-START LİSTE'!$B$6:$F$145,5,0)),"",VLOOKUP($B6,'YILDIZ ERKEK-START LİSTE'!$B$6:$F$145,5,0))</f>
        <v>35358</v>
      </c>
      <c r="G6" s="62">
        <v>1658</v>
      </c>
      <c r="H6" s="16">
        <f>IF(OR(G6="DQ",G6="DNF",G6="DNS"),"-",IF(B6&lt;&gt;"",IF(E6="F",0,1),""))</f>
        <v>1</v>
      </c>
      <c r="J6" s="10"/>
    </row>
    <row r="7" spans="1:10" ht="15" customHeight="1">
      <c r="A7" s="57">
        <f>IF(B7&lt;&gt;"",A6+1,"")</f>
        <v>2</v>
      </c>
      <c r="B7" s="58">
        <v>99</v>
      </c>
      <c r="C7" s="59" t="str">
        <f>IF(ISERROR(VLOOKUP(B7,'YILDIZ ERKEK-START LİSTE'!$B$6:$F$145,2,0)),"",VLOOKUP(B7,'YILDIZ ERKEK-START LİSTE'!$B$6:$F$145,2,0))</f>
        <v>ONUR ARAS</v>
      </c>
      <c r="D7" s="59" t="str">
        <f>IF(ISERROR(VLOOKUP(B7,'YILDIZ ERKEK-START LİSTE'!$B$6:$F$145,3,0)),"",VLOOKUP(B7,'YILDIZ ERKEK-START LİSTE'!$B$6:$F$145,3,0))</f>
        <v>ERZURUM</v>
      </c>
      <c r="E7" s="60">
        <f>IF(ISERROR(VLOOKUP(B7,'YILDIZ ERKEK-START LİSTE'!$B$6:$F$45,4,0)),"",VLOOKUP(B7,'YILDIZ ERKEK-START LİSTE'!$B$6:$F$45,4,0))</f>
      </c>
      <c r="F7" s="61">
        <f>IF(ISERROR(VLOOKUP($B7,'YILDIZ ERKEK-START LİSTE'!$B$6:$F$145,5,0)),"",VLOOKUP($B7,'YILDIZ ERKEK-START LİSTE'!$B$6:$F$145,5,0))</f>
        <v>35101</v>
      </c>
      <c r="G7" s="62">
        <v>1704</v>
      </c>
      <c r="H7" s="16">
        <f>IF(OR(G7="DQ",G7="DNF",G7="DNS"),"-",IF(B7&lt;&gt;"",IF(E7="F",H6,H6+1),""))</f>
        <v>2</v>
      </c>
      <c r="J7" s="10"/>
    </row>
    <row r="8" spans="1:10" ht="15" customHeight="1">
      <c r="A8" s="57">
        <f aca="true" t="shared" si="0" ref="A8:A54">IF(B8&lt;&gt;"",A7+1,"")</f>
        <v>3</v>
      </c>
      <c r="B8" s="58">
        <v>94</v>
      </c>
      <c r="C8" s="59" t="str">
        <f>IF(ISERROR(VLOOKUP(B8,'YILDIZ ERKEK-START LİSTE'!$B$6:$F$145,2,0)),"",VLOOKUP(B8,'YILDIZ ERKEK-START LİSTE'!$B$6:$F$145,2,0))</f>
        <v>ŞEHMUS SARIHAN</v>
      </c>
      <c r="D8" s="59" t="str">
        <f>IF(ISERROR(VLOOKUP(B8,'YILDIZ ERKEK-START LİSTE'!$B$6:$F$145,3,0)),"",VLOOKUP(B8,'YILDIZ ERKEK-START LİSTE'!$B$6:$F$145,3,0))</f>
        <v>AĞRI</v>
      </c>
      <c r="E8" s="60">
        <f>IF(ISERROR(VLOOKUP(B8,'YILDIZ ERKEK-START LİSTE'!$B$6:$F$45,4,0)),"",VLOOKUP(B8,'YILDIZ ERKEK-START LİSTE'!$B$6:$F$45,4,0))</f>
      </c>
      <c r="F8" s="61">
        <f>IF(ISERROR(VLOOKUP($B8,'YILDIZ ERKEK-START LİSTE'!$B$6:$F$145,5,0)),"",VLOOKUP($B8,'YILDIZ ERKEK-START LİSTE'!$B$6:$F$145,5,0))</f>
        <v>35065</v>
      </c>
      <c r="G8" s="62">
        <v>1713</v>
      </c>
      <c r="H8" s="16">
        <f aca="true" t="shared" si="1" ref="H8:H54">IF(OR(G8="DQ",G8="DNF",G8="DNS"),"-",IF(B8&lt;&gt;"",IF(E8="F",H7,H7+1),""))</f>
        <v>3</v>
      </c>
      <c r="J8" s="10"/>
    </row>
    <row r="9" spans="1:8" ht="15" customHeight="1">
      <c r="A9" s="57">
        <f t="shared" si="0"/>
        <v>4</v>
      </c>
      <c r="B9" s="58">
        <v>83</v>
      </c>
      <c r="C9" s="59" t="str">
        <f>IF(ISERROR(VLOOKUP(B9,'YILDIZ ERKEK-START LİSTE'!$B$6:$F$145,2,0)),"",VLOOKUP(B9,'YILDIZ ERKEK-START LİSTE'!$B$6:$F$145,2,0))</f>
        <v>BÜLEN GÖNEN</v>
      </c>
      <c r="D9" s="59" t="str">
        <f>IF(ISERROR(VLOOKUP(B9,'YILDIZ ERKEK-START LİSTE'!$B$6:$F$145,3,0)),"",VLOOKUP(B9,'YILDIZ ERKEK-START LİSTE'!$B$6:$F$145,3,0))</f>
        <v>AĞRI</v>
      </c>
      <c r="E9" s="60">
        <f>IF(ISERROR(VLOOKUP(B9,'YILDIZ ERKEK-START LİSTE'!$B$6:$F$45,4,0)),"",VLOOKUP(B9,'YILDIZ ERKEK-START LİSTE'!$B$6:$F$45,4,0))</f>
        <v>0</v>
      </c>
      <c r="F9" s="61">
        <f>IF(ISERROR(VLOOKUP($B9,'YILDIZ ERKEK-START LİSTE'!$B$6:$F$145,5,0)),"",VLOOKUP($B9,'YILDIZ ERKEK-START LİSTE'!$B$6:$F$145,5,0))</f>
        <v>35023</v>
      </c>
      <c r="G9" s="62">
        <v>1731</v>
      </c>
      <c r="H9" s="16">
        <f t="shared" si="1"/>
        <v>4</v>
      </c>
    </row>
    <row r="10" spans="1:8" ht="15" customHeight="1">
      <c r="A10" s="57">
        <f t="shared" si="0"/>
        <v>5</v>
      </c>
      <c r="B10" s="58">
        <v>84</v>
      </c>
      <c r="C10" s="59" t="str">
        <f>IF(ISERROR(VLOOKUP(B10,'YILDIZ ERKEK-START LİSTE'!$B$6:$F$145,2,0)),"",VLOOKUP(B10,'YILDIZ ERKEK-START LİSTE'!$B$6:$F$145,2,0))</f>
        <v>ÖMER TUNCER</v>
      </c>
      <c r="D10" s="59" t="str">
        <f>IF(ISERROR(VLOOKUP(B10,'YILDIZ ERKEK-START LİSTE'!$B$6:$F$145,3,0)),"",VLOOKUP(B10,'YILDIZ ERKEK-START LİSTE'!$B$6:$F$145,3,0))</f>
        <v>AĞRI</v>
      </c>
      <c r="E10" s="60">
        <f>IF(ISERROR(VLOOKUP(B10,'YILDIZ ERKEK-START LİSTE'!$B$6:$F$45,4,0)),"",VLOOKUP(B10,'YILDIZ ERKEK-START LİSTE'!$B$6:$F$45,4,0))</f>
        <v>0</v>
      </c>
      <c r="F10" s="61">
        <f>IF(ISERROR(VLOOKUP($B10,'YILDIZ ERKEK-START LİSTE'!$B$6:$F$145,5,0)),"",VLOOKUP($B10,'YILDIZ ERKEK-START LİSTE'!$B$6:$F$145,5,0))</f>
        <v>35311</v>
      </c>
      <c r="G10" s="62">
        <v>1733</v>
      </c>
      <c r="H10" s="16">
        <f t="shared" si="1"/>
        <v>5</v>
      </c>
    </row>
    <row r="11" spans="1:8" ht="15" customHeight="1">
      <c r="A11" s="57">
        <f t="shared" si="0"/>
        <v>6</v>
      </c>
      <c r="B11" s="58">
        <v>71</v>
      </c>
      <c r="C11" s="59" t="str">
        <f>IF(ISERROR(VLOOKUP(B11,'YILDIZ ERKEK-START LİSTE'!$B$6:$F$145,2,0)),"",VLOOKUP(B11,'YILDIZ ERKEK-START LİSTE'!$B$6:$F$145,2,0))</f>
        <v>UĞUR SUN</v>
      </c>
      <c r="D11" s="59" t="str">
        <f>IF(ISERROR(VLOOKUP(B11,'YILDIZ ERKEK-START LİSTE'!$B$6:$F$145,3,0)),"",VLOOKUP(B11,'YILDIZ ERKEK-START LİSTE'!$B$6:$F$145,3,0))</f>
        <v>BİTLİS</v>
      </c>
      <c r="E11" s="60">
        <f>IF(ISERROR(VLOOKUP(B11,'YILDIZ ERKEK-START LİSTE'!$B$6:$F$45,4,0)),"",VLOOKUP(B11,'YILDIZ ERKEK-START LİSTE'!$B$6:$F$45,4,0))</f>
        <v>0</v>
      </c>
      <c r="F11" s="61">
        <f>IF(ISERROR(VLOOKUP($B11,'YILDIZ ERKEK-START LİSTE'!$B$6:$F$145,5,0)),"",VLOOKUP($B11,'YILDIZ ERKEK-START LİSTE'!$B$6:$F$145,5,0))</f>
        <v>34765</v>
      </c>
      <c r="G11" s="62">
        <v>1753</v>
      </c>
      <c r="H11" s="16">
        <f t="shared" si="1"/>
        <v>6</v>
      </c>
    </row>
    <row r="12" spans="1:8" ht="15" customHeight="1">
      <c r="A12" s="57">
        <f t="shared" si="0"/>
        <v>7</v>
      </c>
      <c r="B12" s="58">
        <v>87</v>
      </c>
      <c r="C12" s="59" t="str">
        <f>IF(ISERROR(VLOOKUP(B12,'YILDIZ ERKEK-START LİSTE'!$B$6:$F$145,2,0)),"",VLOOKUP(B12,'YILDIZ ERKEK-START LİSTE'!$B$6:$F$145,2,0))</f>
        <v>BÜNYAMİN KOÇLARDAN</v>
      </c>
      <c r="D12" s="59" t="str">
        <f>IF(ISERROR(VLOOKUP(B12,'YILDIZ ERKEK-START LİSTE'!$B$6:$F$145,3,0)),"",VLOOKUP(B12,'YILDIZ ERKEK-START LİSTE'!$B$6:$F$145,3,0))</f>
        <v>MUŞ</v>
      </c>
      <c r="E12" s="60">
        <f>IF(ISERROR(VLOOKUP(B12,'YILDIZ ERKEK-START LİSTE'!$B$6:$F$45,4,0)),"",VLOOKUP(B12,'YILDIZ ERKEK-START LİSTE'!$B$6:$F$45,4,0))</f>
        <v>0</v>
      </c>
      <c r="F12" s="61">
        <f>IF(ISERROR(VLOOKUP($B12,'YILDIZ ERKEK-START LİSTE'!$B$6:$F$145,5,0)),"",VLOOKUP($B12,'YILDIZ ERKEK-START LİSTE'!$B$6:$F$145,5,0))</f>
        <v>35134</v>
      </c>
      <c r="G12" s="62">
        <v>1807</v>
      </c>
      <c r="H12" s="16">
        <f t="shared" si="1"/>
        <v>7</v>
      </c>
    </row>
    <row r="13" spans="1:8" ht="15" customHeight="1">
      <c r="A13" s="57">
        <f t="shared" si="0"/>
        <v>8</v>
      </c>
      <c r="B13" s="58">
        <v>89</v>
      </c>
      <c r="C13" s="59" t="str">
        <f>IF(ISERROR(VLOOKUP(B13,'YILDIZ ERKEK-START LİSTE'!$B$6:$F$145,2,0)),"",VLOOKUP(B13,'YILDIZ ERKEK-START LİSTE'!$B$6:$F$145,2,0))</f>
        <v>SAVAŞ DEMİR</v>
      </c>
      <c r="D13" s="59" t="str">
        <f>IF(ISERROR(VLOOKUP(B13,'YILDIZ ERKEK-START LİSTE'!$B$6:$F$145,3,0)),"",VLOOKUP(B13,'YILDIZ ERKEK-START LİSTE'!$B$6:$F$145,3,0))</f>
        <v>MUŞ</v>
      </c>
      <c r="E13" s="60">
        <f>IF(ISERROR(VLOOKUP(B13,'YILDIZ ERKEK-START LİSTE'!$B$6:$F$45,4,0)),"",VLOOKUP(B13,'YILDIZ ERKEK-START LİSTE'!$B$6:$F$45,4,0))</f>
        <v>0</v>
      </c>
      <c r="F13" s="61">
        <f>IF(ISERROR(VLOOKUP($B13,'YILDIZ ERKEK-START LİSTE'!$B$6:$F$145,5,0)),"",VLOOKUP($B13,'YILDIZ ERKEK-START LİSTE'!$B$6:$F$145,5,0))</f>
        <v>34776</v>
      </c>
      <c r="G13" s="62">
        <v>1818</v>
      </c>
      <c r="H13" s="16">
        <f t="shared" si="1"/>
        <v>8</v>
      </c>
    </row>
    <row r="14" spans="1:8" ht="15" customHeight="1">
      <c r="A14" s="57">
        <f t="shared" si="0"/>
        <v>9</v>
      </c>
      <c r="B14" s="58">
        <v>150</v>
      </c>
      <c r="C14" s="59" t="str">
        <f>IF(ISERROR(VLOOKUP(B14,'YILDIZ ERKEK-START LİSTE'!$B$6:$F$145,2,0)),"",VLOOKUP(B14,'YILDIZ ERKEK-START LİSTE'!$B$6:$F$145,2,0))</f>
        <v>DAVUT CANPOLAT</v>
      </c>
      <c r="D14" s="59" t="str">
        <f>IF(ISERROR(VLOOKUP(B14,'YILDIZ ERKEK-START LİSTE'!$B$6:$F$145,3,0)),"",VLOOKUP(B14,'YILDIZ ERKEK-START LİSTE'!$B$6:$F$145,3,0))</f>
        <v>ERZURUM</v>
      </c>
      <c r="E14" s="60">
        <f>IF(ISERROR(VLOOKUP(B14,'YILDIZ ERKEK-START LİSTE'!$B$6:$F$45,4,0)),"",VLOOKUP(B14,'YILDIZ ERKEK-START LİSTE'!$B$6:$F$45,4,0))</f>
      </c>
      <c r="F14" s="61">
        <f>IF(ISERROR(VLOOKUP($B14,'YILDIZ ERKEK-START LİSTE'!$B$6:$F$145,5,0)),"",VLOOKUP($B14,'YILDIZ ERKEK-START LİSTE'!$B$6:$F$145,5,0))</f>
        <v>35065</v>
      </c>
      <c r="G14" s="62">
        <v>1819</v>
      </c>
      <c r="H14" s="16">
        <f t="shared" si="1"/>
        <v>9</v>
      </c>
    </row>
    <row r="15" spans="1:8" ht="15" customHeight="1">
      <c r="A15" s="57">
        <f t="shared" si="0"/>
        <v>10</v>
      </c>
      <c r="B15" s="58">
        <v>96</v>
      </c>
      <c r="C15" s="59" t="str">
        <f>IF(ISERROR(VLOOKUP(B15,'YILDIZ ERKEK-START LİSTE'!$B$6:$F$145,2,0)),"",VLOOKUP(B15,'YILDIZ ERKEK-START LİSTE'!$B$6:$F$145,2,0))</f>
        <v>CİHAT İLHAN</v>
      </c>
      <c r="D15" s="59" t="str">
        <f>IF(ISERROR(VLOOKUP(B15,'YILDIZ ERKEK-START LİSTE'!$B$6:$F$145,3,0)),"",VLOOKUP(B15,'YILDIZ ERKEK-START LİSTE'!$B$6:$F$145,3,0))</f>
        <v>ERZURUM</v>
      </c>
      <c r="E15" s="60">
        <f>IF(ISERROR(VLOOKUP(B15,'YILDIZ ERKEK-START LİSTE'!$B$6:$F$45,4,0)),"",VLOOKUP(B15,'YILDIZ ERKEK-START LİSTE'!$B$6:$F$45,4,0))</f>
      </c>
      <c r="F15" s="61">
        <f>IF(ISERROR(VLOOKUP($B15,'YILDIZ ERKEK-START LİSTE'!$B$6:$F$145,5,0)),"",VLOOKUP($B15,'YILDIZ ERKEK-START LİSTE'!$B$6:$F$145,5,0))</f>
        <v>35069</v>
      </c>
      <c r="G15" s="62">
        <v>1823</v>
      </c>
      <c r="H15" s="16">
        <f t="shared" si="1"/>
        <v>10</v>
      </c>
    </row>
    <row r="16" spans="1:8" ht="15" customHeight="1">
      <c r="A16" s="57">
        <f t="shared" si="0"/>
        <v>11</v>
      </c>
      <c r="B16" s="58">
        <v>54</v>
      </c>
      <c r="C16" s="59" t="str">
        <f>IF(ISERROR(VLOOKUP(B16,'YILDIZ ERKEK-START LİSTE'!$B$6:$F$145,2,0)),"",VLOOKUP(B16,'YILDIZ ERKEK-START LİSTE'!$B$6:$F$145,2,0))</f>
        <v>SERVET AKTAŞ</v>
      </c>
      <c r="D16" s="59" t="str">
        <f>IF(ISERROR(VLOOKUP(B16,'YILDIZ ERKEK-START LİSTE'!$B$6:$F$145,3,0)),"",VLOOKUP(B16,'YILDIZ ERKEK-START LİSTE'!$B$6:$F$145,3,0))</f>
        <v>NİĞDE</v>
      </c>
      <c r="E16" s="60">
        <f>IF(ISERROR(VLOOKUP(B16,'YILDIZ ERKEK-START LİSTE'!$B$6:$F$45,4,0)),"",VLOOKUP(B16,'YILDIZ ERKEK-START LİSTE'!$B$6:$F$45,4,0))</f>
        <v>0</v>
      </c>
      <c r="F16" s="61">
        <f>IF(ISERROR(VLOOKUP($B16,'YILDIZ ERKEK-START LİSTE'!$B$6:$F$145,5,0)),"",VLOOKUP($B16,'YILDIZ ERKEK-START LİSTE'!$B$6:$F$145,5,0))</f>
        <v>35413</v>
      </c>
      <c r="G16" s="62">
        <v>1831</v>
      </c>
      <c r="H16" s="16">
        <f t="shared" si="1"/>
        <v>11</v>
      </c>
    </row>
    <row r="17" spans="1:8" ht="15" customHeight="1">
      <c r="A17" s="57">
        <f t="shared" si="0"/>
        <v>12</v>
      </c>
      <c r="B17" s="58">
        <v>72</v>
      </c>
      <c r="C17" s="59" t="str">
        <f>IF(ISERROR(VLOOKUP(B17,'YILDIZ ERKEK-START LİSTE'!$B$6:$F$145,2,0)),"",VLOOKUP(B17,'YILDIZ ERKEK-START LİSTE'!$B$6:$F$145,2,0))</f>
        <v>YUNUS İNAN</v>
      </c>
      <c r="D17" s="59" t="str">
        <f>IF(ISERROR(VLOOKUP(B17,'YILDIZ ERKEK-START LİSTE'!$B$6:$F$145,3,0)),"",VLOOKUP(B17,'YILDIZ ERKEK-START LİSTE'!$B$6:$F$145,3,0))</f>
        <v>BİTLİS</v>
      </c>
      <c r="E17" s="60">
        <f>IF(ISERROR(VLOOKUP(B17,'YILDIZ ERKEK-START LİSTE'!$B$6:$F$45,4,0)),"",VLOOKUP(B17,'YILDIZ ERKEK-START LİSTE'!$B$6:$F$45,4,0))</f>
        <v>0</v>
      </c>
      <c r="F17" s="61">
        <f>IF(ISERROR(VLOOKUP($B17,'YILDIZ ERKEK-START LİSTE'!$B$6:$F$145,5,0)),"",VLOOKUP($B17,'YILDIZ ERKEK-START LİSTE'!$B$6:$F$145,5,0))</f>
        <v>34943</v>
      </c>
      <c r="G17" s="62">
        <v>1834</v>
      </c>
      <c r="H17" s="16">
        <f t="shared" si="1"/>
        <v>12</v>
      </c>
    </row>
    <row r="18" spans="1:8" ht="15" customHeight="1">
      <c r="A18" s="57">
        <f t="shared" si="0"/>
        <v>13</v>
      </c>
      <c r="B18" s="58">
        <v>55</v>
      </c>
      <c r="C18" s="59" t="str">
        <f>IF(ISERROR(VLOOKUP(B18,'YILDIZ ERKEK-START LİSTE'!$B$6:$F$145,2,0)),"",VLOOKUP(B18,'YILDIZ ERKEK-START LİSTE'!$B$6:$F$145,2,0))</f>
        <v>ZAFER ERDOĞAN</v>
      </c>
      <c r="D18" s="59" t="str">
        <f>IF(ISERROR(VLOOKUP(B18,'YILDIZ ERKEK-START LİSTE'!$B$6:$F$145,3,0)),"",VLOOKUP(B18,'YILDIZ ERKEK-START LİSTE'!$B$6:$F$145,3,0))</f>
        <v>NİĞDE</v>
      </c>
      <c r="E18" s="60">
        <f>IF(ISERROR(VLOOKUP(B18,'YILDIZ ERKEK-START LİSTE'!$B$6:$F$45,4,0)),"",VLOOKUP(B18,'YILDIZ ERKEK-START LİSTE'!$B$6:$F$45,4,0))</f>
        <v>0</v>
      </c>
      <c r="F18" s="61">
        <f>IF(ISERROR(VLOOKUP($B18,'YILDIZ ERKEK-START LİSTE'!$B$6:$F$145,5,0)),"",VLOOKUP($B18,'YILDIZ ERKEK-START LİSTE'!$B$6:$F$145,5,0))</f>
        <v>34700</v>
      </c>
      <c r="G18" s="62">
        <v>1851</v>
      </c>
      <c r="H18" s="16">
        <f t="shared" si="1"/>
        <v>13</v>
      </c>
    </row>
    <row r="19" spans="1:8" ht="15" customHeight="1">
      <c r="A19" s="57">
        <f t="shared" si="0"/>
        <v>14</v>
      </c>
      <c r="B19" s="58">
        <v>92</v>
      </c>
      <c r="C19" s="59" t="str">
        <f>IF(ISERROR(VLOOKUP(B19,'YILDIZ ERKEK-START LİSTE'!$B$6:$F$145,2,0)),"",VLOOKUP(B19,'YILDIZ ERKEK-START LİSTE'!$B$6:$F$145,2,0))</f>
        <v>SAİT GÜNEŞ </v>
      </c>
      <c r="D19" s="59" t="str">
        <f>IF(ISERROR(VLOOKUP(B19,'YILDIZ ERKEK-START LİSTE'!$B$6:$F$145,3,0)),"",VLOOKUP(B19,'YILDIZ ERKEK-START LİSTE'!$B$6:$F$145,3,0))</f>
        <v>VAN</v>
      </c>
      <c r="E19" s="60">
        <f>IF(ISERROR(VLOOKUP(B19,'YILDIZ ERKEK-START LİSTE'!$B$6:$F$45,4,0)),"",VLOOKUP(B19,'YILDIZ ERKEK-START LİSTE'!$B$6:$F$45,4,0))</f>
      </c>
      <c r="F19" s="61">
        <f>IF(ISERROR(VLOOKUP($B19,'YILDIZ ERKEK-START LİSTE'!$B$6:$F$145,5,0)),"",VLOOKUP($B19,'YILDIZ ERKEK-START LİSTE'!$B$6:$F$145,5,0))</f>
        <v>35069</v>
      </c>
      <c r="G19" s="62">
        <v>1855</v>
      </c>
      <c r="H19" s="16">
        <f t="shared" si="1"/>
        <v>14</v>
      </c>
    </row>
    <row r="20" spans="1:8" ht="15" customHeight="1">
      <c r="A20" s="57">
        <f t="shared" si="0"/>
        <v>15</v>
      </c>
      <c r="B20" s="58">
        <v>70</v>
      </c>
      <c r="C20" s="59" t="str">
        <f>IF(ISERROR(VLOOKUP(B20,'YILDIZ ERKEK-START LİSTE'!$B$6:$F$145,2,0)),"",VLOOKUP(B20,'YILDIZ ERKEK-START LİSTE'!$B$6:$F$145,2,0))</f>
        <v>MUSTAFA İNAN</v>
      </c>
      <c r="D20" s="59" t="str">
        <f>IF(ISERROR(VLOOKUP(B20,'YILDIZ ERKEK-START LİSTE'!$B$6:$F$145,3,0)),"",VLOOKUP(B20,'YILDIZ ERKEK-START LİSTE'!$B$6:$F$145,3,0))</f>
        <v>BİTLİS</v>
      </c>
      <c r="E20" s="60">
        <f>IF(ISERROR(VLOOKUP(B20,'YILDIZ ERKEK-START LİSTE'!$B$6:$F$45,4,0)),"",VLOOKUP(B20,'YILDIZ ERKEK-START LİSTE'!$B$6:$F$45,4,0))</f>
        <v>0</v>
      </c>
      <c r="F20" s="61">
        <f>IF(ISERROR(VLOOKUP($B20,'YILDIZ ERKEK-START LİSTE'!$B$6:$F$145,5,0)),"",VLOOKUP($B20,'YILDIZ ERKEK-START LİSTE'!$B$6:$F$145,5,0))</f>
        <v>34700</v>
      </c>
      <c r="G20" s="62">
        <v>1902</v>
      </c>
      <c r="H20" s="16">
        <f t="shared" si="1"/>
        <v>15</v>
      </c>
    </row>
    <row r="21" spans="1:8" ht="15" customHeight="1">
      <c r="A21" s="57">
        <f t="shared" si="0"/>
        <v>16</v>
      </c>
      <c r="B21" s="58">
        <v>65</v>
      </c>
      <c r="C21" s="59" t="str">
        <f>IF(ISERROR(VLOOKUP(B21,'YILDIZ ERKEK-START LİSTE'!$B$6:$F$145,2,0)),"",VLOOKUP(B21,'YILDIZ ERKEK-START LİSTE'!$B$6:$F$145,2,0))</f>
        <v>EMRE MERAL</v>
      </c>
      <c r="D21" s="59" t="str">
        <f>IF(ISERROR(VLOOKUP(B21,'YILDIZ ERKEK-START LİSTE'!$B$6:$F$145,3,0)),"",VLOOKUP(B21,'YILDIZ ERKEK-START LİSTE'!$B$6:$F$145,3,0))</f>
        <v>KONYA</v>
      </c>
      <c r="E21" s="60">
        <f>IF(ISERROR(VLOOKUP(B21,'YILDIZ ERKEK-START LİSTE'!$B$6:$F$45,4,0)),"",VLOOKUP(B21,'YILDIZ ERKEK-START LİSTE'!$B$6:$F$45,4,0))</f>
        <v>0</v>
      </c>
      <c r="F21" s="61">
        <f>IF(ISERROR(VLOOKUP($B21,'YILDIZ ERKEK-START LİSTE'!$B$6:$F$145,5,0)),"",VLOOKUP($B21,'YILDIZ ERKEK-START LİSTE'!$B$6:$F$145,5,0))</f>
        <v>34881</v>
      </c>
      <c r="G21" s="62">
        <v>1906</v>
      </c>
      <c r="H21" s="16">
        <f t="shared" si="1"/>
        <v>16</v>
      </c>
    </row>
    <row r="22" spans="1:8" ht="15" customHeight="1">
      <c r="A22" s="57">
        <f t="shared" si="0"/>
        <v>17</v>
      </c>
      <c r="B22" s="58">
        <v>53</v>
      </c>
      <c r="C22" s="59" t="str">
        <f>IF(ISERROR(VLOOKUP(B22,'YILDIZ ERKEK-START LİSTE'!$B$6:$F$145,2,0)),"",VLOOKUP(B22,'YILDIZ ERKEK-START LİSTE'!$B$6:$F$145,2,0))</f>
        <v>BARIŞ ERÇEK</v>
      </c>
      <c r="D22" s="59" t="str">
        <f>IF(ISERROR(VLOOKUP(B22,'YILDIZ ERKEK-START LİSTE'!$B$6:$F$145,3,0)),"",VLOOKUP(B22,'YILDIZ ERKEK-START LİSTE'!$B$6:$F$145,3,0))</f>
        <v>NİĞDE</v>
      </c>
      <c r="E22" s="60">
        <f>IF(ISERROR(VLOOKUP(B22,'YILDIZ ERKEK-START LİSTE'!$B$6:$F$45,4,0)),"",VLOOKUP(B22,'YILDIZ ERKEK-START LİSTE'!$B$6:$F$45,4,0))</f>
        <v>0</v>
      </c>
      <c r="F22" s="61">
        <f>IF(ISERROR(VLOOKUP($B22,'YILDIZ ERKEK-START LİSTE'!$B$6:$F$145,5,0)),"",VLOOKUP($B22,'YILDIZ ERKEK-START LİSTE'!$B$6:$F$145,5,0))</f>
        <v>34759</v>
      </c>
      <c r="G22" s="62">
        <v>1909</v>
      </c>
      <c r="H22" s="16">
        <f t="shared" si="1"/>
        <v>17</v>
      </c>
    </row>
    <row r="23" spans="1:8" ht="15" customHeight="1">
      <c r="A23" s="57">
        <f t="shared" si="0"/>
        <v>18</v>
      </c>
      <c r="B23" s="58">
        <v>69</v>
      </c>
      <c r="C23" s="59" t="str">
        <f>IF(ISERROR(VLOOKUP(B23,'YILDIZ ERKEK-START LİSTE'!$B$6:$F$145,2,0)),"",VLOOKUP(B23,'YILDIZ ERKEK-START LİSTE'!$B$6:$F$145,2,0))</f>
        <v>MUSA İŞLER</v>
      </c>
      <c r="D23" s="59" t="str">
        <f>IF(ISERROR(VLOOKUP(B23,'YILDIZ ERKEK-START LİSTE'!$B$6:$F$145,3,0)),"",VLOOKUP(B23,'YILDIZ ERKEK-START LİSTE'!$B$6:$F$145,3,0))</f>
        <v>BİTLİS</v>
      </c>
      <c r="E23" s="60">
        <f>IF(ISERROR(VLOOKUP(B23,'YILDIZ ERKEK-START LİSTE'!$B$6:$F$45,4,0)),"",VLOOKUP(B23,'YILDIZ ERKEK-START LİSTE'!$B$6:$F$45,4,0))</f>
        <v>0</v>
      </c>
      <c r="F23" s="61">
        <f>IF(ISERROR(VLOOKUP($B23,'YILDIZ ERKEK-START LİSTE'!$B$6:$F$145,5,0)),"",VLOOKUP($B23,'YILDIZ ERKEK-START LİSTE'!$B$6:$F$145,5,0))</f>
        <v>34719</v>
      </c>
      <c r="G23" s="62">
        <v>1916</v>
      </c>
      <c r="H23" s="16">
        <f t="shared" si="1"/>
        <v>18</v>
      </c>
    </row>
    <row r="24" spans="1:8" ht="15" customHeight="1">
      <c r="A24" s="57">
        <f t="shared" si="0"/>
        <v>19</v>
      </c>
      <c r="B24" s="58">
        <v>56</v>
      </c>
      <c r="C24" s="59" t="str">
        <f>IF(ISERROR(VLOOKUP(B24,'YILDIZ ERKEK-START LİSTE'!$B$6:$F$145,2,0)),"",VLOOKUP(B24,'YILDIZ ERKEK-START LİSTE'!$B$6:$F$145,2,0))</f>
        <v>BAKİ EMRE GÖKÇAY</v>
      </c>
      <c r="D24" s="59" t="str">
        <f>IF(ISERROR(VLOOKUP(B24,'YILDIZ ERKEK-START LİSTE'!$B$6:$F$145,3,0)),"",VLOOKUP(B24,'YILDIZ ERKEK-START LİSTE'!$B$6:$F$145,3,0))</f>
        <v>UŞAK</v>
      </c>
      <c r="E24" s="60">
        <f>IF(ISERROR(VLOOKUP(B24,'YILDIZ ERKEK-START LİSTE'!$B$6:$F$45,4,0)),"",VLOOKUP(B24,'YILDIZ ERKEK-START LİSTE'!$B$6:$F$45,4,0))</f>
        <v>0</v>
      </c>
      <c r="F24" s="61">
        <f>IF(ISERROR(VLOOKUP($B24,'YILDIZ ERKEK-START LİSTE'!$B$6:$F$145,5,0)),"",VLOOKUP($B24,'YILDIZ ERKEK-START LİSTE'!$B$6:$F$145,5,0))</f>
        <v>35180</v>
      </c>
      <c r="G24" s="62">
        <v>1917</v>
      </c>
      <c r="H24" s="16">
        <f t="shared" si="1"/>
        <v>19</v>
      </c>
    </row>
    <row r="25" spans="1:8" ht="15" customHeight="1">
      <c r="A25" s="57">
        <f t="shared" si="0"/>
        <v>20</v>
      </c>
      <c r="B25" s="58">
        <v>51</v>
      </c>
      <c r="C25" s="59" t="str">
        <f>IF(ISERROR(VLOOKUP(B25,'YILDIZ ERKEK-START LİSTE'!$B$6:$F$145,2,0)),"",VLOOKUP(B25,'YILDIZ ERKEK-START LİSTE'!$B$6:$F$145,2,0))</f>
        <v>GÜVEN SEKENDÜR</v>
      </c>
      <c r="D25" s="59" t="str">
        <f>IF(ISERROR(VLOOKUP(B25,'YILDIZ ERKEK-START LİSTE'!$B$6:$F$145,3,0)),"",VLOOKUP(B25,'YILDIZ ERKEK-START LİSTE'!$B$6:$F$145,3,0))</f>
        <v>İSTANBUL</v>
      </c>
      <c r="E25" s="60">
        <f>IF(ISERROR(VLOOKUP(B25,'YILDIZ ERKEK-START LİSTE'!$B$6:$F$45,4,0)),"",VLOOKUP(B25,'YILDIZ ERKEK-START LİSTE'!$B$6:$F$45,4,0))</f>
        <v>0</v>
      </c>
      <c r="F25" s="61">
        <f>IF(ISERROR(VLOOKUP($B25,'YILDIZ ERKEK-START LİSTE'!$B$6:$F$145,5,0)),"",VLOOKUP($B25,'YILDIZ ERKEK-START LİSTE'!$B$6:$F$145,5,0))</f>
        <v>34820</v>
      </c>
      <c r="G25" s="62">
        <v>1920</v>
      </c>
      <c r="H25" s="16">
        <f t="shared" si="1"/>
        <v>20</v>
      </c>
    </row>
    <row r="26" spans="1:8" ht="15" customHeight="1">
      <c r="A26" s="57">
        <f t="shared" si="0"/>
        <v>21</v>
      </c>
      <c r="B26" s="58">
        <v>85</v>
      </c>
      <c r="C26" s="59" t="str">
        <f>IF(ISERROR(VLOOKUP(B26,'YILDIZ ERKEK-START LİSTE'!$B$6:$F$145,2,0)),"",VLOOKUP(B26,'YILDIZ ERKEK-START LİSTE'!$B$6:$F$145,2,0))</f>
        <v>ORHAN EREN</v>
      </c>
      <c r="D26" s="59" t="str">
        <f>IF(ISERROR(VLOOKUP(B26,'YILDIZ ERKEK-START LİSTE'!$B$6:$F$145,3,0)),"",VLOOKUP(B26,'YILDIZ ERKEK-START LİSTE'!$B$6:$F$145,3,0))</f>
        <v>DİYARBAKIR</v>
      </c>
      <c r="E26" s="60">
        <f>IF(ISERROR(VLOOKUP(B26,'YILDIZ ERKEK-START LİSTE'!$B$6:$F$45,4,0)),"",VLOOKUP(B26,'YILDIZ ERKEK-START LİSTE'!$B$6:$F$45,4,0))</f>
        <v>0</v>
      </c>
      <c r="F26" s="61">
        <f>IF(ISERROR(VLOOKUP($B26,'YILDIZ ERKEK-START LİSTE'!$B$6:$F$145,5,0)),"",VLOOKUP($B26,'YILDIZ ERKEK-START LİSTE'!$B$6:$F$145,5,0))</f>
        <v>35065</v>
      </c>
      <c r="G26" s="62" t="s">
        <v>263</v>
      </c>
      <c r="H26" s="16">
        <f t="shared" si="1"/>
        <v>21</v>
      </c>
    </row>
    <row r="27" spans="1:8" ht="15" customHeight="1">
      <c r="A27" s="57">
        <f t="shared" si="0"/>
        <v>22</v>
      </c>
      <c r="B27" s="58">
        <v>88</v>
      </c>
      <c r="C27" s="59" t="str">
        <f>IF(ISERROR(VLOOKUP(B27,'YILDIZ ERKEK-START LİSTE'!$B$6:$F$145,2,0)),"",VLOOKUP(B27,'YILDIZ ERKEK-START LİSTE'!$B$6:$F$145,2,0))</f>
        <v>İZZET BARDAKÇI</v>
      </c>
      <c r="D27" s="59" t="str">
        <f>IF(ISERROR(VLOOKUP(B27,'YILDIZ ERKEK-START LİSTE'!$B$6:$F$145,3,0)),"",VLOOKUP(B27,'YILDIZ ERKEK-START LİSTE'!$B$6:$F$145,3,0))</f>
        <v>MUŞ</v>
      </c>
      <c r="E27" s="60">
        <f>IF(ISERROR(VLOOKUP(B27,'YILDIZ ERKEK-START LİSTE'!$B$6:$F$45,4,0)),"",VLOOKUP(B27,'YILDIZ ERKEK-START LİSTE'!$B$6:$F$45,4,0))</f>
        <v>0</v>
      </c>
      <c r="F27" s="61">
        <f>IF(ISERROR(VLOOKUP($B27,'YILDIZ ERKEK-START LİSTE'!$B$6:$F$145,5,0)),"",VLOOKUP($B27,'YILDIZ ERKEK-START LİSTE'!$B$6:$F$145,5,0))</f>
        <v>35127</v>
      </c>
      <c r="G27" s="62" t="s">
        <v>263</v>
      </c>
      <c r="H27" s="16">
        <f t="shared" si="1"/>
        <v>22</v>
      </c>
    </row>
    <row r="28" spans="1:8" ht="15" customHeight="1">
      <c r="A28" s="57">
        <f t="shared" si="0"/>
        <v>23</v>
      </c>
      <c r="B28" s="58">
        <v>100</v>
      </c>
      <c r="C28" s="59" t="str">
        <f>IF(ISERROR(VLOOKUP(B28,'YILDIZ ERKEK-START LİSTE'!$B$6:$F$145,2,0)),"",VLOOKUP(B28,'YILDIZ ERKEK-START LİSTE'!$B$6:$F$145,2,0))</f>
        <v>SAMET ÖZKORKMAZ</v>
      </c>
      <c r="D28" s="59" t="str">
        <f>IF(ISERROR(VLOOKUP(B28,'YILDIZ ERKEK-START LİSTE'!$B$6:$F$145,3,0)),"",VLOOKUP(B28,'YILDIZ ERKEK-START LİSTE'!$B$6:$F$145,3,0))</f>
        <v>ERZURUM</v>
      </c>
      <c r="E28" s="60">
        <f>IF(ISERROR(VLOOKUP(B28,'YILDIZ ERKEK-START LİSTE'!$B$6:$F$45,4,0)),"",VLOOKUP(B28,'YILDIZ ERKEK-START LİSTE'!$B$6:$F$45,4,0))</f>
      </c>
      <c r="F28" s="61">
        <f>IF(ISERROR(VLOOKUP($B28,'YILDIZ ERKEK-START LİSTE'!$B$6:$F$145,5,0)),"",VLOOKUP($B28,'YILDIZ ERKEK-START LİSTE'!$B$6:$F$145,5,0))</f>
        <v>35278</v>
      </c>
      <c r="G28" s="62" t="s">
        <v>263</v>
      </c>
      <c r="H28" s="16">
        <f t="shared" si="1"/>
        <v>23</v>
      </c>
    </row>
    <row r="29" spans="1:8" ht="15" customHeight="1">
      <c r="A29" s="57">
        <f t="shared" si="0"/>
        <v>24</v>
      </c>
      <c r="B29" s="58">
        <v>77</v>
      </c>
      <c r="C29" s="59" t="str">
        <f>IF(ISERROR(VLOOKUP(B29,'YILDIZ ERKEK-START LİSTE'!$B$6:$F$145,2,0)),"",VLOOKUP(B29,'YILDIZ ERKEK-START LİSTE'!$B$6:$F$145,2,0))</f>
        <v>M. CAN KEŞLİ</v>
      </c>
      <c r="D29" s="59" t="str">
        <f>IF(ISERROR(VLOOKUP(B29,'YILDIZ ERKEK-START LİSTE'!$B$6:$F$145,3,0)),"",VLOOKUP(B29,'YILDIZ ERKEK-START LİSTE'!$B$6:$F$145,3,0))</f>
        <v>SİİRT</v>
      </c>
      <c r="E29" s="60">
        <f>IF(ISERROR(VLOOKUP(B29,'YILDIZ ERKEK-START LİSTE'!$B$6:$F$45,4,0)),"",VLOOKUP(B29,'YILDIZ ERKEK-START LİSTE'!$B$6:$F$45,4,0))</f>
        <v>0</v>
      </c>
      <c r="F29" s="61">
        <f>IF(ISERROR(VLOOKUP($B29,'YILDIZ ERKEK-START LİSTE'!$B$6:$F$145,5,0)),"",VLOOKUP($B29,'YILDIZ ERKEK-START LİSTE'!$B$6:$F$145,5,0))</f>
        <v>34731</v>
      </c>
      <c r="G29" s="62" t="s">
        <v>263</v>
      </c>
      <c r="H29" s="16">
        <f t="shared" si="1"/>
        <v>24</v>
      </c>
    </row>
    <row r="30" spans="1:8" ht="15" customHeight="1">
      <c r="A30" s="57">
        <f t="shared" si="0"/>
        <v>25</v>
      </c>
      <c r="B30" s="58">
        <v>52</v>
      </c>
      <c r="C30" s="59" t="str">
        <f>IF(ISERROR(VLOOKUP(B30,'YILDIZ ERKEK-START LİSTE'!$B$6:$F$145,2,0)),"",VLOOKUP(B30,'YILDIZ ERKEK-START LİSTE'!$B$6:$F$145,2,0))</f>
        <v>RAMAZAN ERTEN</v>
      </c>
      <c r="D30" s="59" t="str">
        <f>IF(ISERROR(VLOOKUP(B30,'YILDIZ ERKEK-START LİSTE'!$B$6:$F$145,3,0)),"",VLOOKUP(B30,'YILDIZ ERKEK-START LİSTE'!$B$6:$F$145,3,0))</f>
        <v>NİĞDE</v>
      </c>
      <c r="E30" s="60">
        <f>IF(ISERROR(VLOOKUP(B30,'YILDIZ ERKEK-START LİSTE'!$B$6:$F$45,4,0)),"",VLOOKUP(B30,'YILDIZ ERKEK-START LİSTE'!$B$6:$F$45,4,0))</f>
        <v>0</v>
      </c>
      <c r="F30" s="61">
        <f>IF(ISERROR(VLOOKUP($B30,'YILDIZ ERKEK-START LİSTE'!$B$6:$F$145,5,0)),"",VLOOKUP($B30,'YILDIZ ERKEK-START LİSTE'!$B$6:$F$145,5,0))</f>
        <v>35065</v>
      </c>
      <c r="G30" s="62" t="s">
        <v>263</v>
      </c>
      <c r="H30" s="16">
        <f t="shared" si="1"/>
        <v>25</v>
      </c>
    </row>
    <row r="31" spans="1:8" ht="15" customHeight="1">
      <c r="A31" s="57">
        <f t="shared" si="0"/>
        <v>26</v>
      </c>
      <c r="B31" s="58">
        <v>66</v>
      </c>
      <c r="C31" s="59" t="str">
        <f>IF(ISERROR(VLOOKUP(B31,'YILDIZ ERKEK-START LİSTE'!$B$6:$F$145,2,0)),"",VLOOKUP(B31,'YILDIZ ERKEK-START LİSTE'!$B$6:$F$145,2,0))</f>
        <v>VEDAT AYDOĞAN</v>
      </c>
      <c r="D31" s="59" t="str">
        <f>IF(ISERROR(VLOOKUP(B31,'YILDIZ ERKEK-START LİSTE'!$B$6:$F$145,3,0)),"",VLOOKUP(B31,'YILDIZ ERKEK-START LİSTE'!$B$6:$F$145,3,0))</f>
        <v>KONYA</v>
      </c>
      <c r="E31" s="60">
        <f>IF(ISERROR(VLOOKUP(B31,'YILDIZ ERKEK-START LİSTE'!$B$6:$F$45,4,0)),"",VLOOKUP(B31,'YILDIZ ERKEK-START LİSTE'!$B$6:$F$45,4,0))</f>
        <v>0</v>
      </c>
      <c r="F31" s="61">
        <f>IF(ISERROR(VLOOKUP($B31,'YILDIZ ERKEK-START LİSTE'!$B$6:$F$145,5,0)),"",VLOOKUP($B31,'YILDIZ ERKEK-START LİSTE'!$B$6:$F$145,5,0))</f>
        <v>35186</v>
      </c>
      <c r="G31" s="62" t="s">
        <v>263</v>
      </c>
      <c r="H31" s="16">
        <f t="shared" si="1"/>
        <v>26</v>
      </c>
    </row>
    <row r="32" spans="1:8" ht="15" customHeight="1">
      <c r="A32" s="57">
        <f t="shared" si="0"/>
        <v>27</v>
      </c>
      <c r="B32" s="58">
        <v>60</v>
      </c>
      <c r="C32" s="59" t="str">
        <f>IF(ISERROR(VLOOKUP(B32,'YILDIZ ERKEK-START LİSTE'!$B$6:$F$145,2,0)),"",VLOOKUP(B32,'YILDIZ ERKEK-START LİSTE'!$B$6:$F$145,2,0))</f>
        <v>EMRAH TAŞCI</v>
      </c>
      <c r="D32" s="59" t="str">
        <f>IF(ISERROR(VLOOKUP(B32,'YILDIZ ERKEK-START LİSTE'!$B$6:$F$145,3,0)),"",VLOOKUP(B32,'YILDIZ ERKEK-START LİSTE'!$B$6:$F$145,3,0))</f>
        <v>ERZURUM</v>
      </c>
      <c r="E32" s="60" t="str">
        <f>IF(ISERROR(VLOOKUP(B32,'YILDIZ ERKEK-START LİSTE'!$B$6:$F$45,4,0)),"",VLOOKUP(B32,'YILDIZ ERKEK-START LİSTE'!$B$6:$F$45,4,0))</f>
        <v>F</v>
      </c>
      <c r="F32" s="61">
        <f>IF(ISERROR(VLOOKUP($B32,'YILDIZ ERKEK-START LİSTE'!$B$6:$F$145,5,0)),"",VLOOKUP($B32,'YILDIZ ERKEK-START LİSTE'!$B$6:$F$145,5,0))</f>
        <v>34912</v>
      </c>
      <c r="G32" s="62" t="s">
        <v>263</v>
      </c>
      <c r="H32" s="16">
        <f t="shared" si="1"/>
        <v>26</v>
      </c>
    </row>
    <row r="33" spans="1:8" ht="15" customHeight="1">
      <c r="A33" s="57">
        <f t="shared" si="0"/>
        <v>28</v>
      </c>
      <c r="B33" s="58">
        <v>79</v>
      </c>
      <c r="C33" s="59" t="str">
        <f>IF(ISERROR(VLOOKUP(B33,'YILDIZ ERKEK-START LİSTE'!$B$6:$F$145,2,0)),"",VLOOKUP(B33,'YILDIZ ERKEK-START LİSTE'!$B$6:$F$145,2,0))</f>
        <v>MÜCAHİT TAŞCI</v>
      </c>
      <c r="D33" s="59" t="str">
        <f>IF(ISERROR(VLOOKUP(B33,'YILDIZ ERKEK-START LİSTE'!$B$6:$F$145,3,0)),"",VLOOKUP(B33,'YILDIZ ERKEK-START LİSTE'!$B$6:$F$145,3,0))</f>
        <v>ISPARTA</v>
      </c>
      <c r="E33" s="60">
        <f>IF(ISERROR(VLOOKUP(B33,'YILDIZ ERKEK-START LİSTE'!$B$6:$F$45,4,0)),"",VLOOKUP(B33,'YILDIZ ERKEK-START LİSTE'!$B$6:$F$45,4,0))</f>
        <v>0</v>
      </c>
      <c r="F33" s="61">
        <f>IF(ISERROR(VLOOKUP($B33,'YILDIZ ERKEK-START LİSTE'!$B$6:$F$145,5,0)),"",VLOOKUP($B33,'YILDIZ ERKEK-START LİSTE'!$B$6:$F$145,5,0))</f>
        <v>35174</v>
      </c>
      <c r="G33" s="62" t="s">
        <v>263</v>
      </c>
      <c r="H33" s="16">
        <f t="shared" si="1"/>
        <v>27</v>
      </c>
    </row>
    <row r="34" spans="1:8" ht="15" customHeight="1">
      <c r="A34" s="57">
        <f t="shared" si="0"/>
        <v>29</v>
      </c>
      <c r="B34" s="58">
        <v>63</v>
      </c>
      <c r="C34" s="59" t="str">
        <f>IF(ISERROR(VLOOKUP(B34,'YILDIZ ERKEK-START LİSTE'!$B$6:$F$145,2,0)),"",VLOOKUP(B34,'YILDIZ ERKEK-START LİSTE'!$B$6:$F$145,2,0))</f>
        <v>ÖMER ŞENGÜL</v>
      </c>
      <c r="D34" s="59" t="str">
        <f>IF(ISERROR(VLOOKUP(B34,'YILDIZ ERKEK-START LİSTE'!$B$6:$F$145,3,0)),"",VLOOKUP(B34,'YILDIZ ERKEK-START LİSTE'!$B$6:$F$145,3,0))</f>
        <v>GÜMÜŞHANE</v>
      </c>
      <c r="E34" s="60">
        <f>IF(ISERROR(VLOOKUP(B34,'YILDIZ ERKEK-START LİSTE'!$B$6:$F$45,4,0)),"",VLOOKUP(B34,'YILDIZ ERKEK-START LİSTE'!$B$6:$F$45,4,0))</f>
        <v>0</v>
      </c>
      <c r="F34" s="61">
        <f>IF(ISERROR(VLOOKUP($B34,'YILDIZ ERKEK-START LİSTE'!$B$6:$F$145,5,0)),"",VLOOKUP($B34,'YILDIZ ERKEK-START LİSTE'!$B$6:$F$145,5,0))</f>
        <v>35371</v>
      </c>
      <c r="G34" s="62" t="s">
        <v>263</v>
      </c>
      <c r="H34" s="16">
        <f t="shared" si="1"/>
        <v>28</v>
      </c>
    </row>
    <row r="35" spans="1:8" ht="15" customHeight="1">
      <c r="A35" s="57">
        <f t="shared" si="0"/>
        <v>30</v>
      </c>
      <c r="B35" s="58">
        <v>57</v>
      </c>
      <c r="C35" s="59" t="str">
        <f>IF(ISERROR(VLOOKUP(B35,'YILDIZ ERKEK-START LİSTE'!$B$6:$F$145,2,0)),"",VLOOKUP(B35,'YILDIZ ERKEK-START LİSTE'!$B$6:$F$145,2,0))</f>
        <v>BEŞİR ARSLAN</v>
      </c>
      <c r="D35" s="59" t="str">
        <f>IF(ISERROR(VLOOKUP(B35,'YILDIZ ERKEK-START LİSTE'!$B$6:$F$145,3,0)),"",VLOOKUP(B35,'YILDIZ ERKEK-START LİSTE'!$B$6:$F$145,3,0))</f>
        <v>UŞAK</v>
      </c>
      <c r="E35" s="60">
        <f>IF(ISERROR(VLOOKUP(B35,'YILDIZ ERKEK-START LİSTE'!$B$6:$F$45,4,0)),"",VLOOKUP(B35,'YILDIZ ERKEK-START LİSTE'!$B$6:$F$45,4,0))</f>
        <v>0</v>
      </c>
      <c r="F35" s="61">
        <f>IF(ISERROR(VLOOKUP($B35,'YILDIZ ERKEK-START LİSTE'!$B$6:$F$145,5,0)),"",VLOOKUP($B35,'YILDIZ ERKEK-START LİSTE'!$B$6:$F$145,5,0))</f>
        <v>35372</v>
      </c>
      <c r="G35" s="62" t="s">
        <v>263</v>
      </c>
      <c r="H35" s="16">
        <f t="shared" si="1"/>
        <v>29</v>
      </c>
    </row>
    <row r="36" spans="1:8" ht="15" customHeight="1">
      <c r="A36" s="57">
        <f t="shared" si="0"/>
        <v>31</v>
      </c>
      <c r="B36" s="58">
        <v>75</v>
      </c>
      <c r="C36" s="59" t="str">
        <f>IF(ISERROR(VLOOKUP(B36,'YILDIZ ERKEK-START LİSTE'!$B$6:$F$145,2,0)),"",VLOOKUP(B36,'YILDIZ ERKEK-START LİSTE'!$B$6:$F$145,2,0))</f>
        <v>HAKKI İNAN</v>
      </c>
      <c r="D36" s="59" t="str">
        <f>IF(ISERROR(VLOOKUP(B36,'YILDIZ ERKEK-START LİSTE'!$B$6:$F$145,3,0)),"",VLOOKUP(B36,'YILDIZ ERKEK-START LİSTE'!$B$6:$F$145,3,0))</f>
        <v>SİİRT</v>
      </c>
      <c r="E36" s="60">
        <f>IF(ISERROR(VLOOKUP(B36,'YILDIZ ERKEK-START LİSTE'!$B$6:$F$45,4,0)),"",VLOOKUP(B36,'YILDIZ ERKEK-START LİSTE'!$B$6:$F$45,4,0))</f>
        <v>0</v>
      </c>
      <c r="F36" s="61">
        <f>IF(ISERROR(VLOOKUP($B36,'YILDIZ ERKEK-START LİSTE'!$B$6:$F$145,5,0)),"",VLOOKUP($B36,'YILDIZ ERKEK-START LİSTE'!$B$6:$F$145,5,0))</f>
        <v>35004</v>
      </c>
      <c r="G36" s="62" t="s">
        <v>263</v>
      </c>
      <c r="H36" s="16">
        <f t="shared" si="1"/>
        <v>30</v>
      </c>
    </row>
    <row r="37" spans="1:8" ht="15" customHeight="1">
      <c r="A37" s="57">
        <f t="shared" si="0"/>
        <v>32</v>
      </c>
      <c r="B37" s="58">
        <v>95</v>
      </c>
      <c r="C37" s="59" t="str">
        <f>IF(ISERROR(VLOOKUP(B37,'YILDIZ ERKEK-START LİSTE'!$B$6:$F$145,2,0)),"",VLOOKUP(B37,'YILDIZ ERKEK-START LİSTE'!$B$6:$F$145,2,0))</f>
        <v>FETİH UYANIK</v>
      </c>
      <c r="D37" s="59" t="str">
        <f>IF(ISERROR(VLOOKUP(B37,'YILDIZ ERKEK-START LİSTE'!$B$6:$F$145,3,0)),"",VLOOKUP(B37,'YILDIZ ERKEK-START LİSTE'!$B$6:$F$145,3,0))</f>
        <v>BİTLİS</v>
      </c>
      <c r="E37" s="60">
        <f>IF(ISERROR(VLOOKUP(B37,'YILDIZ ERKEK-START LİSTE'!$B$6:$F$45,4,0)),"",VLOOKUP(B37,'YILDIZ ERKEK-START LİSTE'!$B$6:$F$45,4,0))</f>
      </c>
      <c r="F37" s="61">
        <f>IF(ISERROR(VLOOKUP($B37,'YILDIZ ERKEK-START LİSTE'!$B$6:$F$145,5,0)),"",VLOOKUP($B37,'YILDIZ ERKEK-START LİSTE'!$B$6:$F$145,5,0))</f>
        <v>34852</v>
      </c>
      <c r="G37" s="62" t="s">
        <v>263</v>
      </c>
      <c r="H37" s="16">
        <f t="shared" si="1"/>
        <v>31</v>
      </c>
    </row>
    <row r="38" spans="1:8" ht="15" customHeight="1">
      <c r="A38" s="57">
        <f t="shared" si="0"/>
        <v>33</v>
      </c>
      <c r="B38" s="58">
        <v>67</v>
      </c>
      <c r="C38" s="59" t="str">
        <f>IF(ISERROR(VLOOKUP(B38,'YILDIZ ERKEK-START LİSTE'!$B$6:$F$145,2,0)),"",VLOOKUP(B38,'YILDIZ ERKEK-START LİSTE'!$B$6:$F$145,2,0))</f>
        <v>CİHAN ASLANHAN</v>
      </c>
      <c r="D38" s="59" t="str">
        <f>IF(ISERROR(VLOOKUP(B38,'YILDIZ ERKEK-START LİSTE'!$B$6:$F$145,3,0)),"",VLOOKUP(B38,'YILDIZ ERKEK-START LİSTE'!$B$6:$F$145,3,0))</f>
        <v>BİTLİS</v>
      </c>
      <c r="E38" s="60">
        <f>IF(ISERROR(VLOOKUP(B38,'YILDIZ ERKEK-START LİSTE'!$B$6:$F$45,4,0)),"",VLOOKUP(B38,'YILDIZ ERKEK-START LİSTE'!$B$6:$F$45,4,0))</f>
        <v>0</v>
      </c>
      <c r="F38" s="61">
        <f>IF(ISERROR(VLOOKUP($B38,'YILDIZ ERKEK-START LİSTE'!$B$6:$F$145,5,0)),"",VLOOKUP($B38,'YILDIZ ERKEK-START LİSTE'!$B$6:$F$145,5,0))</f>
        <v>35180</v>
      </c>
      <c r="G38" s="62" t="s">
        <v>263</v>
      </c>
      <c r="H38" s="16">
        <f t="shared" si="1"/>
        <v>32</v>
      </c>
    </row>
    <row r="39" spans="1:8" ht="15" customHeight="1">
      <c r="A39" s="57">
        <f t="shared" si="0"/>
        <v>34</v>
      </c>
      <c r="B39" s="58">
        <v>59</v>
      </c>
      <c r="C39" s="59" t="str">
        <f>IF(ISERROR(VLOOKUP(B39,'YILDIZ ERKEK-START LİSTE'!$B$6:$F$145,2,0)),"",VLOOKUP(B39,'YILDIZ ERKEK-START LİSTE'!$B$6:$F$145,2,0))</f>
        <v>OSMAN BURAK DOĞAN</v>
      </c>
      <c r="D39" s="59" t="str">
        <f>IF(ISERROR(VLOOKUP(B39,'YILDIZ ERKEK-START LİSTE'!$B$6:$F$145,3,0)),"",VLOOKUP(B39,'YILDIZ ERKEK-START LİSTE'!$B$6:$F$145,3,0))</f>
        <v>UŞAK</v>
      </c>
      <c r="E39" s="60">
        <f>IF(ISERROR(VLOOKUP(B39,'YILDIZ ERKEK-START LİSTE'!$B$6:$F$45,4,0)),"",VLOOKUP(B39,'YILDIZ ERKEK-START LİSTE'!$B$6:$F$45,4,0))</f>
        <v>0</v>
      </c>
      <c r="F39" s="61">
        <f>IF(ISERROR(VLOOKUP($B39,'YILDIZ ERKEK-START LİSTE'!$B$6:$F$145,5,0)),"",VLOOKUP($B39,'YILDIZ ERKEK-START LİSTE'!$B$6:$F$145,5,0))</f>
        <v>34894</v>
      </c>
      <c r="G39" s="62" t="s">
        <v>263</v>
      </c>
      <c r="H39" s="16">
        <f t="shared" si="1"/>
        <v>33</v>
      </c>
    </row>
    <row r="40" spans="1:8" ht="15" customHeight="1">
      <c r="A40" s="57">
        <f t="shared" si="0"/>
        <v>35</v>
      </c>
      <c r="B40" s="58">
        <v>86</v>
      </c>
      <c r="C40" s="59" t="str">
        <f>IF(ISERROR(VLOOKUP(B40,'YILDIZ ERKEK-START LİSTE'!$B$6:$F$145,2,0)),"",VLOOKUP(B40,'YILDIZ ERKEK-START LİSTE'!$B$6:$F$145,2,0))</f>
        <v>AŞIK SAZAK</v>
      </c>
      <c r="D40" s="59" t="str">
        <f>IF(ISERROR(VLOOKUP(B40,'YILDIZ ERKEK-START LİSTE'!$B$6:$F$145,3,0)),"",VLOOKUP(B40,'YILDIZ ERKEK-START LİSTE'!$B$6:$F$145,3,0))</f>
        <v>MUŞ</v>
      </c>
      <c r="E40" s="60">
        <f>IF(ISERROR(VLOOKUP(B40,'YILDIZ ERKEK-START LİSTE'!$B$6:$F$45,4,0)),"",VLOOKUP(B40,'YILDIZ ERKEK-START LİSTE'!$B$6:$F$45,4,0))</f>
        <v>0</v>
      </c>
      <c r="F40" s="61">
        <f>IF(ISERROR(VLOOKUP($B40,'YILDIZ ERKEK-START LİSTE'!$B$6:$F$145,5,0)),"",VLOOKUP($B40,'YILDIZ ERKEK-START LİSTE'!$B$6:$F$145,5,0))</f>
        <v>35150</v>
      </c>
      <c r="G40" s="62" t="s">
        <v>263</v>
      </c>
      <c r="H40" s="16">
        <f t="shared" si="1"/>
        <v>34</v>
      </c>
    </row>
    <row r="41" spans="1:8" ht="15" customHeight="1">
      <c r="A41" s="57">
        <f t="shared" si="0"/>
        <v>36</v>
      </c>
      <c r="B41" s="58">
        <v>97</v>
      </c>
      <c r="C41" s="59" t="str">
        <f>IF(ISERROR(VLOOKUP(B41,'YILDIZ ERKEK-START LİSTE'!$B$6:$F$145,2,0)),"",VLOOKUP(B41,'YILDIZ ERKEK-START LİSTE'!$B$6:$F$145,2,0))</f>
        <v>AYETULLAH BELİL</v>
      </c>
      <c r="D41" s="59" t="str">
        <f>IF(ISERROR(VLOOKUP(B41,'YILDIZ ERKEK-START LİSTE'!$B$6:$F$145,3,0)),"",VLOOKUP(B41,'YILDIZ ERKEK-START LİSTE'!$B$6:$F$145,3,0))</f>
        <v>ERZURUM</v>
      </c>
      <c r="E41" s="60">
        <f>IF(ISERROR(VLOOKUP(B41,'YILDIZ ERKEK-START LİSTE'!$B$6:$F$45,4,0)),"",VLOOKUP(B41,'YILDIZ ERKEK-START LİSTE'!$B$6:$F$45,4,0))</f>
      </c>
      <c r="F41" s="61">
        <f>IF(ISERROR(VLOOKUP($B41,'YILDIZ ERKEK-START LİSTE'!$B$6:$F$145,5,0)),"",VLOOKUP($B41,'YILDIZ ERKEK-START LİSTE'!$B$6:$F$145,5,0))</f>
        <v>35222</v>
      </c>
      <c r="G41" s="62" t="s">
        <v>263</v>
      </c>
      <c r="H41" s="16">
        <f t="shared" si="1"/>
        <v>35</v>
      </c>
    </row>
    <row r="42" spans="1:8" ht="15" customHeight="1">
      <c r="A42" s="57">
        <f t="shared" si="0"/>
        <v>37</v>
      </c>
      <c r="B42" s="58">
        <v>90</v>
      </c>
      <c r="C42" s="59" t="str">
        <f>IF(ISERROR(VLOOKUP(B42,'YILDIZ ERKEK-START LİSTE'!$B$6:$F$145,2,0)),"",VLOOKUP(B42,'YILDIZ ERKEK-START LİSTE'!$B$6:$F$145,2,0))</f>
        <v>VEDAT İLKER</v>
      </c>
      <c r="D42" s="59" t="str">
        <f>IF(ISERROR(VLOOKUP(B42,'YILDIZ ERKEK-START LİSTE'!$B$6:$F$145,3,0)),"",VLOOKUP(B42,'YILDIZ ERKEK-START LİSTE'!$B$6:$F$145,3,0))</f>
        <v>MUŞ</v>
      </c>
      <c r="E42" s="60">
        <f>IF(ISERROR(VLOOKUP(B42,'YILDIZ ERKEK-START LİSTE'!$B$6:$F$45,4,0)),"",VLOOKUP(B42,'YILDIZ ERKEK-START LİSTE'!$B$6:$F$45,4,0))</f>
        <v>0</v>
      </c>
      <c r="F42" s="61">
        <f>IF(ISERROR(VLOOKUP($B42,'YILDIZ ERKEK-START LİSTE'!$B$6:$F$145,5,0)),"",VLOOKUP($B42,'YILDIZ ERKEK-START LİSTE'!$B$6:$F$145,5,0))</f>
        <v>34793</v>
      </c>
      <c r="G42" s="62" t="s">
        <v>263</v>
      </c>
      <c r="H42" s="16">
        <f t="shared" si="1"/>
        <v>36</v>
      </c>
    </row>
    <row r="43" spans="1:8" ht="15" customHeight="1">
      <c r="A43" s="57">
        <f t="shared" si="0"/>
        <v>38</v>
      </c>
      <c r="B43" s="58">
        <v>62</v>
      </c>
      <c r="C43" s="59" t="str">
        <f>IF(ISERROR(VLOOKUP(B43,'YILDIZ ERKEK-START LİSTE'!$B$6:$F$145,2,0)),"",VLOOKUP(B43,'YILDIZ ERKEK-START LİSTE'!$B$6:$F$145,2,0))</f>
        <v>EROL AKIN</v>
      </c>
      <c r="D43" s="59" t="str">
        <f>IF(ISERROR(VLOOKUP(B43,'YILDIZ ERKEK-START LİSTE'!$B$6:$F$145,3,0)),"",VLOOKUP(B43,'YILDIZ ERKEK-START LİSTE'!$B$6:$F$145,3,0))</f>
        <v>SAMSUN</v>
      </c>
      <c r="E43" s="60">
        <f>IF(ISERROR(VLOOKUP(B43,'YILDIZ ERKEK-START LİSTE'!$B$6:$F$45,4,0)),"",VLOOKUP(B43,'YILDIZ ERKEK-START LİSTE'!$B$6:$F$45,4,0))</f>
        <v>0</v>
      </c>
      <c r="F43" s="61">
        <f>IF(ISERROR(VLOOKUP($B43,'YILDIZ ERKEK-START LİSTE'!$B$6:$F$145,5,0)),"",VLOOKUP($B43,'YILDIZ ERKEK-START LİSTE'!$B$6:$F$145,5,0))</f>
        <v>34851</v>
      </c>
      <c r="G43" s="62" t="s">
        <v>263</v>
      </c>
      <c r="H43" s="16">
        <f t="shared" si="1"/>
        <v>37</v>
      </c>
    </row>
    <row r="44" spans="1:8" ht="15" customHeight="1">
      <c r="A44" s="57">
        <f t="shared" si="0"/>
        <v>39</v>
      </c>
      <c r="B44" s="58">
        <v>68</v>
      </c>
      <c r="C44" s="59" t="str">
        <f>IF(ISERROR(VLOOKUP(B44,'YILDIZ ERKEK-START LİSTE'!$B$6:$F$145,2,0)),"",VLOOKUP(B44,'YILDIZ ERKEK-START LİSTE'!$B$6:$F$145,2,0))</f>
        <v>FATİH KARA</v>
      </c>
      <c r="D44" s="59" t="str">
        <f>IF(ISERROR(VLOOKUP(B44,'YILDIZ ERKEK-START LİSTE'!$B$6:$F$145,3,0)),"",VLOOKUP(B44,'YILDIZ ERKEK-START LİSTE'!$B$6:$F$145,3,0))</f>
        <v>BİTLİS</v>
      </c>
      <c r="E44" s="60">
        <f>IF(ISERROR(VLOOKUP(B44,'YILDIZ ERKEK-START LİSTE'!$B$6:$F$45,4,0)),"",VLOOKUP(B44,'YILDIZ ERKEK-START LİSTE'!$B$6:$F$45,4,0))</f>
        <v>0</v>
      </c>
      <c r="F44" s="61">
        <f>IF(ISERROR(VLOOKUP($B44,'YILDIZ ERKEK-START LİSTE'!$B$6:$F$145,5,0)),"",VLOOKUP($B44,'YILDIZ ERKEK-START LİSTE'!$B$6:$F$145,5,0))</f>
        <v>34884</v>
      </c>
      <c r="G44" s="62" t="s">
        <v>263</v>
      </c>
      <c r="H44" s="16">
        <f t="shared" si="1"/>
        <v>38</v>
      </c>
    </row>
    <row r="45" spans="1:8" ht="15" customHeight="1">
      <c r="A45" s="57">
        <f t="shared" si="0"/>
        <v>40</v>
      </c>
      <c r="B45" s="58">
        <v>98</v>
      </c>
      <c r="C45" s="59" t="str">
        <f>IF(ISERROR(VLOOKUP(B45,'YILDIZ ERKEK-START LİSTE'!$B$6:$F$145,2,0)),"",VLOOKUP(B45,'YILDIZ ERKEK-START LİSTE'!$B$6:$F$145,2,0))</f>
        <v>ENİS KORKMAZ</v>
      </c>
      <c r="D45" s="59" t="str">
        <f>IF(ISERROR(VLOOKUP(B45,'YILDIZ ERKEK-START LİSTE'!$B$6:$F$145,3,0)),"",VLOOKUP(B45,'YILDIZ ERKEK-START LİSTE'!$B$6:$F$145,3,0))</f>
        <v>ERZURUM</v>
      </c>
      <c r="E45" s="60">
        <f>IF(ISERROR(VLOOKUP(B45,'YILDIZ ERKEK-START LİSTE'!$B$6:$F$45,4,0)),"",VLOOKUP(B45,'YILDIZ ERKEK-START LİSTE'!$B$6:$F$45,4,0))</f>
      </c>
      <c r="F45" s="61">
        <f>IF(ISERROR(VLOOKUP($B45,'YILDIZ ERKEK-START LİSTE'!$B$6:$F$145,5,0)),"",VLOOKUP($B45,'YILDIZ ERKEK-START LİSTE'!$B$6:$F$145,5,0))</f>
        <v>35269</v>
      </c>
      <c r="G45" s="62" t="s">
        <v>263</v>
      </c>
      <c r="H45" s="16">
        <f t="shared" si="1"/>
        <v>39</v>
      </c>
    </row>
    <row r="46" spans="1:8" ht="15" customHeight="1">
      <c r="A46" s="57">
        <f t="shared" si="0"/>
        <v>41</v>
      </c>
      <c r="B46" s="58">
        <v>58</v>
      </c>
      <c r="C46" s="59" t="str">
        <f>IF(ISERROR(VLOOKUP(B46,'YILDIZ ERKEK-START LİSTE'!$B$6:$F$145,2,0)),"",VLOOKUP(B46,'YILDIZ ERKEK-START LİSTE'!$B$6:$F$145,2,0))</f>
        <v>FIRAT YOLAÇAN</v>
      </c>
      <c r="D46" s="59" t="str">
        <f>IF(ISERROR(VLOOKUP(B46,'YILDIZ ERKEK-START LİSTE'!$B$6:$F$145,3,0)),"",VLOOKUP(B46,'YILDIZ ERKEK-START LİSTE'!$B$6:$F$145,3,0))</f>
        <v>UŞAK</v>
      </c>
      <c r="E46" s="60">
        <f>IF(ISERROR(VLOOKUP(B46,'YILDIZ ERKEK-START LİSTE'!$B$6:$F$45,4,0)),"",VLOOKUP(B46,'YILDIZ ERKEK-START LİSTE'!$B$6:$F$45,4,0))</f>
        <v>0</v>
      </c>
      <c r="F46" s="61">
        <f>IF(ISERROR(VLOOKUP($B46,'YILDIZ ERKEK-START LİSTE'!$B$6:$F$145,5,0)),"",VLOOKUP($B46,'YILDIZ ERKEK-START LİSTE'!$B$6:$F$145,5,0))</f>
        <v>35260</v>
      </c>
      <c r="G46" s="62" t="s">
        <v>263</v>
      </c>
      <c r="H46" s="16">
        <f t="shared" si="1"/>
        <v>40</v>
      </c>
    </row>
    <row r="47" spans="1:8" ht="15" customHeight="1">
      <c r="A47" s="57">
        <f t="shared" si="0"/>
        <v>42</v>
      </c>
      <c r="B47" s="58">
        <v>76</v>
      </c>
      <c r="C47" s="59" t="str">
        <f>IF(ISERROR(VLOOKUP(B47,'YILDIZ ERKEK-START LİSTE'!$B$6:$F$145,2,0)),"",VLOOKUP(B47,'YILDIZ ERKEK-START LİSTE'!$B$6:$F$145,2,0))</f>
        <v>HURŞİT TOROMAN</v>
      </c>
      <c r="D47" s="59" t="str">
        <f>IF(ISERROR(VLOOKUP(B47,'YILDIZ ERKEK-START LİSTE'!$B$6:$F$145,3,0)),"",VLOOKUP(B47,'YILDIZ ERKEK-START LİSTE'!$B$6:$F$145,3,0))</f>
        <v>SİİRT</v>
      </c>
      <c r="E47" s="60">
        <f>IF(ISERROR(VLOOKUP(B47,'YILDIZ ERKEK-START LİSTE'!$B$6:$F$45,4,0)),"",VLOOKUP(B47,'YILDIZ ERKEK-START LİSTE'!$B$6:$F$45,4,0))</f>
        <v>0</v>
      </c>
      <c r="F47" s="61">
        <f>IF(ISERROR(VLOOKUP($B47,'YILDIZ ERKEK-START LİSTE'!$B$6:$F$145,5,0)),"",VLOOKUP($B47,'YILDIZ ERKEK-START LİSTE'!$B$6:$F$145,5,0))</f>
        <v>35002</v>
      </c>
      <c r="G47" s="62" t="s">
        <v>263</v>
      </c>
      <c r="H47" s="16">
        <f t="shared" si="1"/>
        <v>41</v>
      </c>
    </row>
    <row r="48" spans="1:8" ht="15" customHeight="1">
      <c r="A48" s="57">
        <f t="shared" si="0"/>
        <v>43</v>
      </c>
      <c r="B48" s="58">
        <v>82</v>
      </c>
      <c r="C48" s="59" t="str">
        <f>IF(ISERROR(VLOOKUP(B48,'YILDIZ ERKEK-START LİSTE'!$B$6:$F$145,2,0)),"",VLOOKUP(B48,'YILDIZ ERKEK-START LİSTE'!$B$6:$F$145,2,0))</f>
        <v>HASAN GÜNDÜZ</v>
      </c>
      <c r="D48" s="59" t="str">
        <f>IF(ISERROR(VLOOKUP(B48,'YILDIZ ERKEK-START LİSTE'!$B$6:$F$145,3,0)),"",VLOOKUP(B48,'YILDIZ ERKEK-START LİSTE'!$B$6:$F$145,3,0))</f>
        <v>KÜTAHYA</v>
      </c>
      <c r="E48" s="60">
        <f>IF(ISERROR(VLOOKUP(B48,'YILDIZ ERKEK-START LİSTE'!$B$6:$F$45,4,0)),"",VLOOKUP(B48,'YILDIZ ERKEK-START LİSTE'!$B$6:$F$45,4,0))</f>
        <v>0</v>
      </c>
      <c r="F48" s="61">
        <f>IF(ISERROR(VLOOKUP($B48,'YILDIZ ERKEK-START LİSTE'!$B$6:$F$145,5,0)),"",VLOOKUP($B48,'YILDIZ ERKEK-START LİSTE'!$B$6:$F$145,5,0))</f>
        <v>34763</v>
      </c>
      <c r="G48" s="62" t="s">
        <v>263</v>
      </c>
      <c r="H48" s="16">
        <f t="shared" si="1"/>
        <v>42</v>
      </c>
    </row>
    <row r="49" spans="1:8" ht="15" customHeight="1">
      <c r="A49" s="57">
        <f t="shared" si="0"/>
        <v>44</v>
      </c>
      <c r="B49" s="58">
        <v>80</v>
      </c>
      <c r="C49" s="59" t="str">
        <f>IF(ISERROR(VLOOKUP(B49,'YILDIZ ERKEK-START LİSTE'!$B$6:$F$145,2,0)),"",VLOOKUP(B49,'YILDIZ ERKEK-START LİSTE'!$B$6:$F$145,2,0))</f>
        <v>FERHAT AKAY</v>
      </c>
      <c r="D49" s="59" t="str">
        <f>IF(ISERROR(VLOOKUP(B49,'YILDIZ ERKEK-START LİSTE'!$B$6:$F$145,3,0)),"",VLOOKUP(B49,'YILDIZ ERKEK-START LİSTE'!$B$6:$F$145,3,0))</f>
        <v>HATAY</v>
      </c>
      <c r="E49" s="60">
        <f>IF(ISERROR(VLOOKUP(B49,'YILDIZ ERKEK-START LİSTE'!$B$6:$F$45,4,0)),"",VLOOKUP(B49,'YILDIZ ERKEK-START LİSTE'!$B$6:$F$45,4,0))</f>
        <v>0</v>
      </c>
      <c r="F49" s="61">
        <f>IF(ISERROR(VLOOKUP($B49,'YILDIZ ERKEK-START LİSTE'!$B$6:$F$145,5,0)),"",VLOOKUP($B49,'YILDIZ ERKEK-START LİSTE'!$B$6:$F$145,5,0))</f>
        <v>35149</v>
      </c>
      <c r="G49" s="62" t="s">
        <v>263</v>
      </c>
      <c r="H49" s="16">
        <f t="shared" si="1"/>
        <v>43</v>
      </c>
    </row>
    <row r="50" spans="1:8" ht="15" customHeight="1">
      <c r="A50" s="57">
        <f t="shared" si="0"/>
        <v>45</v>
      </c>
      <c r="B50" s="58">
        <v>64</v>
      </c>
      <c r="C50" s="59" t="str">
        <f>IF(ISERROR(VLOOKUP(B50,'YILDIZ ERKEK-START LİSTE'!$B$6:$F$145,2,0)),"",VLOOKUP(B50,'YILDIZ ERKEK-START LİSTE'!$B$6:$F$145,2,0))</f>
        <v>İSMET YAKUT</v>
      </c>
      <c r="D50" s="59" t="str">
        <f>IF(ISERROR(VLOOKUP(B50,'YILDIZ ERKEK-START LİSTE'!$B$6:$F$145,3,0)),"",VLOOKUP(B50,'YILDIZ ERKEK-START LİSTE'!$B$6:$F$145,3,0))</f>
        <v>KAYSERİ</v>
      </c>
      <c r="E50" s="60">
        <f>IF(ISERROR(VLOOKUP(B50,'YILDIZ ERKEK-START LİSTE'!$B$6:$F$45,4,0)),"",VLOOKUP(B50,'YILDIZ ERKEK-START LİSTE'!$B$6:$F$45,4,0))</f>
        <v>0</v>
      </c>
      <c r="F50" s="61">
        <f>IF(ISERROR(VLOOKUP($B50,'YILDIZ ERKEK-START LİSTE'!$B$6:$F$145,5,0)),"",VLOOKUP($B50,'YILDIZ ERKEK-START LİSTE'!$B$6:$F$145,5,0))</f>
        <v>35041</v>
      </c>
      <c r="G50" s="62" t="s">
        <v>263</v>
      </c>
      <c r="H50" s="16">
        <f t="shared" si="1"/>
        <v>44</v>
      </c>
    </row>
    <row r="51" spans="1:8" ht="15" customHeight="1">
      <c r="A51" s="57">
        <f t="shared" si="0"/>
        <v>46</v>
      </c>
      <c r="B51" s="58">
        <v>61</v>
      </c>
      <c r="C51" s="59" t="str">
        <f>IF(ISERROR(VLOOKUP(B51,'YILDIZ ERKEK-START LİSTE'!$B$6:$F$145,2,0)),"",VLOOKUP(B51,'YILDIZ ERKEK-START LİSTE'!$B$6:$F$145,2,0))</f>
        <v>ÇAĞDAŞ KAYA</v>
      </c>
      <c r="D51" s="59" t="str">
        <f>IF(ISERROR(VLOOKUP(B51,'YILDIZ ERKEK-START LİSTE'!$B$6:$F$145,3,0)),"",VLOOKUP(B51,'YILDIZ ERKEK-START LİSTE'!$B$6:$F$145,3,0))</f>
        <v>TUNCELİ</v>
      </c>
      <c r="E51" s="60">
        <f>IF(ISERROR(VLOOKUP(B51,'YILDIZ ERKEK-START LİSTE'!$B$6:$F$45,4,0)),"",VLOOKUP(B51,'YILDIZ ERKEK-START LİSTE'!$B$6:$F$45,4,0))</f>
        <v>0</v>
      </c>
      <c r="F51" s="61">
        <f>IF(ISERROR(VLOOKUP($B51,'YILDIZ ERKEK-START LİSTE'!$B$6:$F$145,5,0)),"",VLOOKUP($B51,'YILDIZ ERKEK-START LİSTE'!$B$6:$F$145,5,0))</f>
        <v>35105</v>
      </c>
      <c r="G51" s="62" t="s">
        <v>263</v>
      </c>
      <c r="H51" s="16">
        <f t="shared" si="1"/>
        <v>45</v>
      </c>
    </row>
    <row r="52" spans="1:8" ht="15" customHeight="1">
      <c r="A52" s="57">
        <f t="shared" si="0"/>
        <v>47</v>
      </c>
      <c r="B52" s="58">
        <v>73</v>
      </c>
      <c r="C52" s="59" t="str">
        <f>IF(ISERROR(VLOOKUP(B52,'YILDIZ ERKEK-START LİSTE'!$B$6:$F$145,2,0)),"",VLOOKUP(B52,'YILDIZ ERKEK-START LİSTE'!$B$6:$F$145,2,0))</f>
        <v>ÇEKDAR KAÇAR</v>
      </c>
      <c r="D52" s="59" t="str">
        <f>IF(ISERROR(VLOOKUP(B52,'YILDIZ ERKEK-START LİSTE'!$B$6:$F$145,3,0)),"",VLOOKUP(B52,'YILDIZ ERKEK-START LİSTE'!$B$6:$F$145,3,0))</f>
        <v>SİİRT</v>
      </c>
      <c r="E52" s="60">
        <f>IF(ISERROR(VLOOKUP(B52,'YILDIZ ERKEK-START LİSTE'!$B$6:$F$45,4,0)),"",VLOOKUP(B52,'YILDIZ ERKEK-START LİSTE'!$B$6:$F$45,4,0))</f>
        <v>0</v>
      </c>
      <c r="F52" s="61">
        <f>IF(ISERROR(VLOOKUP($B52,'YILDIZ ERKEK-START LİSTE'!$B$6:$F$145,5,0)),"",VLOOKUP($B52,'YILDIZ ERKEK-START LİSTE'!$B$6:$F$145,5,0))</f>
        <v>34856</v>
      </c>
      <c r="G52" s="62" t="s">
        <v>263</v>
      </c>
      <c r="H52" s="16">
        <f t="shared" si="1"/>
        <v>46</v>
      </c>
    </row>
    <row r="53" spans="1:8" ht="15" customHeight="1">
      <c r="A53" s="57">
        <f t="shared" si="0"/>
        <v>48</v>
      </c>
      <c r="B53" s="58">
        <v>74</v>
      </c>
      <c r="C53" s="59" t="str">
        <f>IF(ISERROR(VLOOKUP(B53,'YILDIZ ERKEK-START LİSTE'!$B$6:$F$145,2,0)),"",VLOOKUP(B53,'YILDIZ ERKEK-START LİSTE'!$B$6:$F$145,2,0))</f>
        <v>ERCAN KISRIK</v>
      </c>
      <c r="D53" s="59" t="str">
        <f>IF(ISERROR(VLOOKUP(B53,'YILDIZ ERKEK-START LİSTE'!$B$6:$F$145,3,0)),"",VLOOKUP(B53,'YILDIZ ERKEK-START LİSTE'!$B$6:$F$145,3,0))</f>
        <v>SİİRT</v>
      </c>
      <c r="E53" s="60">
        <f>IF(ISERROR(VLOOKUP(B53,'YILDIZ ERKEK-START LİSTE'!$B$6:$F$45,4,0)),"",VLOOKUP(B53,'YILDIZ ERKEK-START LİSTE'!$B$6:$F$45,4,0))</f>
        <v>0</v>
      </c>
      <c r="F53" s="61">
        <f>IF(ISERROR(VLOOKUP($B53,'YILDIZ ERKEK-START LİSTE'!$B$6:$F$145,5,0)),"",VLOOKUP($B53,'YILDIZ ERKEK-START LİSTE'!$B$6:$F$145,5,0))</f>
        <v>35170</v>
      </c>
      <c r="G53" s="62" t="s">
        <v>263</v>
      </c>
      <c r="H53" s="16">
        <f t="shared" si="1"/>
        <v>47</v>
      </c>
    </row>
    <row r="54" spans="1:8" ht="15" customHeight="1">
      <c r="A54" s="57">
        <f t="shared" si="0"/>
        <v>49</v>
      </c>
      <c r="B54" s="58">
        <v>93</v>
      </c>
      <c r="C54" s="59" t="str">
        <f>IF(ISERROR(VLOOKUP(B54,'YILDIZ ERKEK-START LİSTE'!$B$6:$F$145,2,0)),"",VLOOKUP(B54,'YILDIZ ERKEK-START LİSTE'!$B$6:$F$145,2,0))</f>
        <v>MEHMET YILMAZ</v>
      </c>
      <c r="D54" s="59" t="str">
        <f>IF(ISERROR(VLOOKUP(B54,'YILDIZ ERKEK-START LİSTE'!$B$6:$F$145,3,0)),"",VLOOKUP(B54,'YILDIZ ERKEK-START LİSTE'!$B$6:$F$145,3,0))</f>
        <v>VAN</v>
      </c>
      <c r="E54" s="60">
        <f>IF(ISERROR(VLOOKUP(B54,'YILDIZ ERKEK-START LİSTE'!$B$6:$F$45,4,0)),"",VLOOKUP(B54,'YILDIZ ERKEK-START LİSTE'!$B$6:$F$45,4,0))</f>
      </c>
      <c r="F54" s="61">
        <f>IF(ISERROR(VLOOKUP($B54,'YILDIZ ERKEK-START LİSTE'!$B$6:$F$145,5,0)),"",VLOOKUP($B54,'YILDIZ ERKEK-START LİSTE'!$B$6:$F$145,5,0))</f>
        <v>35271</v>
      </c>
      <c r="G54" s="62" t="s">
        <v>263</v>
      </c>
      <c r="H54" s="16">
        <f t="shared" si="1"/>
        <v>48</v>
      </c>
    </row>
    <row r="55" spans="1:8" ht="15" customHeight="1">
      <c r="A55" s="57"/>
      <c r="B55" s="58">
        <v>149</v>
      </c>
      <c r="C55" s="59" t="str">
        <f>IF(ISERROR(VLOOKUP(B55,'YILDIZ ERKEK-START LİSTE'!$B$6:$F$145,2,0)),"",VLOOKUP(B55,'YILDIZ ERKEK-START LİSTE'!$B$6:$F$145,2,0))</f>
        <v>HAKAN COBAN</v>
      </c>
      <c r="D55" s="59" t="str">
        <f>IF(ISERROR(VLOOKUP(B55,'YILDIZ ERKEK-START LİSTE'!$B$6:$F$145,3,0)),"",VLOOKUP(B55,'YILDIZ ERKEK-START LİSTE'!$B$6:$F$145,3,0))</f>
        <v>ERZURUM</v>
      </c>
      <c r="E55" s="60">
        <f>IF(ISERROR(VLOOKUP(B55,'YILDIZ ERKEK-START LİSTE'!$B$6:$F$45,4,0)),"",VLOOKUP(B55,'YILDIZ ERKEK-START LİSTE'!$B$6:$F$45,4,0))</f>
      </c>
      <c r="F55" s="61">
        <f>IF(ISERROR(VLOOKUP($B55,'YILDIZ ERKEK-START LİSTE'!$B$6:$F$145,5,0)),"",VLOOKUP($B55,'YILDIZ ERKEK-START LİSTE'!$B$6:$F$145,5,0))</f>
        <v>35247</v>
      </c>
      <c r="G55" s="62" t="s">
        <v>264</v>
      </c>
      <c r="H55" s="16"/>
    </row>
    <row r="56" spans="1:8" ht="15" customHeight="1">
      <c r="A56" s="57"/>
      <c r="B56" s="58">
        <v>78</v>
      </c>
      <c r="C56" s="59" t="str">
        <f>IF(ISERROR(VLOOKUP(B56,'YILDIZ ERKEK-START LİSTE'!$B$6:$F$145,2,0)),"",VLOOKUP(B56,'YILDIZ ERKEK-START LİSTE'!$B$6:$F$145,2,0))</f>
        <v>MEHMET KADRİ KAYA</v>
      </c>
      <c r="D56" s="59" t="str">
        <f>IF(ISERROR(VLOOKUP(B56,'YILDIZ ERKEK-START LİSTE'!$B$6:$F$145,3,0)),"",VLOOKUP(B56,'YILDIZ ERKEK-START LİSTE'!$B$6:$F$145,3,0))</f>
        <v>SİİRT</v>
      </c>
      <c r="E56" s="60">
        <f>IF(ISERROR(VLOOKUP(B56,'YILDIZ ERKEK-START LİSTE'!$B$6:$F$45,4,0)),"",VLOOKUP(B56,'YILDIZ ERKEK-START LİSTE'!$B$6:$F$45,4,0))</f>
        <v>0</v>
      </c>
      <c r="F56" s="61">
        <f>IF(ISERROR(VLOOKUP($B56,'YILDIZ ERKEK-START LİSTE'!$B$6:$F$145,5,0)),"",VLOOKUP($B56,'YILDIZ ERKEK-START LİSTE'!$B$6:$F$145,5,0))</f>
        <v>35105</v>
      </c>
      <c r="G56" s="62" t="s">
        <v>265</v>
      </c>
      <c r="H56" s="16"/>
    </row>
    <row r="57" spans="1:8" ht="15" customHeight="1">
      <c r="A57" s="57"/>
      <c r="B57" s="58">
        <v>81</v>
      </c>
      <c r="C57" s="59" t="str">
        <f>IF(ISERROR(VLOOKUP(B57,'YILDIZ ERKEK-START LİSTE'!$B$6:$F$145,2,0)),"",VLOOKUP(B57,'YILDIZ ERKEK-START LİSTE'!$B$6:$F$145,2,0))</f>
        <v>VAHAP FIRAT</v>
      </c>
      <c r="D57" s="59" t="str">
        <f>IF(ISERROR(VLOOKUP(B57,'YILDIZ ERKEK-START LİSTE'!$B$6:$F$145,3,0)),"",VLOOKUP(B57,'YILDIZ ERKEK-START LİSTE'!$B$6:$F$145,3,0))</f>
        <v>ELAZIĞ</v>
      </c>
      <c r="E57" s="60">
        <f>IF(ISERROR(VLOOKUP(B57,'YILDIZ ERKEK-START LİSTE'!$B$6:$F$45,4,0)),"",VLOOKUP(B57,'YILDIZ ERKEK-START LİSTE'!$B$6:$F$45,4,0))</f>
        <v>0</v>
      </c>
      <c r="F57" s="61">
        <f>IF(ISERROR(VLOOKUP($B57,'YILDIZ ERKEK-START LİSTE'!$B$6:$F$145,5,0)),"",VLOOKUP($B57,'YILDIZ ERKEK-START LİSTE'!$B$6:$F$145,5,0))</f>
        <v>35079</v>
      </c>
      <c r="G57" s="62" t="s">
        <v>265</v>
      </c>
      <c r="H57" s="16"/>
    </row>
    <row r="58" spans="1:8" ht="15" customHeight="1">
      <c r="A58" s="57"/>
      <c r="B58" s="58"/>
      <c r="C58" s="59">
        <f>IF(ISERROR(VLOOKUP(B58,'YILDIZ ERKEK-START LİSTE'!$B$6:$F$145,2,0)),"",VLOOKUP(B58,'YILDIZ ERKEK-START LİSTE'!$B$6:$F$145,2,0))</f>
      </c>
      <c r="D58" s="59">
        <f>IF(ISERROR(VLOOKUP(B58,'YILDIZ ERKEK-START LİSTE'!$B$6:$F$145,3,0)),"",VLOOKUP(B58,'YILDIZ ERKEK-START LİSTE'!$B$6:$F$145,3,0))</f>
      </c>
      <c r="E58" s="60">
        <f>IF(ISERROR(VLOOKUP(B58,'YILDIZ ERKEK-START LİSTE'!$B$6:$F$45,4,0)),"",VLOOKUP(B58,'YILDIZ ERKEK-START LİSTE'!$B$6:$F$45,4,0))</f>
      </c>
      <c r="F58" s="61">
        <f>IF(ISERROR(VLOOKUP($B58,'YILDIZ ERKEK-START LİSTE'!$B$6:$F$145,5,0)),"",VLOOKUP($B58,'YILDIZ ERKEK-START LİSTE'!$B$6:$F$145,5,0))</f>
      </c>
      <c r="G58" s="62"/>
      <c r="H58" s="16"/>
    </row>
    <row r="59" spans="1:8" ht="15" customHeight="1">
      <c r="A59" s="57"/>
      <c r="B59" s="58"/>
      <c r="C59" s="59">
        <f>IF(ISERROR(VLOOKUP(B59,'YILDIZ ERKEK-START LİSTE'!$B$6:$F$145,2,0)),"",VLOOKUP(B59,'YILDIZ ERKEK-START LİSTE'!$B$6:$F$145,2,0))</f>
      </c>
      <c r="D59" s="59">
        <f>IF(ISERROR(VLOOKUP(B59,'YILDIZ ERKEK-START LİSTE'!$B$6:$F$145,3,0)),"",VLOOKUP(B59,'YILDIZ ERKEK-START LİSTE'!$B$6:$F$145,3,0))</f>
      </c>
      <c r="E59" s="60">
        <f>IF(ISERROR(VLOOKUP(B59,'YILDIZ ERKEK-START LİSTE'!$B$6:$F$45,4,0)),"",VLOOKUP(B59,'YILDIZ ERKEK-START LİSTE'!$B$6:$F$45,4,0))</f>
      </c>
      <c r="F59" s="61">
        <f>IF(ISERROR(VLOOKUP($B59,'YILDIZ ERKEK-START LİSTE'!$B$6:$F$145,5,0)),"",VLOOKUP($B59,'YILDIZ ERKEK-START LİSTE'!$B$6:$F$145,5,0))</f>
      </c>
      <c r="G59" s="62"/>
      <c r="H59" s="16"/>
    </row>
    <row r="60" spans="1:8" ht="15" customHeight="1">
      <c r="A60" s="57"/>
      <c r="B60" s="58"/>
      <c r="C60" s="59">
        <f>IF(ISERROR(VLOOKUP(B60,'YILDIZ ERKEK-START LİSTE'!$B$6:$F$145,2,0)),"",VLOOKUP(B60,'YILDIZ ERKEK-START LİSTE'!$B$6:$F$145,2,0))</f>
      </c>
      <c r="D60" s="59">
        <f>IF(ISERROR(VLOOKUP(B60,'YILDIZ ERKEK-START LİSTE'!$B$6:$F$145,3,0)),"",VLOOKUP(B60,'YILDIZ ERKEK-START LİSTE'!$B$6:$F$145,3,0))</f>
      </c>
      <c r="E60" s="60">
        <f>IF(ISERROR(VLOOKUP(B60,'YILDIZ ERKEK-START LİSTE'!$B$6:$F$45,4,0)),"",VLOOKUP(B60,'YILDIZ ERKEK-START LİSTE'!$B$6:$F$45,4,0))</f>
      </c>
      <c r="F60" s="61">
        <f>IF(ISERROR(VLOOKUP($B60,'YILDIZ ERKEK-START LİSTE'!$B$6:$F$145,5,0)),"",VLOOKUP($B60,'YILDIZ ERKEK-START LİSTE'!$B$6:$F$145,5,0))</f>
      </c>
      <c r="G60" s="62"/>
      <c r="H60" s="16"/>
    </row>
    <row r="61" spans="1:8" ht="15" customHeight="1">
      <c r="A61" s="57"/>
      <c r="B61" s="58"/>
      <c r="C61" s="59">
        <f>IF(ISERROR(VLOOKUP(B61,'YILDIZ ERKEK-START LİSTE'!$B$6:$F$145,2,0)),"",VLOOKUP(B61,'YILDIZ ERKEK-START LİSTE'!$B$6:$F$145,2,0))</f>
      </c>
      <c r="D61" s="59">
        <f>IF(ISERROR(VLOOKUP(B61,'YILDIZ ERKEK-START LİSTE'!$B$6:$F$145,3,0)),"",VLOOKUP(B61,'YILDIZ ERKEK-START LİSTE'!$B$6:$F$145,3,0))</f>
      </c>
      <c r="E61" s="60">
        <f>IF(ISERROR(VLOOKUP(B61,'YILDIZ ERKEK-START LİSTE'!$B$6:$F$45,4,0)),"",VLOOKUP(B61,'YILDIZ ERKEK-START LİSTE'!$B$6:$F$45,4,0))</f>
      </c>
      <c r="F61" s="61">
        <f>IF(ISERROR(VLOOKUP($B61,'YILDIZ ERKEK-START LİSTE'!$B$6:$F$145,5,0)),"",VLOOKUP($B61,'YILDIZ ERKEK-START LİSTE'!$B$6:$F$145,5,0))</f>
      </c>
      <c r="G61" s="62"/>
      <c r="H61" s="16"/>
    </row>
    <row r="62" spans="1:8" ht="15" customHeight="1">
      <c r="A62" s="57"/>
      <c r="B62" s="58"/>
      <c r="C62" s="59">
        <f>IF(ISERROR(VLOOKUP(B62,'YILDIZ ERKEK-START LİSTE'!$B$6:$F$145,2,0)),"",VLOOKUP(B62,'YILDIZ ERKEK-START LİSTE'!$B$6:$F$145,2,0))</f>
      </c>
      <c r="D62" s="59">
        <f>IF(ISERROR(VLOOKUP(B62,'YILDIZ ERKEK-START LİSTE'!$B$6:$F$145,3,0)),"",VLOOKUP(B62,'YILDIZ ERKEK-START LİSTE'!$B$6:$F$145,3,0))</f>
      </c>
      <c r="E62" s="60">
        <f>IF(ISERROR(VLOOKUP(B62,'YILDIZ ERKEK-START LİSTE'!$B$6:$F$45,4,0)),"",VLOOKUP(B62,'YILDIZ ERKEK-START LİSTE'!$B$6:$F$45,4,0))</f>
      </c>
      <c r="F62" s="61">
        <f>IF(ISERROR(VLOOKUP($B62,'YILDIZ ERKEK-START LİSTE'!$B$6:$F$145,5,0)),"",VLOOKUP($B62,'YILDIZ ERKEK-START LİSTE'!$B$6:$F$145,5,0))</f>
      </c>
      <c r="G62" s="62"/>
      <c r="H62" s="16"/>
    </row>
    <row r="63" spans="1:8" ht="15" customHeight="1">
      <c r="A63" s="57"/>
      <c r="B63" s="58"/>
      <c r="C63" s="59">
        <f>IF(ISERROR(VLOOKUP(B63,'YILDIZ ERKEK-START LİSTE'!$B$6:$F$145,2,0)),"",VLOOKUP(B63,'YILDIZ ERKEK-START LİSTE'!$B$6:$F$145,2,0))</f>
      </c>
      <c r="D63" s="59">
        <f>IF(ISERROR(VLOOKUP(B63,'YILDIZ ERKEK-START LİSTE'!$B$6:$F$145,3,0)),"",VLOOKUP(B63,'YILDIZ ERKEK-START LİSTE'!$B$6:$F$145,3,0))</f>
      </c>
      <c r="E63" s="60">
        <f>IF(ISERROR(VLOOKUP(B63,'YILDIZ ERKEK-START LİSTE'!$B$6:$F$45,4,0)),"",VLOOKUP(B63,'YILDIZ ERKEK-START LİSTE'!$B$6:$F$45,4,0))</f>
      </c>
      <c r="F63" s="61">
        <f>IF(ISERROR(VLOOKUP($B63,'YILDIZ ERKEK-START LİSTE'!$B$6:$F$145,5,0)),"",VLOOKUP($B63,'YILDIZ ERKEK-START LİSTE'!$B$6:$F$145,5,0))</f>
      </c>
      <c r="G63" s="62"/>
      <c r="H63" s="16"/>
    </row>
    <row r="64" spans="1:8" ht="15" customHeight="1">
      <c r="A64" s="57"/>
      <c r="B64" s="58"/>
      <c r="C64" s="59">
        <f>IF(ISERROR(VLOOKUP(B64,'YILDIZ ERKEK-START LİSTE'!$B$6:$F$145,2,0)),"",VLOOKUP(B64,'YILDIZ ERKEK-START LİSTE'!$B$6:$F$145,2,0))</f>
      </c>
      <c r="D64" s="59">
        <f>IF(ISERROR(VLOOKUP(B64,'YILDIZ ERKEK-START LİSTE'!$B$6:$F$145,3,0)),"",VLOOKUP(B64,'YILDIZ ERKEK-START LİSTE'!$B$6:$F$145,3,0))</f>
      </c>
      <c r="E64" s="60">
        <f>IF(ISERROR(VLOOKUP(B64,'YILDIZ ERKEK-START LİSTE'!$B$6:$F$45,4,0)),"",VLOOKUP(B64,'YILDIZ ERKEK-START LİSTE'!$B$6:$F$45,4,0))</f>
      </c>
      <c r="F64" s="61">
        <f>IF(ISERROR(VLOOKUP($B64,'YILDIZ ERKEK-START LİSTE'!$B$6:$F$145,5,0)),"",VLOOKUP($B64,'YILDIZ ERKEK-START LİSTE'!$B$6:$F$145,5,0))</f>
      </c>
      <c r="G64" s="62"/>
      <c r="H64" s="16"/>
    </row>
    <row r="65" spans="1:8" ht="15" customHeight="1">
      <c r="A65" s="57"/>
      <c r="B65" s="58"/>
      <c r="C65" s="59">
        <f>IF(ISERROR(VLOOKUP(B65,'YILDIZ ERKEK-START LİSTE'!$B$6:$F$145,2,0)),"",VLOOKUP(B65,'YILDIZ ERKEK-START LİSTE'!$B$6:$F$145,2,0))</f>
      </c>
      <c r="D65" s="59">
        <f>IF(ISERROR(VLOOKUP(B65,'YILDIZ ERKEK-START LİSTE'!$B$6:$F$145,3,0)),"",VLOOKUP(B65,'YILDIZ ERKEK-START LİSTE'!$B$6:$F$145,3,0))</f>
      </c>
      <c r="E65" s="60">
        <f>IF(ISERROR(VLOOKUP(B65,'YILDIZ ERKEK-START LİSTE'!$B$6:$F$45,4,0)),"",VLOOKUP(B65,'YILDIZ ERKEK-START LİSTE'!$B$6:$F$45,4,0))</f>
      </c>
      <c r="F65" s="61">
        <f>IF(ISERROR(VLOOKUP($B65,'YILDIZ ERKEK-START LİSTE'!$B$6:$F$145,5,0)),"",VLOOKUP($B65,'YILDIZ ERKEK-START LİSTE'!$B$6:$F$145,5,0))</f>
      </c>
      <c r="G65" s="62"/>
      <c r="H65" s="16"/>
    </row>
    <row r="66" spans="1:8" ht="15" customHeight="1">
      <c r="A66" s="57">
        <f>IF(B66&lt;&gt;"",A54+1,"")</f>
      </c>
      <c r="B66" s="58"/>
      <c r="C66" s="59">
        <f>IF(ISERROR(VLOOKUP(B66,'YILDIZ ERKEK-START LİSTE'!$B$6:$F$145,2,0)),"",VLOOKUP(B66,'YILDIZ ERKEK-START LİSTE'!$B$6:$F$145,2,0))</f>
      </c>
      <c r="D66" s="59">
        <f>IF(ISERROR(VLOOKUP(B66,'YILDIZ ERKEK-START LİSTE'!$B$6:$F$145,3,0)),"",VLOOKUP(B66,'YILDIZ ERKEK-START LİSTE'!$B$6:$F$145,3,0))</f>
      </c>
      <c r="E66" s="60">
        <f>IF(ISERROR(VLOOKUP(B66,'YILDIZ ERKEK-START LİSTE'!$B$6:$F$45,4,0)),"",VLOOKUP(B66,'YILDIZ ERKEK-START LİSTE'!$B$6:$F$45,4,0))</f>
      </c>
      <c r="F66" s="61">
        <f>IF(ISERROR(VLOOKUP($B66,'YILDIZ ERKEK-START LİSTE'!$B$6:$F$145,5,0)),"",VLOOKUP($B66,'YILDIZ ERKEK-START LİSTE'!$B$6:$F$145,5,0))</f>
      </c>
      <c r="G66" s="62"/>
      <c r="H66" s="16">
        <f>IF(OR(G66="DQ",G66="DNF",G66="DNS"),"-",IF(B66&lt;&gt;"",IF(E66="F",H54,H54+1),""))</f>
      </c>
    </row>
  </sheetData>
  <sheetProtection password="CC11" sheet="1"/>
  <mergeCells count="5">
    <mergeCell ref="A1:H1"/>
    <mergeCell ref="A2:H2"/>
    <mergeCell ref="A3:H3"/>
    <mergeCell ref="A4:C4"/>
    <mergeCell ref="F4:H4"/>
  </mergeCells>
  <conditionalFormatting sqref="H6:H66">
    <cfRule type="containsText" priority="2" dxfId="24" operator="containsText" stopIfTrue="1" text="$E$7=&quot;&quot;F&quot;&quot;">
      <formula>NOT(ISERROR(SEARCH("$E$7=""F""",H6)))</formula>
    </cfRule>
    <cfRule type="containsText" priority="3" dxfId="24" operator="containsText" stopIfTrue="1" text="F=E7">
      <formula>NOT(ISERROR(SEARCH("F=E7",H6)))</formula>
    </cfRule>
  </conditionalFormatting>
  <conditionalFormatting sqref="B6:B66">
    <cfRule type="duplicateValues" priority="1" dxfId="24" stopIfTrue="1">
      <formula>AND(COUNTIF($B$6:$B$66,B6)&gt;1,NOT(ISBLANK(B6)))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17">
      <selection activeCell="B31" sqref="B31"/>
    </sheetView>
  </sheetViews>
  <sheetFormatPr defaultColWidth="9.00390625" defaultRowHeight="12.75"/>
  <cols>
    <col min="1" max="2" width="30.375" style="1" customWidth="1"/>
    <col min="3" max="3" width="30.875" style="1" customWidth="1"/>
    <col min="4" max="12" width="6.75390625" style="1" customWidth="1"/>
    <col min="13" max="16384" width="9.125" style="1" customWidth="1"/>
  </cols>
  <sheetData>
    <row r="1" spans="1:3" ht="24" customHeight="1">
      <c r="A1" s="67"/>
      <c r="B1" s="68"/>
      <c r="C1" s="69"/>
    </row>
    <row r="2" spans="1:5" ht="42.75" customHeight="1">
      <c r="A2" s="70" t="s">
        <v>24</v>
      </c>
      <c r="B2" s="71"/>
      <c r="C2" s="72"/>
      <c r="D2" s="2"/>
      <c r="E2" s="2"/>
    </row>
    <row r="3" spans="1:5" ht="24.75" customHeight="1">
      <c r="A3" s="48"/>
      <c r="B3" s="46"/>
      <c r="C3" s="47"/>
      <c r="D3" s="3"/>
      <c r="E3" s="3"/>
    </row>
    <row r="4" spans="1:3" s="5" customFormat="1" ht="24.75" customHeight="1">
      <c r="A4" s="38"/>
      <c r="B4" s="4"/>
      <c r="C4" s="39"/>
    </row>
    <row r="5" spans="1:3" s="5" customFormat="1" ht="24.75" customHeight="1">
      <c r="A5" s="38"/>
      <c r="B5" s="4"/>
      <c r="C5" s="39"/>
    </row>
    <row r="6" spans="1:3" s="5" customFormat="1" ht="24.75" customHeight="1">
      <c r="A6" s="38"/>
      <c r="B6" s="4"/>
      <c r="C6" s="39"/>
    </row>
    <row r="7" spans="1:3" s="5" customFormat="1" ht="24.75" customHeight="1">
      <c r="A7" s="38"/>
      <c r="B7" s="4"/>
      <c r="C7" s="39"/>
    </row>
    <row r="8" spans="1:3" s="5" customFormat="1" ht="24.75" customHeight="1">
      <c r="A8" s="38"/>
      <c r="B8" s="4"/>
      <c r="C8" s="39"/>
    </row>
    <row r="9" spans="1:3" ht="22.5">
      <c r="A9" s="38"/>
      <c r="B9" s="4"/>
      <c r="C9" s="39"/>
    </row>
    <row r="10" spans="1:3" ht="22.5">
      <c r="A10" s="38"/>
      <c r="B10" s="4"/>
      <c r="C10" s="39"/>
    </row>
    <row r="11" spans="1:3" ht="22.5">
      <c r="A11" s="38"/>
      <c r="B11" s="4"/>
      <c r="C11" s="39"/>
    </row>
    <row r="12" spans="1:3" ht="22.5">
      <c r="A12" s="38"/>
      <c r="B12" s="4"/>
      <c r="C12" s="39"/>
    </row>
    <row r="13" spans="1:3" ht="22.5">
      <c r="A13" s="38"/>
      <c r="B13" s="4"/>
      <c r="C13" s="39"/>
    </row>
    <row r="14" spans="1:3" ht="22.5">
      <c r="A14" s="38"/>
      <c r="B14" s="4"/>
      <c r="C14" s="39"/>
    </row>
    <row r="15" spans="1:3" ht="22.5">
      <c r="A15" s="38"/>
      <c r="B15" s="4"/>
      <c r="C15" s="39"/>
    </row>
    <row r="16" spans="1:3" ht="22.5">
      <c r="A16" s="38"/>
      <c r="B16" s="4"/>
      <c r="C16" s="39"/>
    </row>
    <row r="17" spans="1:3" ht="22.5">
      <c r="A17" s="38"/>
      <c r="B17" s="4"/>
      <c r="C17" s="39"/>
    </row>
    <row r="18" spans="1:3" ht="22.5">
      <c r="A18" s="38"/>
      <c r="B18" s="4"/>
      <c r="C18" s="39"/>
    </row>
    <row r="19" spans="1:3" ht="18" customHeight="1">
      <c r="A19" s="73" t="s">
        <v>26</v>
      </c>
      <c r="B19" s="74"/>
      <c r="C19" s="75"/>
    </row>
    <row r="20" spans="1:3" ht="42" customHeight="1">
      <c r="A20" s="76"/>
      <c r="B20" s="74"/>
      <c r="C20" s="75"/>
    </row>
    <row r="21" spans="1:3" ht="27">
      <c r="A21" s="38"/>
      <c r="B21" s="50" t="s">
        <v>25</v>
      </c>
      <c r="C21" s="39"/>
    </row>
    <row r="22" spans="1:3" ht="15.75" customHeight="1">
      <c r="A22" s="38"/>
      <c r="B22" s="8"/>
      <c r="C22" s="39"/>
    </row>
    <row r="23" spans="1:3" ht="16.5" customHeight="1">
      <c r="A23" s="38"/>
      <c r="B23" s="8"/>
      <c r="C23" s="39"/>
    </row>
    <row r="24" spans="1:3" ht="22.5">
      <c r="A24" s="38"/>
      <c r="B24" s="8"/>
      <c r="C24" s="39"/>
    </row>
    <row r="25" spans="1:3" ht="22.5">
      <c r="A25" s="40"/>
      <c r="B25" s="6"/>
      <c r="C25" s="41"/>
    </row>
    <row r="26" spans="1:3" ht="25.5" customHeight="1">
      <c r="A26" s="32" t="s">
        <v>7</v>
      </c>
      <c r="B26" s="63" t="s">
        <v>26</v>
      </c>
      <c r="C26" s="64"/>
    </row>
    <row r="27" spans="1:3" ht="25.5" customHeight="1">
      <c r="A27" s="33" t="s">
        <v>8</v>
      </c>
      <c r="B27" s="63" t="s">
        <v>30</v>
      </c>
      <c r="C27" s="64"/>
    </row>
    <row r="28" spans="1:3" ht="25.5" customHeight="1">
      <c r="A28" s="34" t="s">
        <v>9</v>
      </c>
      <c r="B28" s="63" t="s">
        <v>32</v>
      </c>
      <c r="C28" s="64"/>
    </row>
    <row r="29" spans="1:3" ht="25.5" customHeight="1">
      <c r="A29" s="33" t="s">
        <v>10</v>
      </c>
      <c r="B29" s="63" t="s">
        <v>25</v>
      </c>
      <c r="C29" s="64"/>
    </row>
    <row r="30" spans="1:3" ht="25.5" customHeight="1">
      <c r="A30" s="33" t="s">
        <v>11</v>
      </c>
      <c r="B30" s="65">
        <v>41058.416666666664</v>
      </c>
      <c r="C30" s="66"/>
    </row>
    <row r="31" spans="1:3" ht="25.5" customHeight="1">
      <c r="A31" s="35" t="s">
        <v>23</v>
      </c>
      <c r="B31" s="37">
        <v>19</v>
      </c>
      <c r="C31" s="36"/>
    </row>
    <row r="32" spans="1:3" ht="27.75" customHeight="1">
      <c r="A32" s="33"/>
      <c r="B32" s="7"/>
      <c r="C32" s="42"/>
    </row>
    <row r="33" spans="1:3" ht="33" customHeight="1">
      <c r="A33" s="43"/>
      <c r="B33" s="44"/>
      <c r="C33" s="45"/>
    </row>
  </sheetData>
  <sheetProtection/>
  <mergeCells count="8">
    <mergeCell ref="B29:C29"/>
    <mergeCell ref="B30:C30"/>
    <mergeCell ref="A1:C1"/>
    <mergeCell ref="A2:C2"/>
    <mergeCell ref="A19:C20"/>
    <mergeCell ref="B26:C26"/>
    <mergeCell ref="B27:C27"/>
    <mergeCell ref="B28:C28"/>
  </mergeCells>
  <printOptions horizontalCentered="1"/>
  <pageMargins left="0.65" right="0.25" top="0.49" bottom="0.27" header="0.31496062992125984" footer="0.17"/>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L45"/>
  <sheetViews>
    <sheetView view="pageBreakPreview" zoomScaleSheetLayoutView="100" zoomScalePageLayoutView="0" workbookViewId="0" topLeftCell="A14">
      <selection activeCell="B30" sqref="B30:C30"/>
    </sheetView>
  </sheetViews>
  <sheetFormatPr defaultColWidth="9.00390625" defaultRowHeight="12.75"/>
  <cols>
    <col min="1" max="1" width="4.25390625" style="23" bestFit="1" customWidth="1"/>
    <col min="2" max="2" width="8.00390625" style="23" customWidth="1"/>
    <col min="3" max="4" width="32.375" style="24" customWidth="1"/>
    <col min="5" max="5" width="8.00390625" style="23" hidden="1" customWidth="1"/>
    <col min="6" max="6" width="19.25390625" style="25" customWidth="1"/>
    <col min="7" max="7" width="17.125" style="20" customWidth="1"/>
    <col min="8" max="16384" width="9.125" style="20" customWidth="1"/>
  </cols>
  <sheetData>
    <row r="1" spans="1:6" ht="31.5" customHeight="1">
      <c r="A1" s="78" t="str">
        <f>'GK-KAPAK'!A2</f>
        <v>Tükiye Atletizm Federasyonu
Kütahya Atletizm İl Temsilciliği</v>
      </c>
      <c r="B1" s="79"/>
      <c r="C1" s="79"/>
      <c r="D1" s="79"/>
      <c r="E1" s="79"/>
      <c r="F1" s="79"/>
    </row>
    <row r="2" spans="1:6" ht="15.75">
      <c r="A2" s="80" t="str">
        <f>'GK-KAPAK'!B26</f>
        <v>Dağ Koşusu Federasyon Deneme Şampiyonası</v>
      </c>
      <c r="B2" s="80"/>
      <c r="C2" s="80"/>
      <c r="D2" s="80"/>
      <c r="E2" s="80"/>
      <c r="F2" s="80"/>
    </row>
    <row r="3" spans="1:6" ht="15.75">
      <c r="A3" s="81" t="str">
        <f>'GK-KAPAK'!B29</f>
        <v>Kütahya</v>
      </c>
      <c r="B3" s="81"/>
      <c r="C3" s="81"/>
      <c r="D3" s="81"/>
      <c r="E3" s="81"/>
      <c r="F3" s="81"/>
    </row>
    <row r="4" spans="1:6" ht="14.25">
      <c r="A4" s="77" t="str">
        <f>'GK-KAPAK'!B28</f>
        <v>Genç Kızlar</v>
      </c>
      <c r="B4" s="77"/>
      <c r="C4" s="77"/>
      <c r="D4" s="49" t="str">
        <f>'GK-KAPAK'!B27</f>
        <v>4.000 Metre</v>
      </c>
      <c r="E4" s="82">
        <f>'GK-KAPAK'!B30</f>
        <v>41058.416666666664</v>
      </c>
      <c r="F4" s="82"/>
    </row>
    <row r="5" spans="1:12" s="21" customFormat="1" ht="31.5" customHeight="1">
      <c r="A5" s="12" t="s">
        <v>0</v>
      </c>
      <c r="B5" s="12" t="s">
        <v>1</v>
      </c>
      <c r="C5" s="12" t="s">
        <v>3</v>
      </c>
      <c r="D5" s="12" t="s">
        <v>5</v>
      </c>
      <c r="E5" s="12" t="s">
        <v>6</v>
      </c>
      <c r="F5" s="51" t="s">
        <v>2</v>
      </c>
      <c r="H5" s="22"/>
      <c r="I5" s="22"/>
      <c r="J5" s="22"/>
      <c r="K5" s="22"/>
      <c r="L5" s="22"/>
    </row>
    <row r="6" spans="1:6" ht="18" customHeight="1">
      <c r="A6" s="52">
        <v>1</v>
      </c>
      <c r="B6" s="53">
        <v>101</v>
      </c>
      <c r="C6" s="54" t="s">
        <v>111</v>
      </c>
      <c r="D6" s="54" t="s">
        <v>51</v>
      </c>
      <c r="E6" s="56"/>
      <c r="F6" s="55">
        <v>34272</v>
      </c>
    </row>
    <row r="7" spans="1:6" ht="18" customHeight="1">
      <c r="A7" s="52">
        <v>2</v>
      </c>
      <c r="B7" s="53">
        <v>102</v>
      </c>
      <c r="C7" s="54" t="s">
        <v>138</v>
      </c>
      <c r="D7" s="54" t="s">
        <v>51</v>
      </c>
      <c r="E7" s="56"/>
      <c r="F7" s="55">
        <v>34079</v>
      </c>
    </row>
    <row r="8" spans="1:6" ht="18" customHeight="1">
      <c r="A8" s="52">
        <v>3</v>
      </c>
      <c r="B8" s="53">
        <v>103</v>
      </c>
      <c r="C8" s="54" t="s">
        <v>81</v>
      </c>
      <c r="D8" s="54" t="s">
        <v>82</v>
      </c>
      <c r="E8" s="56"/>
      <c r="F8" s="55">
        <v>34430</v>
      </c>
    </row>
    <row r="9" spans="1:6" ht="18" customHeight="1">
      <c r="A9" s="52">
        <v>4</v>
      </c>
      <c r="B9" s="53">
        <v>104</v>
      </c>
      <c r="C9" s="54" t="s">
        <v>47</v>
      </c>
      <c r="D9" s="54" t="s">
        <v>46</v>
      </c>
      <c r="E9" s="52"/>
      <c r="F9" s="55">
        <v>34403</v>
      </c>
    </row>
    <row r="10" spans="1:6" ht="18" customHeight="1">
      <c r="A10" s="52">
        <v>5</v>
      </c>
      <c r="B10" s="53">
        <v>105</v>
      </c>
      <c r="C10" s="54" t="s">
        <v>102</v>
      </c>
      <c r="D10" s="54" t="s">
        <v>101</v>
      </c>
      <c r="E10" s="56"/>
      <c r="F10" s="55">
        <v>34034</v>
      </c>
    </row>
    <row r="11" spans="1:6" ht="18" customHeight="1">
      <c r="A11" s="52">
        <v>6</v>
      </c>
      <c r="B11" s="53">
        <v>106</v>
      </c>
      <c r="C11" s="54" t="s">
        <v>103</v>
      </c>
      <c r="D11" s="54" t="s">
        <v>101</v>
      </c>
      <c r="E11" s="56"/>
      <c r="F11" s="55">
        <v>34071</v>
      </c>
    </row>
    <row r="12" spans="1:6" ht="18" customHeight="1">
      <c r="A12" s="52">
        <v>7</v>
      </c>
      <c r="B12" s="53">
        <v>107</v>
      </c>
      <c r="C12" s="54" t="s">
        <v>104</v>
      </c>
      <c r="D12" s="54" t="s">
        <v>101</v>
      </c>
      <c r="E12" s="56"/>
      <c r="F12" s="55">
        <v>34170</v>
      </c>
    </row>
    <row r="13" spans="1:6" ht="18" customHeight="1">
      <c r="A13" s="52">
        <v>8</v>
      </c>
      <c r="B13" s="53">
        <v>108</v>
      </c>
      <c r="C13" s="54" t="s">
        <v>128</v>
      </c>
      <c r="D13" s="54" t="s">
        <v>126</v>
      </c>
      <c r="E13" s="56"/>
      <c r="F13" s="55">
        <v>34335</v>
      </c>
    </row>
    <row r="14" spans="1:6" ht="18" customHeight="1">
      <c r="A14" s="52">
        <v>9</v>
      </c>
      <c r="B14" s="53">
        <v>109</v>
      </c>
      <c r="C14" s="54" t="s">
        <v>54</v>
      </c>
      <c r="D14" s="54" t="s">
        <v>44</v>
      </c>
      <c r="E14" s="56"/>
      <c r="F14" s="55">
        <v>34375</v>
      </c>
    </row>
    <row r="15" spans="1:6" ht="18" customHeight="1">
      <c r="A15" s="52">
        <v>10</v>
      </c>
      <c r="B15" s="53">
        <v>110</v>
      </c>
      <c r="C15" s="54" t="s">
        <v>65</v>
      </c>
      <c r="D15" s="54" t="s">
        <v>56</v>
      </c>
      <c r="E15" s="56"/>
      <c r="F15" s="55">
        <v>34193</v>
      </c>
    </row>
    <row r="16" spans="1:6" ht="18" customHeight="1">
      <c r="A16" s="52">
        <v>11</v>
      </c>
      <c r="B16" s="53">
        <v>111</v>
      </c>
      <c r="C16" s="54" t="s">
        <v>77</v>
      </c>
      <c r="D16" s="54" t="s">
        <v>71</v>
      </c>
      <c r="E16" s="56"/>
      <c r="F16" s="55">
        <v>34455</v>
      </c>
    </row>
    <row r="17" spans="1:6" ht="18" customHeight="1">
      <c r="A17" s="52">
        <v>12</v>
      </c>
      <c r="B17" s="53">
        <v>112</v>
      </c>
      <c r="C17" s="54" t="s">
        <v>79</v>
      </c>
      <c r="D17" s="54" t="s">
        <v>71</v>
      </c>
      <c r="E17" s="56"/>
      <c r="F17" s="55">
        <v>34442</v>
      </c>
    </row>
    <row r="18" spans="1:6" ht="18" customHeight="1">
      <c r="A18" s="52">
        <v>13</v>
      </c>
      <c r="B18" s="53">
        <v>113</v>
      </c>
      <c r="C18" s="54" t="s">
        <v>78</v>
      </c>
      <c r="D18" s="54" t="s">
        <v>71</v>
      </c>
      <c r="E18" s="56"/>
      <c r="F18" s="55">
        <v>33982</v>
      </c>
    </row>
    <row r="19" spans="1:6" ht="18" customHeight="1">
      <c r="A19" s="52">
        <v>14</v>
      </c>
      <c r="B19" s="53">
        <v>114</v>
      </c>
      <c r="C19" s="54" t="s">
        <v>95</v>
      </c>
      <c r="D19" s="54" t="s">
        <v>96</v>
      </c>
      <c r="E19" s="56"/>
      <c r="F19" s="55">
        <v>34060</v>
      </c>
    </row>
    <row r="20" spans="1:6" ht="18" customHeight="1">
      <c r="A20" s="52">
        <v>15</v>
      </c>
      <c r="B20" s="53">
        <v>115</v>
      </c>
      <c r="C20" s="54" t="s">
        <v>94</v>
      </c>
      <c r="D20" s="54" t="s">
        <v>92</v>
      </c>
      <c r="E20" s="56"/>
      <c r="F20" s="55">
        <v>34335</v>
      </c>
    </row>
    <row r="21" spans="1:6" ht="18" customHeight="1">
      <c r="A21" s="52">
        <v>16</v>
      </c>
      <c r="B21" s="53">
        <v>116</v>
      </c>
      <c r="C21" s="54" t="s">
        <v>135</v>
      </c>
      <c r="D21" s="54" t="s">
        <v>117</v>
      </c>
      <c r="E21" s="56"/>
      <c r="F21" s="55">
        <v>34213</v>
      </c>
    </row>
    <row r="22" spans="1:6" ht="18" customHeight="1">
      <c r="A22" s="52">
        <v>17</v>
      </c>
      <c r="B22" s="53">
        <v>117</v>
      </c>
      <c r="C22" s="54" t="s">
        <v>233</v>
      </c>
      <c r="D22" s="54" t="s">
        <v>157</v>
      </c>
      <c r="E22" s="56"/>
      <c r="F22" s="55">
        <v>34416</v>
      </c>
    </row>
    <row r="23" spans="1:6" ht="18" customHeight="1">
      <c r="A23" s="52">
        <v>18</v>
      </c>
      <c r="B23" s="53">
        <v>118</v>
      </c>
      <c r="C23" s="54" t="s">
        <v>234</v>
      </c>
      <c r="D23" s="54" t="s">
        <v>235</v>
      </c>
      <c r="E23" s="56"/>
      <c r="F23" s="55">
        <v>33981</v>
      </c>
    </row>
    <row r="24" spans="1:6" ht="18" customHeight="1">
      <c r="A24" s="52">
        <v>19</v>
      </c>
      <c r="B24" s="53">
        <v>119</v>
      </c>
      <c r="C24" s="54" t="s">
        <v>236</v>
      </c>
      <c r="D24" s="54" t="s">
        <v>215</v>
      </c>
      <c r="E24" s="56"/>
      <c r="F24" s="55">
        <v>34276</v>
      </c>
    </row>
    <row r="25" spans="1:6" ht="18" customHeight="1">
      <c r="A25" s="52">
        <v>20</v>
      </c>
      <c r="B25" s="53"/>
      <c r="C25" s="54"/>
      <c r="D25" s="54"/>
      <c r="E25" s="56"/>
      <c r="F25" s="55"/>
    </row>
    <row r="26" spans="1:6" ht="18" customHeight="1">
      <c r="A26" s="52">
        <v>21</v>
      </c>
      <c r="B26" s="53"/>
      <c r="C26" s="54"/>
      <c r="D26" s="54"/>
      <c r="E26" s="56"/>
      <c r="F26" s="55"/>
    </row>
    <row r="27" spans="1:6" ht="18" customHeight="1">
      <c r="A27" s="52">
        <v>22</v>
      </c>
      <c r="B27" s="53"/>
      <c r="C27" s="54"/>
      <c r="D27" s="54"/>
      <c r="E27" s="56"/>
      <c r="F27" s="55"/>
    </row>
    <row r="28" spans="1:6" ht="18" customHeight="1">
      <c r="A28" s="52">
        <v>23</v>
      </c>
      <c r="B28" s="53"/>
      <c r="C28" s="54"/>
      <c r="D28" s="54"/>
      <c r="E28" s="56"/>
      <c r="F28" s="55"/>
    </row>
    <row r="29" spans="1:6" ht="18" customHeight="1">
      <c r="A29" s="52">
        <v>24</v>
      </c>
      <c r="B29" s="53"/>
      <c r="C29" s="54"/>
      <c r="D29" s="54"/>
      <c r="E29" s="56"/>
      <c r="F29" s="55"/>
    </row>
    <row r="30" spans="1:6" ht="18" customHeight="1">
      <c r="A30" s="52">
        <v>25</v>
      </c>
      <c r="B30" s="53"/>
      <c r="C30" s="54"/>
      <c r="D30" s="54"/>
      <c r="E30" s="56"/>
      <c r="F30" s="55"/>
    </row>
    <row r="31" spans="1:6" ht="18" customHeight="1">
      <c r="A31" s="52">
        <v>26</v>
      </c>
      <c r="B31" s="53"/>
      <c r="C31" s="54"/>
      <c r="D31" s="54"/>
      <c r="E31" s="56"/>
      <c r="F31" s="55"/>
    </row>
    <row r="32" spans="1:6" ht="18" customHeight="1">
      <c r="A32" s="52">
        <v>27</v>
      </c>
      <c r="B32" s="53"/>
      <c r="C32" s="54"/>
      <c r="D32" s="54"/>
      <c r="E32" s="56"/>
      <c r="F32" s="55"/>
    </row>
    <row r="33" spans="1:6" ht="18" customHeight="1">
      <c r="A33" s="52">
        <v>28</v>
      </c>
      <c r="B33" s="53"/>
      <c r="C33" s="54"/>
      <c r="D33" s="54"/>
      <c r="E33" s="56"/>
      <c r="F33" s="55"/>
    </row>
    <row r="34" spans="1:6" ht="18" customHeight="1">
      <c r="A34" s="52">
        <v>29</v>
      </c>
      <c r="B34" s="53"/>
      <c r="C34" s="54"/>
      <c r="D34" s="54"/>
      <c r="E34" s="56"/>
      <c r="F34" s="55"/>
    </row>
    <row r="35" spans="1:6" ht="18" customHeight="1">
      <c r="A35" s="52">
        <v>30</v>
      </c>
      <c r="B35" s="53"/>
      <c r="C35" s="54"/>
      <c r="D35" s="54"/>
      <c r="E35" s="56"/>
      <c r="F35" s="55"/>
    </row>
    <row r="36" spans="1:6" ht="18" customHeight="1">
      <c r="A36" s="52">
        <v>31</v>
      </c>
      <c r="B36" s="53"/>
      <c r="C36" s="54"/>
      <c r="D36" s="54"/>
      <c r="E36" s="56"/>
      <c r="F36" s="55"/>
    </row>
    <row r="37" spans="1:6" ht="18" customHeight="1">
      <c r="A37" s="52">
        <v>32</v>
      </c>
      <c r="B37" s="53"/>
      <c r="C37" s="54"/>
      <c r="D37" s="54"/>
      <c r="E37" s="56"/>
      <c r="F37" s="55"/>
    </row>
    <row r="38" spans="1:6" ht="18" customHeight="1">
      <c r="A38" s="52">
        <v>33</v>
      </c>
      <c r="B38" s="53"/>
      <c r="C38" s="54"/>
      <c r="D38" s="54"/>
      <c r="E38" s="56"/>
      <c r="F38" s="55"/>
    </row>
    <row r="39" spans="1:6" ht="18" customHeight="1">
      <c r="A39" s="52">
        <v>34</v>
      </c>
      <c r="B39" s="53"/>
      <c r="C39" s="54"/>
      <c r="D39" s="54"/>
      <c r="E39" s="56"/>
      <c r="F39" s="55"/>
    </row>
    <row r="40" spans="1:6" ht="18" customHeight="1">
      <c r="A40" s="52">
        <v>35</v>
      </c>
      <c r="B40" s="53"/>
      <c r="C40" s="54"/>
      <c r="D40" s="54"/>
      <c r="E40" s="56"/>
      <c r="F40" s="55"/>
    </row>
    <row r="41" spans="1:6" ht="18" customHeight="1">
      <c r="A41" s="52">
        <v>36</v>
      </c>
      <c r="B41" s="53"/>
      <c r="C41" s="54"/>
      <c r="D41" s="54"/>
      <c r="E41" s="56"/>
      <c r="F41" s="55"/>
    </row>
    <row r="42" spans="1:6" ht="18" customHeight="1">
      <c r="A42" s="52">
        <v>37</v>
      </c>
      <c r="B42" s="53"/>
      <c r="C42" s="54"/>
      <c r="D42" s="54"/>
      <c r="E42" s="56"/>
      <c r="F42" s="55"/>
    </row>
    <row r="43" spans="1:6" ht="18" customHeight="1">
      <c r="A43" s="52">
        <v>38</v>
      </c>
      <c r="B43" s="53"/>
      <c r="C43" s="54"/>
      <c r="D43" s="54"/>
      <c r="E43" s="56"/>
      <c r="F43" s="55"/>
    </row>
    <row r="44" spans="1:6" ht="18" customHeight="1">
      <c r="A44" s="52">
        <v>39</v>
      </c>
      <c r="B44" s="53"/>
      <c r="C44" s="54"/>
      <c r="D44" s="54"/>
      <c r="E44" s="56"/>
      <c r="F44" s="55"/>
    </row>
    <row r="45" spans="1:6" ht="18" customHeight="1">
      <c r="A45" s="52">
        <v>40</v>
      </c>
      <c r="B45" s="53"/>
      <c r="C45" s="54"/>
      <c r="D45" s="54"/>
      <c r="E45" s="56"/>
      <c r="F45" s="55"/>
    </row>
  </sheetData>
  <sheetProtection/>
  <mergeCells count="5">
    <mergeCell ref="A1:F1"/>
    <mergeCell ref="A2:F2"/>
    <mergeCell ref="A3:F3"/>
    <mergeCell ref="A4:C4"/>
    <mergeCell ref="E4:F4"/>
  </mergeCells>
  <conditionalFormatting sqref="B6:B45">
    <cfRule type="duplicateValues" priority="1" dxfId="24" stopIfTrue="1">
      <formula>AND(COUNTIF($B$6:$B$45,B6)&gt;1,NOT(ISBLANK(B6)))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89"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P55"/>
  <sheetViews>
    <sheetView tabSelected="1" view="pageBreakPreview" zoomScaleSheetLayoutView="100" zoomScalePageLayoutView="0" workbookViewId="0" topLeftCell="A12">
      <selection activeCell="A21" sqref="A21:IV21"/>
    </sheetView>
  </sheetViews>
  <sheetFormatPr defaultColWidth="9.00390625" defaultRowHeight="12.75"/>
  <cols>
    <col min="1" max="1" width="6.00390625" style="10" customWidth="1"/>
    <col min="2" max="2" width="9.125" style="90" customWidth="1"/>
    <col min="3" max="3" width="38.75390625" style="17" customWidth="1"/>
    <col min="4" max="4" width="35.125" style="17" customWidth="1"/>
    <col min="5" max="5" width="2.625" style="9" hidden="1" customWidth="1"/>
    <col min="6" max="7" width="13.375" style="10" customWidth="1"/>
    <col min="8" max="8" width="3.00390625" style="9" hidden="1" customWidth="1"/>
    <col min="9" max="16384" width="9.125" style="9" customWidth="1"/>
  </cols>
  <sheetData>
    <row r="1" spans="1:10" ht="32.25" customHeight="1">
      <c r="A1" s="84" t="str">
        <f>'GK-KAPAK'!A2</f>
        <v>Tükiye Atletizm Federasyonu
Kütahya Atletizm İl Temsilciliği</v>
      </c>
      <c r="B1" s="84"/>
      <c r="C1" s="84"/>
      <c r="D1" s="84"/>
      <c r="E1" s="84"/>
      <c r="F1" s="84"/>
      <c r="G1" s="84"/>
      <c r="H1" s="84"/>
      <c r="J1" s="10"/>
    </row>
    <row r="2" spans="1:8" ht="15.75">
      <c r="A2" s="85" t="str">
        <f>'GK-KAPAK'!B26</f>
        <v>Dağ Koşusu Federasyon Deneme Şampiyonası</v>
      </c>
      <c r="B2" s="85"/>
      <c r="C2" s="85"/>
      <c r="D2" s="85"/>
      <c r="E2" s="85"/>
      <c r="F2" s="85"/>
      <c r="G2" s="85"/>
      <c r="H2" s="85"/>
    </row>
    <row r="3" spans="1:9" ht="15.75">
      <c r="A3" s="86" t="str">
        <f>'GK-KAPAK'!B29</f>
        <v>Kütahya</v>
      </c>
      <c r="B3" s="86"/>
      <c r="C3" s="86"/>
      <c r="D3" s="86"/>
      <c r="E3" s="86"/>
      <c r="F3" s="86"/>
      <c r="G3" s="86"/>
      <c r="H3" s="86"/>
      <c r="I3" s="11"/>
    </row>
    <row r="4" spans="1:8" ht="12.75">
      <c r="A4" s="83" t="str">
        <f>'GK-KAPAK'!B28</f>
        <v>Genç Kızlar</v>
      </c>
      <c r="B4" s="83"/>
      <c r="C4" s="83"/>
      <c r="D4" s="18" t="str">
        <f>'GK-KAPAK'!B27</f>
        <v>4.000 Metre</v>
      </c>
      <c r="E4" s="19"/>
      <c r="F4" s="87">
        <f>'GK-KAPAK'!B30</f>
        <v>41058.416666666664</v>
      </c>
      <c r="G4" s="87"/>
      <c r="H4" s="87"/>
    </row>
    <row r="5" spans="1:16" s="14" customFormat="1" ht="33.75" customHeight="1">
      <c r="A5" s="12" t="s">
        <v>0</v>
      </c>
      <c r="B5" s="88" t="s">
        <v>1</v>
      </c>
      <c r="C5" s="12" t="s">
        <v>3</v>
      </c>
      <c r="D5" s="12" t="s">
        <v>5</v>
      </c>
      <c r="E5" s="12" t="s">
        <v>6</v>
      </c>
      <c r="F5" s="51" t="s">
        <v>2</v>
      </c>
      <c r="G5" s="12" t="s">
        <v>4</v>
      </c>
      <c r="H5" s="13" t="s">
        <v>12</v>
      </c>
      <c r="L5" s="15"/>
      <c r="M5" s="15"/>
      <c r="N5" s="15"/>
      <c r="O5" s="15"/>
      <c r="P5" s="15"/>
    </row>
    <row r="6" spans="1:10" ht="18" customHeight="1">
      <c r="A6" s="57">
        <f>IF(B6&lt;&gt;"",1,"")</f>
        <v>1</v>
      </c>
      <c r="B6" s="89">
        <v>104</v>
      </c>
      <c r="C6" s="59" t="str">
        <f>IF(ISERROR(VLOOKUP(B6,'GENÇ KIZ-START LİSTE'!$B$6:$F$45,2,0)),"",VLOOKUP(B6,'GENÇ KIZ-START LİSTE'!$B$6:$F$45,2,0))</f>
        <v>ÇEŞMİNAZ YILMAZ</v>
      </c>
      <c r="D6" s="59" t="str">
        <f>IF(ISERROR(VLOOKUP(B6,'GENÇ KIZ-START LİSTE'!$B$6:$F$45,3,0)),"",VLOOKUP(B6,'GENÇ KIZ-START LİSTE'!$B$6:$F$45,3,0))</f>
        <v>GÜMÜŞHANE</v>
      </c>
      <c r="E6" s="60">
        <f>IF(ISERROR(VLOOKUP(B6,'GENÇ KIZ-START LİSTE'!$B$6:$F$45,4,0)),"",VLOOKUP(B6,'GENÇ KIZ-START LİSTE'!$B$6:$F$45,4,0))</f>
        <v>0</v>
      </c>
      <c r="F6" s="61">
        <f>IF(ISERROR(VLOOKUP($B6,'GENÇ KIZ-START LİSTE'!$B$6:$F$45,5,0)),"",VLOOKUP($B6,'GENÇ KIZ-START LİSTE'!$B$6:$F$45,5,0))</f>
        <v>34403</v>
      </c>
      <c r="G6" s="62">
        <v>2007</v>
      </c>
      <c r="H6" s="16">
        <f>IF(OR(G6="DQ",G6="DNF",G6="DNS"),"-",IF(B6&lt;&gt;"",IF(E6="F",0,1),""))</f>
        <v>1</v>
      </c>
      <c r="J6" s="10"/>
    </row>
    <row r="7" spans="1:10" ht="18" customHeight="1">
      <c r="A7" s="57">
        <f>IF(B7&lt;&gt;"",A6+1,"")</f>
        <v>2</v>
      </c>
      <c r="B7" s="89">
        <v>118</v>
      </c>
      <c r="C7" s="59" t="str">
        <f>IF(ISERROR(VLOOKUP(B7,'GENÇ KIZ-START LİSTE'!$B$6:$F$45,2,0)),"",VLOOKUP(B7,'GENÇ KIZ-START LİSTE'!$B$6:$F$45,2,0))</f>
        <v>SEYRAN ADANUR</v>
      </c>
      <c r="D7" s="59" t="str">
        <f>IF(ISERROR(VLOOKUP(B7,'GENÇ KIZ-START LİSTE'!$B$6:$F$45,3,0)),"",VLOOKUP(B7,'GENÇ KIZ-START LİSTE'!$B$6:$F$45,3,0))</f>
        <v>İZMİR</v>
      </c>
      <c r="E7" s="60">
        <f>IF(ISERROR(VLOOKUP(B7,'GENÇ KIZ-START LİSTE'!$B$6:$F$45,4,0)),"",VLOOKUP(B7,'GENÇ KIZ-START LİSTE'!$B$6:$F$45,4,0))</f>
        <v>0</v>
      </c>
      <c r="F7" s="61">
        <f>IF(ISERROR(VLOOKUP($B7,'GENÇ KIZ-START LİSTE'!$B$6:$F$45,5,0)),"",VLOOKUP($B7,'GENÇ KIZ-START LİSTE'!$B$6:$F$45,5,0))</f>
        <v>33981</v>
      </c>
      <c r="G7" s="62">
        <v>2130</v>
      </c>
      <c r="H7" s="16">
        <f>IF(OR(G7="DQ",G7="DNF",G7="DNS"),"-",IF(B7&lt;&gt;"",IF(E7="F",H6,H6+1),""))</f>
        <v>2</v>
      </c>
      <c r="J7" s="10"/>
    </row>
    <row r="8" spans="1:10" ht="18" customHeight="1">
      <c r="A8" s="57">
        <f aca="true" t="shared" si="0" ref="A8:A55">IF(B8&lt;&gt;"",A7+1,"")</f>
        <v>3</v>
      </c>
      <c r="B8" s="89">
        <v>105</v>
      </c>
      <c r="C8" s="59" t="str">
        <f>IF(ISERROR(VLOOKUP(B8,'GENÇ KIZ-START LİSTE'!$B$6:$F$45,2,0)),"",VLOOKUP(B8,'GENÇ KIZ-START LİSTE'!$B$6:$F$45,2,0))</f>
        <v>FUNDA ERDOĞAN </v>
      </c>
      <c r="D8" s="59" t="str">
        <f>IF(ISERROR(VLOOKUP(B8,'GENÇ KIZ-START LİSTE'!$B$6:$F$45,3,0)),"",VLOOKUP(B8,'GENÇ KIZ-START LİSTE'!$B$6:$F$45,3,0))</f>
        <v>ISPARTA</v>
      </c>
      <c r="E8" s="60">
        <f>IF(ISERROR(VLOOKUP(B8,'GENÇ KIZ-START LİSTE'!$B$6:$F$45,4,0)),"",VLOOKUP(B8,'GENÇ KIZ-START LİSTE'!$B$6:$F$45,4,0))</f>
        <v>0</v>
      </c>
      <c r="F8" s="61">
        <f>IF(ISERROR(VLOOKUP($B8,'GENÇ KIZ-START LİSTE'!$B$6:$F$45,5,0)),"",VLOOKUP($B8,'GENÇ KIZ-START LİSTE'!$B$6:$F$45,5,0))</f>
        <v>34034</v>
      </c>
      <c r="G8" s="62">
        <v>2134</v>
      </c>
      <c r="H8" s="16">
        <f aca="true" t="shared" si="1" ref="H8:H55">IF(OR(G8="DQ",G8="DNF",G8="DNS"),"-",IF(B8&lt;&gt;"",IF(E8="F",H7,H7+1),""))</f>
        <v>3</v>
      </c>
      <c r="J8" s="10"/>
    </row>
    <row r="9" spans="1:8" ht="18" customHeight="1">
      <c r="A9" s="57">
        <f t="shared" si="0"/>
        <v>4</v>
      </c>
      <c r="B9" s="89">
        <v>114</v>
      </c>
      <c r="C9" s="59" t="str">
        <f>IF(ISERROR(VLOOKUP(B9,'GENÇ KIZ-START LİSTE'!$B$6:$F$45,2,0)),"",VLOOKUP(B9,'GENÇ KIZ-START LİSTE'!$B$6:$F$45,2,0))</f>
        <v>ESRA OTLU</v>
      </c>
      <c r="D9" s="59" t="str">
        <f>IF(ISERROR(VLOOKUP(B9,'GENÇ KIZ-START LİSTE'!$B$6:$F$45,3,0)),"",VLOOKUP(B9,'GENÇ KIZ-START LİSTE'!$B$6:$F$45,3,0))</f>
        <v>ANKARA</v>
      </c>
      <c r="E9" s="60">
        <f>IF(ISERROR(VLOOKUP(B9,'GENÇ KIZ-START LİSTE'!$B$6:$F$45,4,0)),"",VLOOKUP(B9,'GENÇ KIZ-START LİSTE'!$B$6:$F$45,4,0))</f>
        <v>0</v>
      </c>
      <c r="F9" s="61">
        <f>IF(ISERROR(VLOOKUP($B9,'GENÇ KIZ-START LİSTE'!$B$6:$F$45,5,0)),"",VLOOKUP($B9,'GENÇ KIZ-START LİSTE'!$B$6:$F$45,5,0))</f>
        <v>34060</v>
      </c>
      <c r="G9" s="62">
        <v>2158</v>
      </c>
      <c r="H9" s="16">
        <f t="shared" si="1"/>
        <v>4</v>
      </c>
    </row>
    <row r="10" spans="1:8" ht="18" customHeight="1">
      <c r="A10" s="57">
        <f t="shared" si="0"/>
        <v>5</v>
      </c>
      <c r="B10" s="89">
        <v>101</v>
      </c>
      <c r="C10" s="59" t="str">
        <f>IF(ISERROR(VLOOKUP(B10,'GENÇ KIZ-START LİSTE'!$B$6:$F$45,2,0)),"",VLOOKUP(B10,'GENÇ KIZ-START LİSTE'!$B$6:$F$45,2,0))</f>
        <v>ÇAĞLA ÖNEN</v>
      </c>
      <c r="D10" s="59" t="str">
        <f>IF(ISERROR(VLOOKUP(B10,'GENÇ KIZ-START LİSTE'!$B$6:$F$45,3,0)),"",VLOOKUP(B10,'GENÇ KIZ-START LİSTE'!$B$6:$F$45,3,0))</f>
        <v>İSTANBUL</v>
      </c>
      <c r="E10" s="60">
        <f>IF(ISERROR(VLOOKUP(B10,'GENÇ KIZ-START LİSTE'!$B$6:$F$45,4,0)),"",VLOOKUP(B10,'GENÇ KIZ-START LİSTE'!$B$6:$F$45,4,0))</f>
        <v>0</v>
      </c>
      <c r="F10" s="61">
        <f>IF(ISERROR(VLOOKUP($B10,'GENÇ KIZ-START LİSTE'!$B$6:$F$45,5,0)),"",VLOOKUP($B10,'GENÇ KIZ-START LİSTE'!$B$6:$F$45,5,0))</f>
        <v>34272</v>
      </c>
      <c r="G10" s="62">
        <v>2219</v>
      </c>
      <c r="H10" s="16">
        <f t="shared" si="1"/>
        <v>5</v>
      </c>
    </row>
    <row r="11" spans="1:8" ht="18" customHeight="1">
      <c r="A11" s="57">
        <f t="shared" si="0"/>
        <v>6</v>
      </c>
      <c r="B11" s="89">
        <v>106</v>
      </c>
      <c r="C11" s="59" t="str">
        <f>IF(ISERROR(VLOOKUP(B11,'GENÇ KIZ-START LİSTE'!$B$6:$F$45,2,0)),"",VLOOKUP(B11,'GENÇ KIZ-START LİSTE'!$B$6:$F$45,2,0))</f>
        <v>HÜLYA MUMCU</v>
      </c>
      <c r="D11" s="59" t="str">
        <f>IF(ISERROR(VLOOKUP(B11,'GENÇ KIZ-START LİSTE'!$B$6:$F$45,3,0)),"",VLOOKUP(B11,'GENÇ KIZ-START LİSTE'!$B$6:$F$45,3,0))</f>
        <v>ISPARTA</v>
      </c>
      <c r="E11" s="60">
        <f>IF(ISERROR(VLOOKUP(B11,'GENÇ KIZ-START LİSTE'!$B$6:$F$45,4,0)),"",VLOOKUP(B11,'GENÇ KIZ-START LİSTE'!$B$6:$F$45,4,0))</f>
        <v>0</v>
      </c>
      <c r="F11" s="61">
        <f>IF(ISERROR(VLOOKUP($B11,'GENÇ KIZ-START LİSTE'!$B$6:$F$45,5,0)),"",VLOOKUP($B11,'GENÇ KIZ-START LİSTE'!$B$6:$F$45,5,0))</f>
        <v>34071</v>
      </c>
      <c r="G11" s="62">
        <v>2245</v>
      </c>
      <c r="H11" s="16">
        <f t="shared" si="1"/>
        <v>6</v>
      </c>
    </row>
    <row r="12" spans="1:8" ht="18" customHeight="1">
      <c r="A12" s="57">
        <f t="shared" si="0"/>
        <v>7</v>
      </c>
      <c r="B12" s="89">
        <v>102</v>
      </c>
      <c r="C12" s="59" t="str">
        <f>IF(ISERROR(VLOOKUP(B12,'GENÇ KIZ-START LİSTE'!$B$6:$F$45,2,0)),"",VLOOKUP(B12,'GENÇ KIZ-START LİSTE'!$B$6:$F$45,2,0))</f>
        <v>MEVLA YILDIZ</v>
      </c>
      <c r="D12" s="59" t="str">
        <f>IF(ISERROR(VLOOKUP(B12,'GENÇ KIZ-START LİSTE'!$B$6:$F$45,3,0)),"",VLOOKUP(B12,'GENÇ KIZ-START LİSTE'!$B$6:$F$45,3,0))</f>
        <v>İSTANBUL</v>
      </c>
      <c r="E12" s="60">
        <f>IF(ISERROR(VLOOKUP(B12,'GENÇ KIZ-START LİSTE'!$B$6:$F$45,4,0)),"",VLOOKUP(B12,'GENÇ KIZ-START LİSTE'!$B$6:$F$45,4,0))</f>
        <v>0</v>
      </c>
      <c r="F12" s="61">
        <f>IF(ISERROR(VLOOKUP($B12,'GENÇ KIZ-START LİSTE'!$B$6:$F$45,5,0)),"",VLOOKUP($B12,'GENÇ KIZ-START LİSTE'!$B$6:$F$45,5,0))</f>
        <v>34079</v>
      </c>
      <c r="G12" s="62">
        <v>2342</v>
      </c>
      <c r="H12" s="16">
        <f t="shared" si="1"/>
        <v>7</v>
      </c>
    </row>
    <row r="13" spans="1:8" ht="18" customHeight="1">
      <c r="A13" s="57">
        <f t="shared" si="0"/>
        <v>8</v>
      </c>
      <c r="B13" s="89">
        <v>119</v>
      </c>
      <c r="C13" s="59" t="str">
        <f>IF(ISERROR(VLOOKUP(B13,'GENÇ KIZ-START LİSTE'!$B$6:$F$45,2,0)),"",VLOOKUP(B13,'GENÇ KIZ-START LİSTE'!$B$6:$F$45,2,0))</f>
        <v>NERİMAN TUNÇ</v>
      </c>
      <c r="D13" s="59" t="str">
        <f>IF(ISERROR(VLOOKUP(B13,'GENÇ KIZ-START LİSTE'!$B$6:$F$45,3,0)),"",VLOOKUP(B13,'GENÇ KIZ-START LİSTE'!$B$6:$F$45,3,0))</f>
        <v>VAN</v>
      </c>
      <c r="E13" s="60">
        <f>IF(ISERROR(VLOOKUP(B13,'GENÇ KIZ-START LİSTE'!$B$6:$F$45,4,0)),"",VLOOKUP(B13,'GENÇ KIZ-START LİSTE'!$B$6:$F$45,4,0))</f>
        <v>0</v>
      </c>
      <c r="F13" s="61">
        <f>IF(ISERROR(VLOOKUP($B13,'GENÇ KIZ-START LİSTE'!$B$6:$F$45,5,0)),"",VLOOKUP($B13,'GENÇ KIZ-START LİSTE'!$B$6:$F$45,5,0))</f>
        <v>34276</v>
      </c>
      <c r="G13" s="62">
        <v>2350</v>
      </c>
      <c r="H13" s="16">
        <f t="shared" si="1"/>
        <v>8</v>
      </c>
    </row>
    <row r="14" spans="1:8" ht="18" customHeight="1">
      <c r="A14" s="57">
        <f t="shared" si="0"/>
        <v>9</v>
      </c>
      <c r="B14" s="89">
        <v>107</v>
      </c>
      <c r="C14" s="59" t="str">
        <f>IF(ISERROR(VLOOKUP(B14,'GENÇ KIZ-START LİSTE'!$B$6:$F$45,2,0)),"",VLOOKUP(B14,'GENÇ KIZ-START LİSTE'!$B$6:$F$45,2,0))</f>
        <v>MERVE SÜME</v>
      </c>
      <c r="D14" s="59" t="str">
        <f>IF(ISERROR(VLOOKUP(B14,'GENÇ KIZ-START LİSTE'!$B$6:$F$45,3,0)),"",VLOOKUP(B14,'GENÇ KIZ-START LİSTE'!$B$6:$F$45,3,0))</f>
        <v>ISPARTA</v>
      </c>
      <c r="E14" s="60">
        <f>IF(ISERROR(VLOOKUP(B14,'GENÇ KIZ-START LİSTE'!$B$6:$F$45,4,0)),"",VLOOKUP(B14,'GENÇ KIZ-START LİSTE'!$B$6:$F$45,4,0))</f>
        <v>0</v>
      </c>
      <c r="F14" s="61">
        <f>IF(ISERROR(VLOOKUP($B14,'GENÇ KIZ-START LİSTE'!$B$6:$F$45,5,0)),"",VLOOKUP($B14,'GENÇ KIZ-START LİSTE'!$B$6:$F$45,5,0))</f>
        <v>34170</v>
      </c>
      <c r="G14" s="62">
        <v>2419</v>
      </c>
      <c r="H14" s="16">
        <f t="shared" si="1"/>
        <v>9</v>
      </c>
    </row>
    <row r="15" spans="1:8" ht="18" customHeight="1">
      <c r="A15" s="57">
        <f t="shared" si="0"/>
        <v>10</v>
      </c>
      <c r="B15" s="89">
        <v>117</v>
      </c>
      <c r="C15" s="59" t="str">
        <f>IF(ISERROR(VLOOKUP(B15,'GENÇ KIZ-START LİSTE'!$B$6:$F$45,2,0)),"",VLOOKUP(B15,'GENÇ KIZ-START LİSTE'!$B$6:$F$45,2,0))</f>
        <v>YELİZ KAYNAR</v>
      </c>
      <c r="D15" s="59" t="str">
        <f>IF(ISERROR(VLOOKUP(B15,'GENÇ KIZ-START LİSTE'!$B$6:$F$45,3,0)),"",VLOOKUP(B15,'GENÇ KIZ-START LİSTE'!$B$6:$F$45,3,0))</f>
        <v>SAKARYA</v>
      </c>
      <c r="E15" s="60">
        <f>IF(ISERROR(VLOOKUP(B15,'GENÇ KIZ-START LİSTE'!$B$6:$F$45,4,0)),"",VLOOKUP(B15,'GENÇ KIZ-START LİSTE'!$B$6:$F$45,4,0))</f>
        <v>0</v>
      </c>
      <c r="F15" s="61">
        <f>IF(ISERROR(VLOOKUP($B15,'GENÇ KIZ-START LİSTE'!$B$6:$F$45,5,0)),"",VLOOKUP($B15,'GENÇ KIZ-START LİSTE'!$B$6:$F$45,5,0))</f>
        <v>34416</v>
      </c>
      <c r="G15" s="62">
        <v>2438</v>
      </c>
      <c r="H15" s="16">
        <f t="shared" si="1"/>
        <v>10</v>
      </c>
    </row>
    <row r="16" spans="1:8" ht="18" customHeight="1">
      <c r="A16" s="57">
        <f t="shared" si="0"/>
        <v>11</v>
      </c>
      <c r="B16" s="89">
        <v>108</v>
      </c>
      <c r="C16" s="59" t="str">
        <f>IF(ISERROR(VLOOKUP(B16,'GENÇ KIZ-START LİSTE'!$B$6:$F$45,2,0)),"",VLOOKUP(B16,'GENÇ KIZ-START LİSTE'!$B$6:$F$45,2,0))</f>
        <v>CEYLAN ECER</v>
      </c>
      <c r="D16" s="59" t="str">
        <f>IF(ISERROR(VLOOKUP(B16,'GENÇ KIZ-START LİSTE'!$B$6:$F$45,3,0)),"",VLOOKUP(B16,'GENÇ KIZ-START LİSTE'!$B$6:$F$45,3,0))</f>
        <v>ELAZIĞ</v>
      </c>
      <c r="E16" s="60">
        <f>IF(ISERROR(VLOOKUP(B16,'GENÇ KIZ-START LİSTE'!$B$6:$F$45,4,0)),"",VLOOKUP(B16,'GENÇ KIZ-START LİSTE'!$B$6:$F$45,4,0))</f>
        <v>0</v>
      </c>
      <c r="F16" s="61">
        <f>IF(ISERROR(VLOOKUP($B16,'GENÇ KIZ-START LİSTE'!$B$6:$F$45,5,0)),"",VLOOKUP($B16,'GENÇ KIZ-START LİSTE'!$B$6:$F$45,5,0))</f>
        <v>34335</v>
      </c>
      <c r="G16" s="62">
        <v>2444</v>
      </c>
      <c r="H16" s="16">
        <f t="shared" si="1"/>
        <v>11</v>
      </c>
    </row>
    <row r="17" spans="1:8" ht="18" customHeight="1">
      <c r="A17" s="57">
        <f t="shared" si="0"/>
        <v>12</v>
      </c>
      <c r="B17" s="89">
        <v>116</v>
      </c>
      <c r="C17" s="59" t="str">
        <f>IF(ISERROR(VLOOKUP(B17,'GENÇ KIZ-START LİSTE'!$B$6:$F$45,2,0)),"",VLOOKUP(B17,'GENÇ KIZ-START LİSTE'!$B$6:$F$45,2,0))</f>
        <v>SEVİM KABAY</v>
      </c>
      <c r="D17" s="59" t="str">
        <f>IF(ISERROR(VLOOKUP(B17,'GENÇ KIZ-START LİSTE'!$B$6:$F$45,3,0)),"",VLOOKUP(B17,'GENÇ KIZ-START LİSTE'!$B$6:$F$45,3,0))</f>
        <v>MUŞ</v>
      </c>
      <c r="E17" s="60">
        <f>IF(ISERROR(VLOOKUP(B17,'GENÇ KIZ-START LİSTE'!$B$6:$F$45,4,0)),"",VLOOKUP(B17,'GENÇ KIZ-START LİSTE'!$B$6:$F$45,4,0))</f>
        <v>0</v>
      </c>
      <c r="F17" s="61">
        <f>IF(ISERROR(VLOOKUP($B17,'GENÇ KIZ-START LİSTE'!$B$6:$F$45,5,0)),"",VLOOKUP($B17,'GENÇ KIZ-START LİSTE'!$B$6:$F$45,5,0))</f>
        <v>34213</v>
      </c>
      <c r="G17" s="62">
        <v>2500</v>
      </c>
      <c r="H17" s="16">
        <f t="shared" si="1"/>
        <v>12</v>
      </c>
    </row>
    <row r="18" spans="1:8" ht="18" customHeight="1">
      <c r="A18" s="57">
        <f t="shared" si="0"/>
        <v>13</v>
      </c>
      <c r="B18" s="89">
        <v>115</v>
      </c>
      <c r="C18" s="59" t="str">
        <f>IF(ISERROR(VLOOKUP(B18,'GENÇ KIZ-START LİSTE'!$B$6:$F$45,2,0)),"",VLOOKUP(B18,'GENÇ KIZ-START LİSTE'!$B$6:$F$45,2,0))</f>
        <v>DERYA ONAT</v>
      </c>
      <c r="D18" s="59" t="str">
        <f>IF(ISERROR(VLOOKUP(B18,'GENÇ KIZ-START LİSTE'!$B$6:$F$45,3,0)),"",VLOOKUP(B18,'GENÇ KIZ-START LİSTE'!$B$6:$F$45,3,0))</f>
        <v>DİYARBAKIR</v>
      </c>
      <c r="E18" s="60">
        <f>IF(ISERROR(VLOOKUP(B18,'GENÇ KIZ-START LİSTE'!$B$6:$F$45,4,0)),"",VLOOKUP(B18,'GENÇ KIZ-START LİSTE'!$B$6:$F$45,4,0))</f>
        <v>0</v>
      </c>
      <c r="F18" s="61">
        <f>IF(ISERROR(VLOOKUP($B18,'GENÇ KIZ-START LİSTE'!$B$6:$F$45,5,0)),"",VLOOKUP($B18,'GENÇ KIZ-START LİSTE'!$B$6:$F$45,5,0))</f>
        <v>34335</v>
      </c>
      <c r="G18" s="62">
        <v>2542</v>
      </c>
      <c r="H18" s="16">
        <f t="shared" si="1"/>
        <v>13</v>
      </c>
    </row>
    <row r="19" spans="1:8" ht="18" customHeight="1">
      <c r="A19" s="57">
        <f t="shared" si="0"/>
        <v>14</v>
      </c>
      <c r="B19" s="89">
        <v>109</v>
      </c>
      <c r="C19" s="59" t="str">
        <f>IF(ISERROR(VLOOKUP(B19,'GENÇ KIZ-START LİSTE'!$B$6:$F$45,2,0)),"",VLOOKUP(B19,'GENÇ KIZ-START LİSTE'!$B$6:$F$45,2,0))</f>
        <v>DERYA KAYA</v>
      </c>
      <c r="D19" s="59" t="str">
        <f>IF(ISERROR(VLOOKUP(B19,'GENÇ KIZ-START LİSTE'!$B$6:$F$45,3,0)),"",VLOOKUP(B19,'GENÇ KIZ-START LİSTE'!$B$6:$F$45,3,0))</f>
        <v>TOKAT</v>
      </c>
      <c r="E19" s="60">
        <f>IF(ISERROR(VLOOKUP(B19,'GENÇ KIZ-START LİSTE'!$B$6:$F$45,4,0)),"",VLOOKUP(B19,'GENÇ KIZ-START LİSTE'!$B$6:$F$45,4,0))</f>
        <v>0</v>
      </c>
      <c r="F19" s="61">
        <f>IF(ISERROR(VLOOKUP($B19,'GENÇ KIZ-START LİSTE'!$B$6:$F$45,5,0)),"",VLOOKUP($B19,'GENÇ KIZ-START LİSTE'!$B$6:$F$45,5,0))</f>
        <v>34375</v>
      </c>
      <c r="G19" s="62">
        <v>2549</v>
      </c>
      <c r="H19" s="16">
        <f t="shared" si="1"/>
        <v>14</v>
      </c>
    </row>
    <row r="20" spans="1:8" ht="18" customHeight="1">
      <c r="A20" s="57">
        <f t="shared" si="0"/>
        <v>15</v>
      </c>
      <c r="B20" s="89">
        <v>110</v>
      </c>
      <c r="C20" s="59" t="str">
        <f>IF(ISERROR(VLOOKUP(B20,'GENÇ KIZ-START LİSTE'!$B$6:$F$45,2,0)),"",VLOOKUP(B20,'GENÇ KIZ-START LİSTE'!$B$6:$F$45,2,0))</f>
        <v>SİBELCAN AYDINLIOĞLU</v>
      </c>
      <c r="D20" s="59" t="str">
        <f>IF(ISERROR(VLOOKUP(B20,'GENÇ KIZ-START LİSTE'!$B$6:$F$45,3,0)),"",VLOOKUP(B20,'GENÇ KIZ-START LİSTE'!$B$6:$F$45,3,0))</f>
        <v>HATAY</v>
      </c>
      <c r="E20" s="60">
        <f>IF(ISERROR(VLOOKUP(B20,'GENÇ KIZ-START LİSTE'!$B$6:$F$45,4,0)),"",VLOOKUP(B20,'GENÇ KIZ-START LİSTE'!$B$6:$F$45,4,0))</f>
        <v>0</v>
      </c>
      <c r="F20" s="61">
        <f>IF(ISERROR(VLOOKUP($B20,'GENÇ KIZ-START LİSTE'!$B$6:$F$45,5,0)),"",VLOOKUP($B20,'GENÇ KIZ-START LİSTE'!$B$6:$F$45,5,0))</f>
        <v>34193</v>
      </c>
      <c r="G20" s="62">
        <v>2551</v>
      </c>
      <c r="H20" s="16">
        <f t="shared" si="1"/>
        <v>15</v>
      </c>
    </row>
    <row r="21" spans="1:8" ht="18" customHeight="1">
      <c r="A21" s="57">
        <f t="shared" si="0"/>
        <v>16</v>
      </c>
      <c r="B21" s="89">
        <v>111</v>
      </c>
      <c r="C21" s="59" t="str">
        <f>IF(ISERROR(VLOOKUP(B21,'GENÇ KIZ-START LİSTE'!$B$6:$F$45,2,0)),"",VLOOKUP(B21,'GENÇ KIZ-START LİSTE'!$B$6:$F$45,2,0))</f>
        <v>SİBEL ŞAŞMAZ</v>
      </c>
      <c r="D21" s="59" t="str">
        <f>IF(ISERROR(VLOOKUP(B21,'GENÇ KIZ-START LİSTE'!$B$6:$F$45,3,0)),"",VLOOKUP(B21,'GENÇ KIZ-START LİSTE'!$B$6:$F$45,3,0))</f>
        <v>KASTAMONU</v>
      </c>
      <c r="E21" s="60">
        <f>IF(ISERROR(VLOOKUP(B21,'GENÇ KIZ-START LİSTE'!$B$6:$F$45,4,0)),"",VLOOKUP(B21,'GENÇ KIZ-START LİSTE'!$B$6:$F$45,4,0))</f>
        <v>0</v>
      </c>
      <c r="F21" s="61">
        <f>IF(ISERROR(VLOOKUP($B21,'GENÇ KIZ-START LİSTE'!$B$6:$F$45,5,0)),"",VLOOKUP($B21,'GENÇ KIZ-START LİSTE'!$B$6:$F$45,5,0))</f>
        <v>34455</v>
      </c>
      <c r="G21" s="62" t="s">
        <v>263</v>
      </c>
      <c r="H21" s="16">
        <f t="shared" si="1"/>
        <v>16</v>
      </c>
    </row>
    <row r="22" spans="1:8" ht="18" customHeight="1">
      <c r="A22" s="57">
        <f t="shared" si="0"/>
        <v>17</v>
      </c>
      <c r="B22" s="89">
        <v>113</v>
      </c>
      <c r="C22" s="59" t="str">
        <f>IF(ISERROR(VLOOKUP(B22,'GENÇ KIZ-START LİSTE'!$B$6:$F$45,2,0)),"",VLOOKUP(B22,'GENÇ KIZ-START LİSTE'!$B$6:$F$45,2,0))</f>
        <v>NAGEHAN AKÇAY</v>
      </c>
      <c r="D22" s="59" t="str">
        <f>IF(ISERROR(VLOOKUP(B22,'GENÇ KIZ-START LİSTE'!$B$6:$F$45,3,0)),"",VLOOKUP(B22,'GENÇ KIZ-START LİSTE'!$B$6:$F$45,3,0))</f>
        <v>KASTAMONU</v>
      </c>
      <c r="E22" s="60">
        <f>IF(ISERROR(VLOOKUP(B22,'GENÇ KIZ-START LİSTE'!$B$6:$F$45,4,0)),"",VLOOKUP(B22,'GENÇ KIZ-START LİSTE'!$B$6:$F$45,4,0))</f>
        <v>0</v>
      </c>
      <c r="F22" s="61">
        <f>IF(ISERROR(VLOOKUP($B22,'GENÇ KIZ-START LİSTE'!$B$6:$F$45,5,0)),"",VLOOKUP($B22,'GENÇ KIZ-START LİSTE'!$B$6:$F$45,5,0))</f>
        <v>33982</v>
      </c>
      <c r="G22" s="62" t="s">
        <v>263</v>
      </c>
      <c r="H22" s="16">
        <f t="shared" si="1"/>
        <v>17</v>
      </c>
    </row>
    <row r="23" spans="1:8" ht="18" customHeight="1">
      <c r="A23" s="57">
        <f t="shared" si="0"/>
        <v>18</v>
      </c>
      <c r="B23" s="89">
        <v>103</v>
      </c>
      <c r="C23" s="59" t="str">
        <f>IF(ISERROR(VLOOKUP(B23,'GENÇ KIZ-START LİSTE'!$B$6:$F$45,2,0)),"",VLOOKUP(B23,'GENÇ KIZ-START LİSTE'!$B$6:$F$45,2,0))</f>
        <v>SÜMEYYE ÖNÜR</v>
      </c>
      <c r="D23" s="59" t="str">
        <f>IF(ISERROR(VLOOKUP(B23,'GENÇ KIZ-START LİSTE'!$B$6:$F$45,3,0)),"",VLOOKUP(B23,'GENÇ KIZ-START LİSTE'!$B$6:$F$45,3,0))</f>
        <v>BURDUR</v>
      </c>
      <c r="E23" s="60">
        <f>IF(ISERROR(VLOOKUP(B23,'GENÇ KIZ-START LİSTE'!$B$6:$F$45,4,0)),"",VLOOKUP(B23,'GENÇ KIZ-START LİSTE'!$B$6:$F$45,4,0))</f>
        <v>0</v>
      </c>
      <c r="F23" s="61">
        <f>IF(ISERROR(VLOOKUP($B23,'GENÇ KIZ-START LİSTE'!$B$6:$F$45,5,0)),"",VLOOKUP($B23,'GENÇ KIZ-START LİSTE'!$B$6:$F$45,5,0))</f>
        <v>34430</v>
      </c>
      <c r="G23" s="62" t="s">
        <v>263</v>
      </c>
      <c r="H23" s="16">
        <f t="shared" si="1"/>
        <v>18</v>
      </c>
    </row>
    <row r="24" spans="1:8" ht="18" customHeight="1">
      <c r="A24" s="57">
        <f t="shared" si="0"/>
        <v>19</v>
      </c>
      <c r="B24" s="89">
        <v>112</v>
      </c>
      <c r="C24" s="59" t="str">
        <f>IF(ISERROR(VLOOKUP(B24,'GENÇ KIZ-START LİSTE'!$B$6:$F$45,2,0)),"",VLOOKUP(B24,'GENÇ KIZ-START LİSTE'!$B$6:$F$45,2,0))</f>
        <v>NURCAN DEMİRKAN</v>
      </c>
      <c r="D24" s="59" t="str">
        <f>IF(ISERROR(VLOOKUP(B24,'GENÇ KIZ-START LİSTE'!$B$6:$F$45,3,0)),"",VLOOKUP(B24,'GENÇ KIZ-START LİSTE'!$B$6:$F$45,3,0))</f>
        <v>KASTAMONU</v>
      </c>
      <c r="E24" s="60">
        <f>IF(ISERROR(VLOOKUP(B24,'GENÇ KIZ-START LİSTE'!$B$6:$F$45,4,0)),"",VLOOKUP(B24,'GENÇ KIZ-START LİSTE'!$B$6:$F$45,4,0))</f>
        <v>0</v>
      </c>
      <c r="F24" s="61">
        <f>IF(ISERROR(VLOOKUP($B24,'GENÇ KIZ-START LİSTE'!$B$6:$F$45,5,0)),"",VLOOKUP($B24,'GENÇ KIZ-START LİSTE'!$B$6:$F$45,5,0))</f>
        <v>34442</v>
      </c>
      <c r="G24" s="62" t="s">
        <v>263</v>
      </c>
      <c r="H24" s="16">
        <f t="shared" si="1"/>
        <v>19</v>
      </c>
    </row>
    <row r="25" spans="1:8" ht="18" customHeight="1">
      <c r="A25" s="57">
        <f t="shared" si="0"/>
      </c>
      <c r="B25" s="89"/>
      <c r="C25" s="59">
        <f>IF(ISERROR(VLOOKUP(B25,'GENÇ KIZ-START LİSTE'!$B$6:$F$45,2,0)),"",VLOOKUP(B25,'GENÇ KIZ-START LİSTE'!$B$6:$F$45,2,0))</f>
      </c>
      <c r="D25" s="59">
        <f>IF(ISERROR(VLOOKUP(B25,'GENÇ KIZ-START LİSTE'!$B$6:$F$45,3,0)),"",VLOOKUP(B25,'GENÇ KIZ-START LİSTE'!$B$6:$F$45,3,0))</f>
      </c>
      <c r="E25" s="60">
        <f>IF(ISERROR(VLOOKUP(B25,'GENÇ KIZ-START LİSTE'!$B$6:$F$45,4,0)),"",VLOOKUP(B25,'GENÇ KIZ-START LİSTE'!$B$6:$F$45,4,0))</f>
      </c>
      <c r="F25" s="61">
        <f>IF(ISERROR(VLOOKUP($B25,'GENÇ KIZ-START LİSTE'!$B$6:$F$45,5,0)),"",VLOOKUP($B25,'GENÇ KIZ-START LİSTE'!$B$6:$F$45,5,0))</f>
      </c>
      <c r="G25" s="62"/>
      <c r="H25" s="16">
        <f t="shared" si="1"/>
      </c>
    </row>
    <row r="26" spans="1:8" ht="18" customHeight="1">
      <c r="A26" s="57">
        <f t="shared" si="0"/>
      </c>
      <c r="B26" s="89"/>
      <c r="C26" s="59">
        <f>IF(ISERROR(VLOOKUP(B26,'GENÇ KIZ-START LİSTE'!$B$6:$F$45,2,0)),"",VLOOKUP(B26,'GENÇ KIZ-START LİSTE'!$B$6:$F$45,2,0))</f>
      </c>
      <c r="D26" s="59">
        <f>IF(ISERROR(VLOOKUP(B26,'GENÇ KIZ-START LİSTE'!$B$6:$F$45,3,0)),"",VLOOKUP(B26,'GENÇ KIZ-START LİSTE'!$B$6:$F$45,3,0))</f>
      </c>
      <c r="E26" s="60">
        <f>IF(ISERROR(VLOOKUP(B26,'GENÇ KIZ-START LİSTE'!$B$6:$F$45,4,0)),"",VLOOKUP(B26,'GENÇ KIZ-START LİSTE'!$B$6:$F$45,4,0))</f>
      </c>
      <c r="F26" s="61">
        <f>IF(ISERROR(VLOOKUP($B26,'GENÇ KIZ-START LİSTE'!$B$6:$F$45,5,0)),"",VLOOKUP($B26,'GENÇ KIZ-START LİSTE'!$B$6:$F$45,5,0))</f>
      </c>
      <c r="G26" s="62"/>
      <c r="H26" s="16">
        <f t="shared" si="1"/>
      </c>
    </row>
    <row r="27" spans="1:8" ht="18" customHeight="1">
      <c r="A27" s="57">
        <f t="shared" si="0"/>
      </c>
      <c r="B27" s="89"/>
      <c r="C27" s="59">
        <f>IF(ISERROR(VLOOKUP(B27,'GENÇ KIZ-START LİSTE'!$B$6:$F$45,2,0)),"",VLOOKUP(B27,'GENÇ KIZ-START LİSTE'!$B$6:$F$45,2,0))</f>
      </c>
      <c r="D27" s="59">
        <f>IF(ISERROR(VLOOKUP(B27,'GENÇ KIZ-START LİSTE'!$B$6:$F$45,3,0)),"",VLOOKUP(B27,'GENÇ KIZ-START LİSTE'!$B$6:$F$45,3,0))</f>
      </c>
      <c r="E27" s="60">
        <f>IF(ISERROR(VLOOKUP(B27,'GENÇ KIZ-START LİSTE'!$B$6:$F$45,4,0)),"",VLOOKUP(B27,'GENÇ KIZ-START LİSTE'!$B$6:$F$45,4,0))</f>
      </c>
      <c r="F27" s="61">
        <f>IF(ISERROR(VLOOKUP($B27,'GENÇ KIZ-START LİSTE'!$B$6:$F$45,5,0)),"",VLOOKUP($B27,'GENÇ KIZ-START LİSTE'!$B$6:$F$45,5,0))</f>
      </c>
      <c r="G27" s="62"/>
      <c r="H27" s="16">
        <f t="shared" si="1"/>
      </c>
    </row>
    <row r="28" spans="1:8" ht="18" customHeight="1">
      <c r="A28" s="57">
        <f t="shared" si="0"/>
      </c>
      <c r="B28" s="89"/>
      <c r="C28" s="59">
        <f>IF(ISERROR(VLOOKUP(B28,'GENÇ KIZ-START LİSTE'!$B$6:$F$45,2,0)),"",VLOOKUP(B28,'GENÇ KIZ-START LİSTE'!$B$6:$F$45,2,0))</f>
      </c>
      <c r="D28" s="59">
        <f>IF(ISERROR(VLOOKUP(B28,'GENÇ KIZ-START LİSTE'!$B$6:$F$45,3,0)),"",VLOOKUP(B28,'GENÇ KIZ-START LİSTE'!$B$6:$F$45,3,0))</f>
      </c>
      <c r="E28" s="60">
        <f>IF(ISERROR(VLOOKUP(B28,'GENÇ KIZ-START LİSTE'!$B$6:$F$45,4,0)),"",VLOOKUP(B28,'GENÇ KIZ-START LİSTE'!$B$6:$F$45,4,0))</f>
      </c>
      <c r="F28" s="61">
        <f>IF(ISERROR(VLOOKUP($B28,'GENÇ KIZ-START LİSTE'!$B$6:$F$45,5,0)),"",VLOOKUP($B28,'GENÇ KIZ-START LİSTE'!$B$6:$F$45,5,0))</f>
      </c>
      <c r="G28" s="62"/>
      <c r="H28" s="16">
        <f t="shared" si="1"/>
      </c>
    </row>
    <row r="29" spans="1:8" ht="18" customHeight="1">
      <c r="A29" s="57">
        <f t="shared" si="0"/>
      </c>
      <c r="B29" s="89"/>
      <c r="C29" s="59">
        <f>IF(ISERROR(VLOOKUP(B29,'GENÇ KIZ-START LİSTE'!$B$6:$F$45,2,0)),"",VLOOKUP(B29,'GENÇ KIZ-START LİSTE'!$B$6:$F$45,2,0))</f>
      </c>
      <c r="D29" s="59">
        <f>IF(ISERROR(VLOOKUP(B29,'GENÇ KIZ-START LİSTE'!$B$6:$F$45,3,0)),"",VLOOKUP(B29,'GENÇ KIZ-START LİSTE'!$B$6:$F$45,3,0))</f>
      </c>
      <c r="E29" s="60">
        <f>IF(ISERROR(VLOOKUP(B29,'GENÇ KIZ-START LİSTE'!$B$6:$F$45,4,0)),"",VLOOKUP(B29,'GENÇ KIZ-START LİSTE'!$B$6:$F$45,4,0))</f>
      </c>
      <c r="F29" s="61">
        <f>IF(ISERROR(VLOOKUP($B29,'GENÇ KIZ-START LİSTE'!$B$6:$F$45,5,0)),"",VLOOKUP($B29,'GENÇ KIZ-START LİSTE'!$B$6:$F$45,5,0))</f>
      </c>
      <c r="G29" s="62"/>
      <c r="H29" s="16">
        <f t="shared" si="1"/>
      </c>
    </row>
    <row r="30" spans="1:8" ht="18" customHeight="1">
      <c r="A30" s="57">
        <f t="shared" si="0"/>
      </c>
      <c r="B30" s="89"/>
      <c r="C30" s="59">
        <f>IF(ISERROR(VLOOKUP(B30,'GENÇ KIZ-START LİSTE'!$B$6:$F$45,2,0)),"",VLOOKUP(B30,'GENÇ KIZ-START LİSTE'!$B$6:$F$45,2,0))</f>
      </c>
      <c r="D30" s="59">
        <f>IF(ISERROR(VLOOKUP(B30,'GENÇ KIZ-START LİSTE'!$B$6:$F$45,3,0)),"",VLOOKUP(B30,'GENÇ KIZ-START LİSTE'!$B$6:$F$45,3,0))</f>
      </c>
      <c r="E30" s="60">
        <f>IF(ISERROR(VLOOKUP(B30,'GENÇ KIZ-START LİSTE'!$B$6:$F$45,4,0)),"",VLOOKUP(B30,'GENÇ KIZ-START LİSTE'!$B$6:$F$45,4,0))</f>
      </c>
      <c r="F30" s="61">
        <f>IF(ISERROR(VLOOKUP($B30,'GENÇ KIZ-START LİSTE'!$B$6:$F$45,5,0)),"",VLOOKUP($B30,'GENÇ KIZ-START LİSTE'!$B$6:$F$45,5,0))</f>
      </c>
      <c r="G30" s="62"/>
      <c r="H30" s="16">
        <f t="shared" si="1"/>
      </c>
    </row>
    <row r="31" spans="1:8" ht="18" customHeight="1">
      <c r="A31" s="57">
        <f t="shared" si="0"/>
      </c>
      <c r="B31" s="89"/>
      <c r="C31" s="59">
        <f>IF(ISERROR(VLOOKUP(B31,'GENÇ KIZ-START LİSTE'!$B$6:$F$45,2,0)),"",VLOOKUP(B31,'GENÇ KIZ-START LİSTE'!$B$6:$F$45,2,0))</f>
      </c>
      <c r="D31" s="59">
        <f>IF(ISERROR(VLOOKUP(B31,'GENÇ KIZ-START LİSTE'!$B$6:$F$45,3,0)),"",VLOOKUP(B31,'GENÇ KIZ-START LİSTE'!$B$6:$F$45,3,0))</f>
      </c>
      <c r="E31" s="60">
        <f>IF(ISERROR(VLOOKUP(B31,'GENÇ KIZ-START LİSTE'!$B$6:$F$45,4,0)),"",VLOOKUP(B31,'GENÇ KIZ-START LİSTE'!$B$6:$F$45,4,0))</f>
      </c>
      <c r="F31" s="61">
        <f>IF(ISERROR(VLOOKUP($B31,'GENÇ KIZ-START LİSTE'!$B$6:$F$45,5,0)),"",VLOOKUP($B31,'GENÇ KIZ-START LİSTE'!$B$6:$F$45,5,0))</f>
      </c>
      <c r="G31" s="62"/>
      <c r="H31" s="16">
        <f t="shared" si="1"/>
      </c>
    </row>
    <row r="32" spans="1:8" ht="18" customHeight="1">
      <c r="A32" s="57">
        <f t="shared" si="0"/>
      </c>
      <c r="B32" s="89"/>
      <c r="C32" s="59">
        <f>IF(ISERROR(VLOOKUP(B32,'GENÇ KIZ-START LİSTE'!$B$6:$F$45,2,0)),"",VLOOKUP(B32,'GENÇ KIZ-START LİSTE'!$B$6:$F$45,2,0))</f>
      </c>
      <c r="D32" s="59">
        <f>IF(ISERROR(VLOOKUP(B32,'GENÇ KIZ-START LİSTE'!$B$6:$F$45,3,0)),"",VLOOKUP(B32,'GENÇ KIZ-START LİSTE'!$B$6:$F$45,3,0))</f>
      </c>
      <c r="E32" s="60">
        <f>IF(ISERROR(VLOOKUP(B32,'GENÇ KIZ-START LİSTE'!$B$6:$F$45,4,0)),"",VLOOKUP(B32,'GENÇ KIZ-START LİSTE'!$B$6:$F$45,4,0))</f>
      </c>
      <c r="F32" s="61">
        <f>IF(ISERROR(VLOOKUP($B32,'GENÇ KIZ-START LİSTE'!$B$6:$F$45,5,0)),"",VLOOKUP($B32,'GENÇ KIZ-START LİSTE'!$B$6:$F$45,5,0))</f>
      </c>
      <c r="G32" s="62"/>
      <c r="H32" s="16">
        <f t="shared" si="1"/>
      </c>
    </row>
    <row r="33" spans="1:8" ht="18" customHeight="1">
      <c r="A33" s="57">
        <f t="shared" si="0"/>
      </c>
      <c r="B33" s="89"/>
      <c r="C33" s="59">
        <f>IF(ISERROR(VLOOKUP(B33,'GENÇ KIZ-START LİSTE'!$B$6:$F$45,2,0)),"",VLOOKUP(B33,'GENÇ KIZ-START LİSTE'!$B$6:$F$45,2,0))</f>
      </c>
      <c r="D33" s="59">
        <f>IF(ISERROR(VLOOKUP(B33,'GENÇ KIZ-START LİSTE'!$B$6:$F$45,3,0)),"",VLOOKUP(B33,'GENÇ KIZ-START LİSTE'!$B$6:$F$45,3,0))</f>
      </c>
      <c r="E33" s="60">
        <f>IF(ISERROR(VLOOKUP(B33,'GENÇ KIZ-START LİSTE'!$B$6:$F$45,4,0)),"",VLOOKUP(B33,'GENÇ KIZ-START LİSTE'!$B$6:$F$45,4,0))</f>
      </c>
      <c r="F33" s="61">
        <f>IF(ISERROR(VLOOKUP($B33,'GENÇ KIZ-START LİSTE'!$B$6:$F$45,5,0)),"",VLOOKUP($B33,'GENÇ KIZ-START LİSTE'!$B$6:$F$45,5,0))</f>
      </c>
      <c r="G33" s="62"/>
      <c r="H33" s="16">
        <f t="shared" si="1"/>
      </c>
    </row>
    <row r="34" spans="1:8" ht="18" customHeight="1">
      <c r="A34" s="57">
        <f t="shared" si="0"/>
      </c>
      <c r="B34" s="89"/>
      <c r="C34" s="59">
        <f>IF(ISERROR(VLOOKUP(B34,'GENÇ KIZ-START LİSTE'!$B$6:$F$45,2,0)),"",VLOOKUP(B34,'GENÇ KIZ-START LİSTE'!$B$6:$F$45,2,0))</f>
      </c>
      <c r="D34" s="59">
        <f>IF(ISERROR(VLOOKUP(B34,'GENÇ KIZ-START LİSTE'!$B$6:$F$45,3,0)),"",VLOOKUP(B34,'GENÇ KIZ-START LİSTE'!$B$6:$F$45,3,0))</f>
      </c>
      <c r="E34" s="60">
        <f>IF(ISERROR(VLOOKUP(B34,'GENÇ KIZ-START LİSTE'!$B$6:$F$45,4,0)),"",VLOOKUP(B34,'GENÇ KIZ-START LİSTE'!$B$6:$F$45,4,0))</f>
      </c>
      <c r="F34" s="61">
        <f>IF(ISERROR(VLOOKUP($B34,'GENÇ KIZ-START LİSTE'!$B$6:$F$45,5,0)),"",VLOOKUP($B34,'GENÇ KIZ-START LİSTE'!$B$6:$F$45,5,0))</f>
      </c>
      <c r="G34" s="62"/>
      <c r="H34" s="16">
        <f t="shared" si="1"/>
      </c>
    </row>
    <row r="35" spans="1:8" ht="18" customHeight="1">
      <c r="A35" s="57">
        <f t="shared" si="0"/>
      </c>
      <c r="B35" s="89"/>
      <c r="C35" s="59">
        <f>IF(ISERROR(VLOOKUP(B35,'GENÇ KIZ-START LİSTE'!$B$6:$F$45,2,0)),"",VLOOKUP(B35,'GENÇ KIZ-START LİSTE'!$B$6:$F$45,2,0))</f>
      </c>
      <c r="D35" s="59">
        <f>IF(ISERROR(VLOOKUP(B35,'GENÇ KIZ-START LİSTE'!$B$6:$F$45,3,0)),"",VLOOKUP(B35,'GENÇ KIZ-START LİSTE'!$B$6:$F$45,3,0))</f>
      </c>
      <c r="E35" s="60">
        <f>IF(ISERROR(VLOOKUP(B35,'GENÇ KIZ-START LİSTE'!$B$6:$F$45,4,0)),"",VLOOKUP(B35,'GENÇ KIZ-START LİSTE'!$B$6:$F$45,4,0))</f>
      </c>
      <c r="F35" s="61">
        <f>IF(ISERROR(VLOOKUP($B35,'GENÇ KIZ-START LİSTE'!$B$6:$F$45,5,0)),"",VLOOKUP($B35,'GENÇ KIZ-START LİSTE'!$B$6:$F$45,5,0))</f>
      </c>
      <c r="G35" s="62"/>
      <c r="H35" s="16">
        <f t="shared" si="1"/>
      </c>
    </row>
    <row r="36" spans="1:8" ht="18" customHeight="1">
      <c r="A36" s="57">
        <f t="shared" si="0"/>
      </c>
      <c r="B36" s="89"/>
      <c r="C36" s="59">
        <f>IF(ISERROR(VLOOKUP(B36,'GENÇ KIZ-START LİSTE'!$B$6:$F$45,2,0)),"",VLOOKUP(B36,'GENÇ KIZ-START LİSTE'!$B$6:$F$45,2,0))</f>
      </c>
      <c r="D36" s="59">
        <f>IF(ISERROR(VLOOKUP(B36,'GENÇ KIZ-START LİSTE'!$B$6:$F$45,3,0)),"",VLOOKUP(B36,'GENÇ KIZ-START LİSTE'!$B$6:$F$45,3,0))</f>
      </c>
      <c r="E36" s="60">
        <f>IF(ISERROR(VLOOKUP(B36,'GENÇ KIZ-START LİSTE'!$B$6:$F$45,4,0)),"",VLOOKUP(B36,'GENÇ KIZ-START LİSTE'!$B$6:$F$45,4,0))</f>
      </c>
      <c r="F36" s="61">
        <f>IF(ISERROR(VLOOKUP($B36,'GENÇ KIZ-START LİSTE'!$B$6:$F$45,5,0)),"",VLOOKUP($B36,'GENÇ KIZ-START LİSTE'!$B$6:$F$45,5,0))</f>
      </c>
      <c r="G36" s="62"/>
      <c r="H36" s="16">
        <f t="shared" si="1"/>
      </c>
    </row>
    <row r="37" spans="1:8" ht="18" customHeight="1">
      <c r="A37" s="57">
        <f t="shared" si="0"/>
      </c>
      <c r="B37" s="89"/>
      <c r="C37" s="59">
        <f>IF(ISERROR(VLOOKUP(B37,'GENÇ KIZ-START LİSTE'!$B$6:$F$45,2,0)),"",VLOOKUP(B37,'GENÇ KIZ-START LİSTE'!$B$6:$F$45,2,0))</f>
      </c>
      <c r="D37" s="59">
        <f>IF(ISERROR(VLOOKUP(B37,'GENÇ KIZ-START LİSTE'!$B$6:$F$45,3,0)),"",VLOOKUP(B37,'GENÇ KIZ-START LİSTE'!$B$6:$F$45,3,0))</f>
      </c>
      <c r="E37" s="60">
        <f>IF(ISERROR(VLOOKUP(B37,'GENÇ KIZ-START LİSTE'!$B$6:$F$45,4,0)),"",VLOOKUP(B37,'GENÇ KIZ-START LİSTE'!$B$6:$F$45,4,0))</f>
      </c>
      <c r="F37" s="61">
        <f>IF(ISERROR(VLOOKUP($B37,'GENÇ KIZ-START LİSTE'!$B$6:$F$45,5,0)),"",VLOOKUP($B37,'GENÇ KIZ-START LİSTE'!$B$6:$F$45,5,0))</f>
      </c>
      <c r="G37" s="62"/>
      <c r="H37" s="16">
        <f t="shared" si="1"/>
      </c>
    </row>
    <row r="38" spans="1:8" ht="18" customHeight="1">
      <c r="A38" s="57">
        <f t="shared" si="0"/>
      </c>
      <c r="B38" s="89"/>
      <c r="C38" s="59">
        <f>IF(ISERROR(VLOOKUP(B38,'GENÇ KIZ-START LİSTE'!$B$6:$F$45,2,0)),"",VLOOKUP(B38,'GENÇ KIZ-START LİSTE'!$B$6:$F$45,2,0))</f>
      </c>
      <c r="D38" s="59">
        <f>IF(ISERROR(VLOOKUP(B38,'GENÇ KIZ-START LİSTE'!$B$6:$F$45,3,0)),"",VLOOKUP(B38,'GENÇ KIZ-START LİSTE'!$B$6:$F$45,3,0))</f>
      </c>
      <c r="E38" s="60">
        <f>IF(ISERROR(VLOOKUP(B38,'GENÇ KIZ-START LİSTE'!$B$6:$F$45,4,0)),"",VLOOKUP(B38,'GENÇ KIZ-START LİSTE'!$B$6:$F$45,4,0))</f>
      </c>
      <c r="F38" s="61">
        <f>IF(ISERROR(VLOOKUP($B38,'GENÇ KIZ-START LİSTE'!$B$6:$F$45,5,0)),"",VLOOKUP($B38,'GENÇ KIZ-START LİSTE'!$B$6:$F$45,5,0))</f>
      </c>
      <c r="G38" s="62"/>
      <c r="H38" s="16">
        <f t="shared" si="1"/>
      </c>
    </row>
    <row r="39" spans="1:8" ht="18" customHeight="1">
      <c r="A39" s="57">
        <f t="shared" si="0"/>
      </c>
      <c r="B39" s="89"/>
      <c r="C39" s="59">
        <f>IF(ISERROR(VLOOKUP(B39,'GENÇ KIZ-START LİSTE'!$B$6:$F$45,2,0)),"",VLOOKUP(B39,'GENÇ KIZ-START LİSTE'!$B$6:$F$45,2,0))</f>
      </c>
      <c r="D39" s="59">
        <f>IF(ISERROR(VLOOKUP(B39,'GENÇ KIZ-START LİSTE'!$B$6:$F$45,3,0)),"",VLOOKUP(B39,'GENÇ KIZ-START LİSTE'!$B$6:$F$45,3,0))</f>
      </c>
      <c r="E39" s="60">
        <f>IF(ISERROR(VLOOKUP(B39,'GENÇ KIZ-START LİSTE'!$B$6:$F$45,4,0)),"",VLOOKUP(B39,'GENÇ KIZ-START LİSTE'!$B$6:$F$45,4,0))</f>
      </c>
      <c r="F39" s="61">
        <f>IF(ISERROR(VLOOKUP($B39,'GENÇ KIZ-START LİSTE'!$B$6:$F$45,5,0)),"",VLOOKUP($B39,'GENÇ KIZ-START LİSTE'!$B$6:$F$45,5,0))</f>
      </c>
      <c r="G39" s="62"/>
      <c r="H39" s="16">
        <f t="shared" si="1"/>
      </c>
    </row>
    <row r="40" spans="1:8" ht="18" customHeight="1">
      <c r="A40" s="57">
        <f t="shared" si="0"/>
      </c>
      <c r="B40" s="89"/>
      <c r="C40" s="59">
        <f>IF(ISERROR(VLOOKUP(B40,'GENÇ KIZ-START LİSTE'!$B$6:$F$45,2,0)),"",VLOOKUP(B40,'GENÇ KIZ-START LİSTE'!$B$6:$F$45,2,0))</f>
      </c>
      <c r="D40" s="59">
        <f>IF(ISERROR(VLOOKUP(B40,'GENÇ KIZ-START LİSTE'!$B$6:$F$45,3,0)),"",VLOOKUP(B40,'GENÇ KIZ-START LİSTE'!$B$6:$F$45,3,0))</f>
      </c>
      <c r="E40" s="60">
        <f>IF(ISERROR(VLOOKUP(B40,'GENÇ KIZ-START LİSTE'!$B$6:$F$45,4,0)),"",VLOOKUP(B40,'GENÇ KIZ-START LİSTE'!$B$6:$F$45,4,0))</f>
      </c>
      <c r="F40" s="61">
        <f>IF(ISERROR(VLOOKUP($B40,'GENÇ KIZ-START LİSTE'!$B$6:$F$45,5,0)),"",VLOOKUP($B40,'GENÇ KIZ-START LİSTE'!$B$6:$F$45,5,0))</f>
      </c>
      <c r="G40" s="62"/>
      <c r="H40" s="16">
        <f t="shared" si="1"/>
      </c>
    </row>
    <row r="41" spans="1:8" ht="18" customHeight="1">
      <c r="A41" s="57">
        <f t="shared" si="0"/>
      </c>
      <c r="B41" s="89"/>
      <c r="C41" s="59">
        <f>IF(ISERROR(VLOOKUP(B41,'GENÇ KIZ-START LİSTE'!$B$6:$F$45,2,0)),"",VLOOKUP(B41,'GENÇ KIZ-START LİSTE'!$B$6:$F$45,2,0))</f>
      </c>
      <c r="D41" s="59">
        <f>IF(ISERROR(VLOOKUP(B41,'GENÇ KIZ-START LİSTE'!$B$6:$F$45,3,0)),"",VLOOKUP(B41,'GENÇ KIZ-START LİSTE'!$B$6:$F$45,3,0))</f>
      </c>
      <c r="E41" s="60">
        <f>IF(ISERROR(VLOOKUP(B41,'GENÇ KIZ-START LİSTE'!$B$6:$F$45,4,0)),"",VLOOKUP(B41,'GENÇ KIZ-START LİSTE'!$B$6:$F$45,4,0))</f>
      </c>
      <c r="F41" s="61">
        <f>IF(ISERROR(VLOOKUP($B41,'GENÇ KIZ-START LİSTE'!$B$6:$F$45,5,0)),"",VLOOKUP($B41,'GENÇ KIZ-START LİSTE'!$B$6:$F$45,5,0))</f>
      </c>
      <c r="G41" s="62"/>
      <c r="H41" s="16">
        <f t="shared" si="1"/>
      </c>
    </row>
    <row r="42" spans="1:8" ht="18" customHeight="1">
      <c r="A42" s="57">
        <f t="shared" si="0"/>
      </c>
      <c r="B42" s="89"/>
      <c r="C42" s="59">
        <f>IF(ISERROR(VLOOKUP(B42,'GENÇ KIZ-START LİSTE'!$B$6:$F$45,2,0)),"",VLOOKUP(B42,'GENÇ KIZ-START LİSTE'!$B$6:$F$45,2,0))</f>
      </c>
      <c r="D42" s="59">
        <f>IF(ISERROR(VLOOKUP(B42,'GENÇ KIZ-START LİSTE'!$B$6:$F$45,3,0)),"",VLOOKUP(B42,'GENÇ KIZ-START LİSTE'!$B$6:$F$45,3,0))</f>
      </c>
      <c r="E42" s="60">
        <f>IF(ISERROR(VLOOKUP(B42,'GENÇ KIZ-START LİSTE'!$B$6:$F$45,4,0)),"",VLOOKUP(B42,'GENÇ KIZ-START LİSTE'!$B$6:$F$45,4,0))</f>
      </c>
      <c r="F42" s="61">
        <f>IF(ISERROR(VLOOKUP($B42,'GENÇ KIZ-START LİSTE'!$B$6:$F$45,5,0)),"",VLOOKUP($B42,'GENÇ KIZ-START LİSTE'!$B$6:$F$45,5,0))</f>
      </c>
      <c r="G42" s="62"/>
      <c r="H42" s="16">
        <f t="shared" si="1"/>
      </c>
    </row>
    <row r="43" spans="1:8" ht="18" customHeight="1">
      <c r="A43" s="57">
        <f t="shared" si="0"/>
      </c>
      <c r="B43" s="89"/>
      <c r="C43" s="59">
        <f>IF(ISERROR(VLOOKUP(B43,'GENÇ KIZ-START LİSTE'!$B$6:$F$45,2,0)),"",VLOOKUP(B43,'GENÇ KIZ-START LİSTE'!$B$6:$F$45,2,0))</f>
      </c>
      <c r="D43" s="59">
        <f>IF(ISERROR(VLOOKUP(B43,'GENÇ KIZ-START LİSTE'!$B$6:$F$45,3,0)),"",VLOOKUP(B43,'GENÇ KIZ-START LİSTE'!$B$6:$F$45,3,0))</f>
      </c>
      <c r="E43" s="60">
        <f>IF(ISERROR(VLOOKUP(B43,'GENÇ KIZ-START LİSTE'!$B$6:$F$45,4,0)),"",VLOOKUP(B43,'GENÇ KIZ-START LİSTE'!$B$6:$F$45,4,0))</f>
      </c>
      <c r="F43" s="61">
        <f>IF(ISERROR(VLOOKUP($B43,'GENÇ KIZ-START LİSTE'!$B$6:$F$45,5,0)),"",VLOOKUP($B43,'GENÇ KIZ-START LİSTE'!$B$6:$F$45,5,0))</f>
      </c>
      <c r="G43" s="62"/>
      <c r="H43" s="16">
        <f t="shared" si="1"/>
      </c>
    </row>
    <row r="44" spans="1:8" ht="18" customHeight="1">
      <c r="A44" s="57">
        <f t="shared" si="0"/>
      </c>
      <c r="B44" s="89"/>
      <c r="C44" s="59">
        <f>IF(ISERROR(VLOOKUP(B44,'GENÇ KIZ-START LİSTE'!$B$6:$F$45,2,0)),"",VLOOKUP(B44,'GENÇ KIZ-START LİSTE'!$B$6:$F$45,2,0))</f>
      </c>
      <c r="D44" s="59">
        <f>IF(ISERROR(VLOOKUP(B44,'GENÇ KIZ-START LİSTE'!$B$6:$F$45,3,0)),"",VLOOKUP(B44,'GENÇ KIZ-START LİSTE'!$B$6:$F$45,3,0))</f>
      </c>
      <c r="E44" s="60">
        <f>IF(ISERROR(VLOOKUP(B44,'GENÇ KIZ-START LİSTE'!$B$6:$F$45,4,0)),"",VLOOKUP(B44,'GENÇ KIZ-START LİSTE'!$B$6:$F$45,4,0))</f>
      </c>
      <c r="F44" s="61">
        <f>IF(ISERROR(VLOOKUP($B44,'GENÇ KIZ-START LİSTE'!$B$6:$F$45,5,0)),"",VLOOKUP($B44,'GENÇ KIZ-START LİSTE'!$B$6:$F$45,5,0))</f>
      </c>
      <c r="G44" s="62"/>
      <c r="H44" s="16">
        <f t="shared" si="1"/>
      </c>
    </row>
    <row r="45" spans="1:8" ht="18" customHeight="1">
      <c r="A45" s="57">
        <f t="shared" si="0"/>
      </c>
      <c r="B45" s="89"/>
      <c r="C45" s="59">
        <f>IF(ISERROR(VLOOKUP(B45,'GENÇ KIZ-START LİSTE'!$B$6:$F$45,2,0)),"",VLOOKUP(B45,'GENÇ KIZ-START LİSTE'!$B$6:$F$45,2,0))</f>
      </c>
      <c r="D45" s="59">
        <f>IF(ISERROR(VLOOKUP(B45,'GENÇ KIZ-START LİSTE'!$B$6:$F$45,3,0)),"",VLOOKUP(B45,'GENÇ KIZ-START LİSTE'!$B$6:$F$45,3,0))</f>
      </c>
      <c r="E45" s="60">
        <f>IF(ISERROR(VLOOKUP(B45,'GENÇ KIZ-START LİSTE'!$B$6:$F$45,4,0)),"",VLOOKUP(B45,'GENÇ KIZ-START LİSTE'!$B$6:$F$45,4,0))</f>
      </c>
      <c r="F45" s="61">
        <f>IF(ISERROR(VLOOKUP($B45,'GENÇ KIZ-START LİSTE'!$B$6:$F$45,5,0)),"",VLOOKUP($B45,'GENÇ KIZ-START LİSTE'!$B$6:$F$45,5,0))</f>
      </c>
      <c r="G45" s="62"/>
      <c r="H45" s="16">
        <f t="shared" si="1"/>
      </c>
    </row>
    <row r="46" spans="1:8" ht="18" customHeight="1">
      <c r="A46" s="57">
        <f t="shared" si="0"/>
      </c>
      <c r="B46" s="89"/>
      <c r="C46" s="59">
        <f>IF(ISERROR(VLOOKUP(B46,'GENÇ KIZ-START LİSTE'!$B$6:$F$45,2,0)),"",VLOOKUP(B46,'GENÇ KIZ-START LİSTE'!$B$6:$F$45,2,0))</f>
      </c>
      <c r="D46" s="59">
        <f>IF(ISERROR(VLOOKUP(B46,'GENÇ KIZ-START LİSTE'!$B$6:$F$45,3,0)),"",VLOOKUP(B46,'GENÇ KIZ-START LİSTE'!$B$6:$F$45,3,0))</f>
      </c>
      <c r="E46" s="60">
        <f>IF(ISERROR(VLOOKUP(B46,'GENÇ KIZ-START LİSTE'!$B$6:$F$45,4,0)),"",VLOOKUP(B46,'GENÇ KIZ-START LİSTE'!$B$6:$F$45,4,0))</f>
      </c>
      <c r="F46" s="61">
        <f>IF(ISERROR(VLOOKUP($B46,'GENÇ KIZ-START LİSTE'!$B$6:$F$45,5,0)),"",VLOOKUP($B46,'GENÇ KIZ-START LİSTE'!$B$6:$F$45,5,0))</f>
      </c>
      <c r="G46" s="62"/>
      <c r="H46" s="16">
        <f t="shared" si="1"/>
      </c>
    </row>
    <row r="47" spans="1:8" ht="18" customHeight="1">
      <c r="A47" s="57">
        <f t="shared" si="0"/>
      </c>
      <c r="B47" s="89"/>
      <c r="C47" s="59">
        <f>IF(ISERROR(VLOOKUP(B47,'GENÇ KIZ-START LİSTE'!$B$6:$F$45,2,0)),"",VLOOKUP(B47,'GENÇ KIZ-START LİSTE'!$B$6:$F$45,2,0))</f>
      </c>
      <c r="D47" s="59">
        <f>IF(ISERROR(VLOOKUP(B47,'GENÇ KIZ-START LİSTE'!$B$6:$F$45,3,0)),"",VLOOKUP(B47,'GENÇ KIZ-START LİSTE'!$B$6:$F$45,3,0))</f>
      </c>
      <c r="E47" s="60">
        <f>IF(ISERROR(VLOOKUP(B47,'GENÇ KIZ-START LİSTE'!$B$6:$F$45,4,0)),"",VLOOKUP(B47,'GENÇ KIZ-START LİSTE'!$B$6:$F$45,4,0))</f>
      </c>
      <c r="F47" s="61">
        <f>IF(ISERROR(VLOOKUP($B47,'GENÇ KIZ-START LİSTE'!$B$6:$F$45,5,0)),"",VLOOKUP($B47,'GENÇ KIZ-START LİSTE'!$B$6:$F$45,5,0))</f>
      </c>
      <c r="G47" s="62"/>
      <c r="H47" s="16">
        <f t="shared" si="1"/>
      </c>
    </row>
    <row r="48" spans="1:8" ht="18" customHeight="1">
      <c r="A48" s="57">
        <f t="shared" si="0"/>
      </c>
      <c r="B48" s="89"/>
      <c r="C48" s="59">
        <f>IF(ISERROR(VLOOKUP(B48,'GENÇ KIZ-START LİSTE'!$B$6:$F$45,2,0)),"",VLOOKUP(B48,'GENÇ KIZ-START LİSTE'!$B$6:$F$45,2,0))</f>
      </c>
      <c r="D48" s="59">
        <f>IF(ISERROR(VLOOKUP(B48,'GENÇ KIZ-START LİSTE'!$B$6:$F$45,3,0)),"",VLOOKUP(B48,'GENÇ KIZ-START LİSTE'!$B$6:$F$45,3,0))</f>
      </c>
      <c r="E48" s="60">
        <f>IF(ISERROR(VLOOKUP(B48,'GENÇ KIZ-START LİSTE'!$B$6:$F$45,4,0)),"",VLOOKUP(B48,'GENÇ KIZ-START LİSTE'!$B$6:$F$45,4,0))</f>
      </c>
      <c r="F48" s="61">
        <f>IF(ISERROR(VLOOKUP($B48,'GENÇ KIZ-START LİSTE'!$B$6:$F$45,5,0)),"",VLOOKUP($B48,'GENÇ KIZ-START LİSTE'!$B$6:$F$45,5,0))</f>
      </c>
      <c r="G48" s="62"/>
      <c r="H48" s="16">
        <f t="shared" si="1"/>
      </c>
    </row>
    <row r="49" spans="1:8" ht="18" customHeight="1">
      <c r="A49" s="57">
        <f t="shared" si="0"/>
      </c>
      <c r="B49" s="89"/>
      <c r="C49" s="59">
        <f>IF(ISERROR(VLOOKUP(B49,'GENÇ KIZ-START LİSTE'!$B$6:$F$45,2,0)),"",VLOOKUP(B49,'GENÇ KIZ-START LİSTE'!$B$6:$F$45,2,0))</f>
      </c>
      <c r="D49" s="59">
        <f>IF(ISERROR(VLOOKUP(B49,'GENÇ KIZ-START LİSTE'!$B$6:$F$45,3,0)),"",VLOOKUP(B49,'GENÇ KIZ-START LİSTE'!$B$6:$F$45,3,0))</f>
      </c>
      <c r="E49" s="60">
        <f>IF(ISERROR(VLOOKUP(B49,'GENÇ KIZ-START LİSTE'!$B$6:$F$45,4,0)),"",VLOOKUP(B49,'GENÇ KIZ-START LİSTE'!$B$6:$F$45,4,0))</f>
      </c>
      <c r="F49" s="61">
        <f>IF(ISERROR(VLOOKUP($B49,'GENÇ KIZ-START LİSTE'!$B$6:$F$45,5,0)),"",VLOOKUP($B49,'GENÇ KIZ-START LİSTE'!$B$6:$F$45,5,0))</f>
      </c>
      <c r="G49" s="62"/>
      <c r="H49" s="16">
        <f t="shared" si="1"/>
      </c>
    </row>
    <row r="50" spans="1:8" ht="18" customHeight="1">
      <c r="A50" s="57">
        <f t="shared" si="0"/>
      </c>
      <c r="B50" s="89"/>
      <c r="C50" s="59">
        <f>IF(ISERROR(VLOOKUP(B50,'GENÇ KIZ-START LİSTE'!$B$6:$F$45,2,0)),"",VLOOKUP(B50,'GENÇ KIZ-START LİSTE'!$B$6:$F$45,2,0))</f>
      </c>
      <c r="D50" s="59">
        <f>IF(ISERROR(VLOOKUP(B50,'GENÇ KIZ-START LİSTE'!$B$6:$F$45,3,0)),"",VLOOKUP(B50,'GENÇ KIZ-START LİSTE'!$B$6:$F$45,3,0))</f>
      </c>
      <c r="E50" s="60">
        <f>IF(ISERROR(VLOOKUP(B50,'GENÇ KIZ-START LİSTE'!$B$6:$F$45,4,0)),"",VLOOKUP(B50,'GENÇ KIZ-START LİSTE'!$B$6:$F$45,4,0))</f>
      </c>
      <c r="F50" s="61">
        <f>IF(ISERROR(VLOOKUP($B50,'GENÇ KIZ-START LİSTE'!$B$6:$F$45,5,0)),"",VLOOKUP($B50,'GENÇ KIZ-START LİSTE'!$B$6:$F$45,5,0))</f>
      </c>
      <c r="G50" s="62"/>
      <c r="H50" s="16">
        <f t="shared" si="1"/>
      </c>
    </row>
    <row r="51" spans="1:8" ht="18" customHeight="1">
      <c r="A51" s="57">
        <f t="shared" si="0"/>
      </c>
      <c r="B51" s="89"/>
      <c r="C51" s="59">
        <f>IF(ISERROR(VLOOKUP(B51,'GENÇ KIZ-START LİSTE'!$B$6:$F$45,2,0)),"",VLOOKUP(B51,'GENÇ KIZ-START LİSTE'!$B$6:$F$45,2,0))</f>
      </c>
      <c r="D51" s="59">
        <f>IF(ISERROR(VLOOKUP(B51,'GENÇ KIZ-START LİSTE'!$B$6:$F$45,3,0)),"",VLOOKUP(B51,'GENÇ KIZ-START LİSTE'!$B$6:$F$45,3,0))</f>
      </c>
      <c r="E51" s="60">
        <f>IF(ISERROR(VLOOKUP(B51,'GENÇ KIZ-START LİSTE'!$B$6:$F$45,4,0)),"",VLOOKUP(B51,'GENÇ KIZ-START LİSTE'!$B$6:$F$45,4,0))</f>
      </c>
      <c r="F51" s="61">
        <f>IF(ISERROR(VLOOKUP($B51,'GENÇ KIZ-START LİSTE'!$B$6:$F$45,5,0)),"",VLOOKUP($B51,'GENÇ KIZ-START LİSTE'!$B$6:$F$45,5,0))</f>
      </c>
      <c r="G51" s="62"/>
      <c r="H51" s="16">
        <f t="shared" si="1"/>
      </c>
    </row>
    <row r="52" spans="1:8" ht="18" customHeight="1">
      <c r="A52" s="57">
        <f t="shared" si="0"/>
      </c>
      <c r="B52" s="89"/>
      <c r="C52" s="59">
        <f>IF(ISERROR(VLOOKUP(B52,'GENÇ KIZ-START LİSTE'!$B$6:$F$45,2,0)),"",VLOOKUP(B52,'GENÇ KIZ-START LİSTE'!$B$6:$F$45,2,0))</f>
      </c>
      <c r="D52" s="59">
        <f>IF(ISERROR(VLOOKUP(B52,'GENÇ KIZ-START LİSTE'!$B$6:$F$45,3,0)),"",VLOOKUP(B52,'GENÇ KIZ-START LİSTE'!$B$6:$F$45,3,0))</f>
      </c>
      <c r="E52" s="60">
        <f>IF(ISERROR(VLOOKUP(B52,'GENÇ KIZ-START LİSTE'!$B$6:$F$45,4,0)),"",VLOOKUP(B52,'GENÇ KIZ-START LİSTE'!$B$6:$F$45,4,0))</f>
      </c>
      <c r="F52" s="61">
        <f>IF(ISERROR(VLOOKUP($B52,'GENÇ KIZ-START LİSTE'!$B$6:$F$45,5,0)),"",VLOOKUP($B52,'GENÇ KIZ-START LİSTE'!$B$6:$F$45,5,0))</f>
      </c>
      <c r="G52" s="62"/>
      <c r="H52" s="16">
        <f t="shared" si="1"/>
      </c>
    </row>
    <row r="53" spans="1:8" ht="18" customHeight="1">
      <c r="A53" s="57">
        <f t="shared" si="0"/>
      </c>
      <c r="B53" s="89"/>
      <c r="C53" s="59">
        <f>IF(ISERROR(VLOOKUP(B53,'GENÇ KIZ-START LİSTE'!$B$6:$F$45,2,0)),"",VLOOKUP(B53,'GENÇ KIZ-START LİSTE'!$B$6:$F$45,2,0))</f>
      </c>
      <c r="D53" s="59">
        <f>IF(ISERROR(VLOOKUP(B53,'GENÇ KIZ-START LİSTE'!$B$6:$F$45,3,0)),"",VLOOKUP(B53,'GENÇ KIZ-START LİSTE'!$B$6:$F$45,3,0))</f>
      </c>
      <c r="E53" s="60">
        <f>IF(ISERROR(VLOOKUP(B53,'GENÇ KIZ-START LİSTE'!$B$6:$F$45,4,0)),"",VLOOKUP(B53,'GENÇ KIZ-START LİSTE'!$B$6:$F$45,4,0))</f>
      </c>
      <c r="F53" s="61">
        <f>IF(ISERROR(VLOOKUP($B53,'GENÇ KIZ-START LİSTE'!$B$6:$F$45,5,0)),"",VLOOKUP($B53,'GENÇ KIZ-START LİSTE'!$B$6:$F$45,5,0))</f>
      </c>
      <c r="G53" s="62"/>
      <c r="H53" s="16">
        <f t="shared" si="1"/>
      </c>
    </row>
    <row r="54" spans="1:8" ht="18" customHeight="1">
      <c r="A54" s="57">
        <f t="shared" si="0"/>
      </c>
      <c r="B54" s="89"/>
      <c r="C54" s="59">
        <f>IF(ISERROR(VLOOKUP(B54,'GENÇ KIZ-START LİSTE'!$B$6:$F$45,2,0)),"",VLOOKUP(B54,'GENÇ KIZ-START LİSTE'!$B$6:$F$45,2,0))</f>
      </c>
      <c r="D54" s="59">
        <f>IF(ISERROR(VLOOKUP(B54,'GENÇ KIZ-START LİSTE'!$B$6:$F$45,3,0)),"",VLOOKUP(B54,'GENÇ KIZ-START LİSTE'!$B$6:$F$45,3,0))</f>
      </c>
      <c r="E54" s="60">
        <f>IF(ISERROR(VLOOKUP(B54,'GENÇ KIZ-START LİSTE'!$B$6:$F$45,4,0)),"",VLOOKUP(B54,'GENÇ KIZ-START LİSTE'!$B$6:$F$45,4,0))</f>
      </c>
      <c r="F54" s="61">
        <f>IF(ISERROR(VLOOKUP($B54,'GENÇ KIZ-START LİSTE'!$B$6:$F$45,5,0)),"",VLOOKUP($B54,'GENÇ KIZ-START LİSTE'!$B$6:$F$45,5,0))</f>
      </c>
      <c r="G54" s="62"/>
      <c r="H54" s="16">
        <f t="shared" si="1"/>
      </c>
    </row>
    <row r="55" spans="1:8" ht="18" customHeight="1">
      <c r="A55" s="57">
        <f t="shared" si="0"/>
      </c>
      <c r="B55" s="89"/>
      <c r="C55" s="59">
        <f>IF(ISERROR(VLOOKUP(B55,'GENÇ KIZ-START LİSTE'!$B$6:$F$45,2,0)),"",VLOOKUP(B55,'GENÇ KIZ-START LİSTE'!$B$6:$F$45,2,0))</f>
      </c>
      <c r="D55" s="59">
        <f>IF(ISERROR(VLOOKUP(B55,'GENÇ KIZ-START LİSTE'!$B$6:$F$45,3,0)),"",VLOOKUP(B55,'GENÇ KIZ-START LİSTE'!$B$6:$F$45,3,0))</f>
      </c>
      <c r="E55" s="60">
        <f>IF(ISERROR(VLOOKUP(B55,'GENÇ KIZ-START LİSTE'!$B$6:$F$45,4,0)),"",VLOOKUP(B55,'GENÇ KIZ-START LİSTE'!$B$6:$F$45,4,0))</f>
      </c>
      <c r="F55" s="61">
        <f>IF(ISERROR(VLOOKUP($B55,'GENÇ KIZ-START LİSTE'!$B$6:$F$45,5,0)),"",VLOOKUP($B55,'GENÇ KIZ-START LİSTE'!$B$6:$F$45,5,0))</f>
      </c>
      <c r="G55" s="62"/>
      <c r="H55" s="16">
        <f t="shared" si="1"/>
      </c>
    </row>
  </sheetData>
  <sheetProtection password="CC11" sheet="1"/>
  <mergeCells count="5">
    <mergeCell ref="A1:H1"/>
    <mergeCell ref="A2:H2"/>
    <mergeCell ref="A3:H3"/>
    <mergeCell ref="A4:C4"/>
    <mergeCell ref="F4:H4"/>
  </mergeCells>
  <conditionalFormatting sqref="H6:H55">
    <cfRule type="containsText" priority="2" dxfId="24" operator="containsText" stopIfTrue="1" text="$E$7=&quot;&quot;F&quot;&quot;">
      <formula>NOT(ISERROR(SEARCH("$E$7=""F""",H6)))</formula>
    </cfRule>
    <cfRule type="containsText" priority="3" dxfId="24" operator="containsText" stopIfTrue="1" text="F=E7">
      <formula>NOT(ISERROR(SEARCH("F=E7",H6)))</formula>
    </cfRule>
  </conditionalFormatting>
  <conditionalFormatting sqref="B6:B55">
    <cfRule type="duplicateValues" priority="1" dxfId="24" stopIfTrue="1">
      <formula>AND(COUNTIF($B$6:$B$55,B6)&gt;1,NOT(ISBLANK(B6)))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4"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hem</cp:lastModifiedBy>
  <cp:lastPrinted>2012-05-20T09:15:21Z</cp:lastPrinted>
  <dcterms:created xsi:type="dcterms:W3CDTF">2008-08-11T14:10:37Z</dcterms:created>
  <dcterms:modified xsi:type="dcterms:W3CDTF">2012-05-20T09:16:09Z</dcterms:modified>
  <cp:category/>
  <cp:version/>
  <cp:contentType/>
  <cp:contentStatus/>
</cp:coreProperties>
</file>