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drawings/drawing97.xml" ContentType="application/vnd.openxmlformats-officedocument.drawing+xml"/>
  <Override PartName="/xl/worksheets/sheet13.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drawings/drawing39.xml" ContentType="application/vnd.openxmlformats-officedocument.drawing+xml"/>
  <Override PartName="/xl/drawings/drawing86.xml" ContentType="application/vnd.openxmlformats-officedocument.drawing+xml"/>
  <Override PartName="/xl/drawings/drawing17.xml" ContentType="application/vnd.openxmlformats-officedocument.drawing+xml"/>
  <Override PartName="/xl/drawings/drawing28.xml" ContentType="application/vnd.openxmlformats-officedocument.drawing+xml"/>
  <Override PartName="/xl/drawings/drawing64.xml" ContentType="application/vnd.openxmlformats-officedocument.drawing+xml"/>
  <Override PartName="/xl/drawings/drawing75.xml" ContentType="application/vnd.openxmlformats-officedocument.drawing+xml"/>
  <Default Extension="xml" ContentType="application/xml"/>
  <Override PartName="/xl/drawings/drawing2.xml" ContentType="application/vnd.openxmlformats-officedocument.drawing+xml"/>
  <Override PartName="/xl/drawings/drawing53.xml" ContentType="application/vnd.openxmlformats-officedocument.drawing+xml"/>
  <Override PartName="/xl/worksheets/sheet3.xml" ContentType="application/vnd.openxmlformats-officedocument.spreadsheetml.worksheet+xml"/>
  <Override PartName="/xl/worksheets/sheet98.xml" ContentType="application/vnd.openxmlformats-officedocument.spreadsheetml.worksheet+xml"/>
  <Override PartName="/xl/drawings/drawing42.xml" ContentType="application/vnd.openxmlformats-officedocument.drawing+xml"/>
  <Override PartName="/xl/worksheets/sheet69.xml" ContentType="application/vnd.openxmlformats-officedocument.spreadsheetml.worksheet+xml"/>
  <Override PartName="/xl/worksheets/sheet87.xml" ContentType="application/vnd.openxmlformats-officedocument.spreadsheetml.worksheet+xml"/>
  <Override PartName="/xl/worksheets/sheet106.xml" ContentType="application/vnd.openxmlformats-officedocument.spreadsheetml.worksheet+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76.xml" ContentType="application/vnd.openxmlformats-officedocument.spreadsheetml.worksheet+xml"/>
  <Override PartName="/xl/worksheets/sheet94.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36.xml" ContentType="application/vnd.openxmlformats-officedocument.spreadsheetml.worksheet+xml"/>
  <Override PartName="/xl/worksheets/sheet54.xml" ContentType="application/vnd.openxmlformats-officedocument.spreadsheetml.worksheet+xml"/>
  <Override PartName="/xl/worksheets/sheet65.xml" ContentType="application/vnd.openxmlformats-officedocument.spreadsheetml.worksheet+xml"/>
  <Override PartName="/xl/worksheets/sheet83.xml" ContentType="application/vnd.openxmlformats-officedocument.spreadsheetml.worksheet+xml"/>
  <Override PartName="/xl/worksheets/sheet102.xml" ContentType="application/vnd.openxmlformats-officedocument.spreadsheetml.worksheet+xml"/>
  <Override PartName="/xl/worksheets/sheet25.xml" ContentType="application/vnd.openxmlformats-officedocument.spreadsheetml.worksheet+xml"/>
  <Override PartName="/xl/worksheets/sheet43.xml" ContentType="application/vnd.openxmlformats-officedocument.spreadsheetml.worksheet+xml"/>
  <Override PartName="/xl/worksheets/sheet72.xml" ContentType="application/vnd.openxmlformats-officedocument.spreadsheetml.worksheet+xml"/>
  <Override PartName="/xl/worksheets/sheet90.xml" ContentType="application/vnd.openxmlformats-officedocument.spreadsheetml.worksheet+xml"/>
  <Default Extension="bin" ContentType="application/vnd.openxmlformats-officedocument.spreadsheetml.printerSettings"/>
  <Override PartName="/xl/drawings/drawing69.xml" ContentType="application/vnd.openxmlformats-officedocument.drawing+xml"/>
  <Override PartName="/xl/drawings/drawing87.xml" ContentType="application/vnd.openxmlformats-officedocument.drawing+xml"/>
  <Override PartName="/xl/drawings/drawing98.xml" ContentType="application/vnd.openxmlformats-officedocument.drawing+xml"/>
  <Override PartName="/xl/worksheets/sheet14.xml" ContentType="application/vnd.openxmlformats-officedocument.spreadsheetml.worksheet+xml"/>
  <Override PartName="/xl/worksheets/sheet32.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drawings/drawing58.xml" ContentType="application/vnd.openxmlformats-officedocument.drawing+xml"/>
  <Override PartName="/xl/drawings/drawing76.xml" ContentType="application/vnd.openxmlformats-officedocument.drawing+xml"/>
  <Override PartName="/xl/worksheets/sheet8.xml" ContentType="application/vnd.openxmlformats-officedocument.spreadsheetml.worksheet+xml"/>
  <Override PartName="/xl/worksheets/sheet21.xml" ContentType="application/vnd.openxmlformats-officedocument.spreadsheetml.worksheet+xml"/>
  <Override PartName="/xl/drawings/drawing18.xml" ContentType="application/vnd.openxmlformats-officedocument.drawing+xml"/>
  <Override PartName="/xl/drawings/drawing36.xml" ContentType="application/vnd.openxmlformats-officedocument.drawing+xml"/>
  <Override PartName="/xl/drawings/drawing47.xml" ContentType="application/vnd.openxmlformats-officedocument.drawing+xml"/>
  <Override PartName="/xl/drawings/drawing65.xml" ContentType="application/vnd.openxmlformats-officedocument.drawing+xml"/>
  <Override PartName="/xl/drawings/drawing83.xml" ContentType="application/vnd.openxmlformats-officedocument.drawing+xml"/>
  <Override PartName="/xl/drawings/drawing94.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25.xml" ContentType="application/vnd.openxmlformats-officedocument.drawing+xml"/>
  <Override PartName="/xl/drawings/drawing43.xml" ContentType="application/vnd.openxmlformats-officedocument.drawing+xml"/>
  <Override PartName="/xl/drawings/drawing54.xml" ContentType="application/vnd.openxmlformats-officedocument.drawing+xml"/>
  <Override PartName="/xl/drawings/drawing72.xml" ContentType="application/vnd.openxmlformats-officedocument.drawing+xml"/>
  <Override PartName="/xl/drawings/drawing90.xml" ContentType="application/vnd.openxmlformats-officedocument.drawing+xml"/>
  <Override PartName="/docProps/app.xml" ContentType="application/vnd.openxmlformats-officedocument.extended-properties+xml"/>
  <Override PartName="/xl/worksheets/sheet99.xml" ContentType="application/vnd.openxmlformats-officedocument.spreadsheetml.worksheet+xml"/>
  <Override PartName="/xl/worksheets/sheet107.xml" ContentType="application/vnd.openxmlformats-officedocument.spreadsheetml.worksheet+xml"/>
  <Override PartName="/xl/drawings/drawing14.xml" ContentType="application/vnd.openxmlformats-officedocument.drawing+xml"/>
  <Override PartName="/xl/drawings/drawing32.xml" ContentType="application/vnd.openxmlformats-officedocument.drawing+xml"/>
  <Override PartName="/xl/drawings/drawing61.xml" ContentType="application/vnd.openxmlformats-officedocument.drawing+xml"/>
  <Override PartName="/xl/worksheets/sheet59.xml" ContentType="application/vnd.openxmlformats-officedocument.spreadsheetml.worksheet+xml"/>
  <Override PartName="/xl/worksheets/sheet77.xml" ContentType="application/vnd.openxmlformats-officedocument.spreadsheetml.worksheet+xml"/>
  <Override PartName="/xl/worksheets/sheet88.xml" ContentType="application/vnd.openxmlformats-officedocument.spreadsheetml.worksheet+xml"/>
  <Override PartName="/xl/drawings/drawing21.xml" ContentType="application/vnd.openxmlformats-officedocument.drawing+xml"/>
  <Override PartName="/xl/drawings/drawing5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48.xml" ContentType="application/vnd.openxmlformats-officedocument.spreadsheetml.worksheet+xml"/>
  <Override PartName="/xl/worksheets/sheet66.xml" ContentType="application/vnd.openxmlformats-officedocument.spreadsheetml.worksheet+xml"/>
  <Override PartName="/xl/worksheets/sheet95.xml" ContentType="application/vnd.openxmlformats-officedocument.spreadsheetml.worksheet+xml"/>
  <Override PartName="/xl/worksheets/sheet103.xml" ContentType="application/vnd.openxmlformats-officedocument.spreadsheetml.worksheet+xml"/>
  <Override PartName="/xl/drawings/drawing10.xml" ContentType="application/vnd.openxmlformats-officedocument.drawing+xml"/>
  <Override PartName="/xl/worksheets/sheet26.xml" ContentType="application/vnd.openxmlformats-officedocument.spreadsheetml.worksheet+xml"/>
  <Override PartName="/xl/worksheets/sheet37.xml" ContentType="application/vnd.openxmlformats-officedocument.spreadsheetml.worksheet+xml"/>
  <Override PartName="/xl/worksheets/sheet55.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xl/drawings/drawing99.xml" ContentType="application/vnd.openxmlformats-officedocument.drawing+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1.xml" ContentType="application/vnd.openxmlformats-officedocument.spreadsheetml.worksheet+xml"/>
  <Override PartName="/xl/drawings/drawing59.xml" ContentType="application/vnd.openxmlformats-officedocument.drawing+xml"/>
  <Override PartName="/xl/drawings/drawing88.xml" ContentType="application/vnd.openxmlformats-officedocument.drawing+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drawings/drawing48.xml" ContentType="application/vnd.openxmlformats-officedocument.drawing+xml"/>
  <Override PartName="/xl/drawings/drawing66.xml" ContentType="application/vnd.openxmlformats-officedocument.drawing+xml"/>
  <Override PartName="/xl/drawings/drawing77.xml" ContentType="application/vnd.openxmlformats-officedocument.drawing+xml"/>
  <Override PartName="/xl/drawings/drawing95.xml" ContentType="application/vnd.openxmlformats-officedocument.drawing+xml"/>
  <Override PartName="/xl/worksheets/sheet1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drawings/drawing37.xml" ContentType="application/vnd.openxmlformats-officedocument.drawing+xml"/>
  <Override PartName="/xl/drawings/drawing55.xml" ContentType="application/vnd.openxmlformats-officedocument.drawing+xml"/>
  <Override PartName="/xl/drawings/drawing84.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drawings/drawing15.xml" ContentType="application/vnd.openxmlformats-officedocument.drawing+xml"/>
  <Override PartName="/xl/drawings/drawing26.xml" ContentType="application/vnd.openxmlformats-officedocument.drawing+xml"/>
  <Override PartName="/xl/drawings/drawing44.xml" ContentType="application/vnd.openxmlformats-officedocument.drawing+xml"/>
  <Override PartName="/xl/drawings/drawing62.xml" ContentType="application/vnd.openxmlformats-officedocument.drawing+xml"/>
  <Override PartName="/xl/drawings/drawing73.xml" ContentType="application/vnd.openxmlformats-officedocument.drawing+xml"/>
  <Override PartName="/xl/drawings/drawing91.xml" ContentType="application/vnd.openxmlformats-officedocument.drawing+xml"/>
  <Override PartName="/xl/worksheets/sheet89.xml" ContentType="application/vnd.openxmlformats-officedocument.spreadsheetml.worksheet+xml"/>
  <Override PartName="/xl/worksheets/sheet108.xml" ContentType="application/vnd.openxmlformats-officedocument.spreadsheetml.worksheet+xml"/>
  <Override PartName="/xl/drawings/drawing22.xml" ContentType="application/vnd.openxmlformats-officedocument.drawing+xml"/>
  <Override PartName="/xl/drawings/drawing33.xml" ContentType="application/vnd.openxmlformats-officedocument.drawing+xml"/>
  <Override PartName="/xl/drawings/drawing51.xml" ContentType="application/vnd.openxmlformats-officedocument.drawing+xml"/>
  <Override PartName="/xl/drawings/drawing80.xml" ContentType="application/vnd.openxmlformats-officedocument.drawing+xml"/>
  <Override PartName="/xl/worksheets/sheet1.xml" ContentType="application/vnd.openxmlformats-officedocument.spreadsheetml.worksheet+xml"/>
  <Override PartName="/xl/worksheets/sheet49.xml" ContentType="application/vnd.openxmlformats-officedocument.spreadsheetml.worksheet+xml"/>
  <Override PartName="/xl/worksheets/sheet78.xml" ContentType="application/vnd.openxmlformats-officedocument.spreadsheetml.worksheet+xml"/>
  <Override PartName="/xl/worksheets/sheet96.xml" ContentType="application/vnd.openxmlformats-officedocument.spreadsheetml.worksheet+xml"/>
  <Override PartName="/xl/drawings/drawing11.xml" ContentType="application/vnd.openxmlformats-officedocument.drawing+xml"/>
  <Override PartName="/xl/drawings/drawing40.xml" ContentType="application/vnd.openxmlformats-officedocument.drawing+xml"/>
  <Override PartName="/xl/worksheets/sheet38.xml" ContentType="application/vnd.openxmlformats-officedocument.spreadsheetml.worksheet+xml"/>
  <Override PartName="/xl/worksheets/sheet67.xml" ContentType="application/vnd.openxmlformats-officedocument.spreadsheetml.worksheet+xml"/>
  <Override PartName="/xl/worksheets/sheet85.xml" ContentType="application/vnd.openxmlformats-officedocument.spreadsheetml.worksheet+xml"/>
  <Override PartName="/xl/worksheets/sheet104.xml" ContentType="application/vnd.openxmlformats-officedocument.spreadsheetml.worksheet+xml"/>
  <Override PartName="/xl/drawings/drawing100.xml" ContentType="application/vnd.openxmlformats-officedocument.drawing+xml"/>
  <Override PartName="/xl/worksheets/sheet27.xml" ContentType="application/vnd.openxmlformats-officedocument.spreadsheetml.worksheet+xml"/>
  <Override PartName="/xl/worksheets/sheet45.xml" ContentType="application/vnd.openxmlformats-officedocument.spreadsheetml.worksheet+xml"/>
  <Override PartName="/xl/worksheets/sheet56.xml" ContentType="application/vnd.openxmlformats-officedocument.spreadsheetml.worksheet+xml"/>
  <Override PartName="/xl/worksheets/sheet74.xml" ContentType="application/vnd.openxmlformats-officedocument.spreadsheetml.worksheet+xml"/>
  <Override PartName="/xl/worksheets/sheet92.xml" ContentType="application/vnd.openxmlformats-officedocument.spreadsheetml.worksheet+xml"/>
  <Override PartName="/xl/drawings/drawing89.xml" ContentType="application/vnd.openxmlformats-officedocument.drawing+xml"/>
  <Override PartName="/xl/worksheets/sheet16.xml" ContentType="application/vnd.openxmlformats-officedocument.spreadsheetml.worksheet+xml"/>
  <Override PartName="/xl/worksheets/sheet34.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81.xml" ContentType="application/vnd.openxmlformats-officedocument.spreadsheetml.worksheet+xml"/>
  <Override PartName="/xl/worksheets/sheet100.xml" ContentType="application/vnd.openxmlformats-officedocument.spreadsheetml.worksheet+xml"/>
  <Override PartName="/xl/drawings/drawing9.xml" ContentType="application/vnd.openxmlformats-officedocument.drawing+xml"/>
  <Override PartName="/xl/drawings/drawing78.xml" ContentType="application/vnd.openxmlformats-officedocument.drawing+xml"/>
  <Override PartName="/xl/worksheets/sheet23.xml" ContentType="application/vnd.openxmlformats-officedocument.spreadsheetml.worksheet+xml"/>
  <Override PartName="/xl/worksheets/sheet41.xml" ContentType="application/vnd.openxmlformats-officedocument.spreadsheetml.worksheet+xml"/>
  <Override PartName="/xl/worksheets/sheet70.xml" ContentType="application/vnd.openxmlformats-officedocument.spreadsheetml.worksheet+xml"/>
  <Override PartName="/xl/drawings/drawing38.xml" ContentType="application/vnd.openxmlformats-officedocument.drawing+xml"/>
  <Override PartName="/xl/drawings/drawing49.xml" ContentType="application/vnd.openxmlformats-officedocument.drawing+xml"/>
  <Override PartName="/xl/drawings/drawing67.xml" ContentType="application/vnd.openxmlformats-officedocument.drawing+xml"/>
  <Override PartName="/xl/drawings/drawing85.xml" ContentType="application/vnd.openxmlformats-officedocument.drawing+xml"/>
  <Override PartName="/xl/drawings/drawing96.xml" ContentType="application/vnd.openxmlformats-officedocument.drawing+xml"/>
  <Override PartName="/xl/worksheets/sheet6.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27.xml" ContentType="application/vnd.openxmlformats-officedocument.drawing+xml"/>
  <Override PartName="/xl/drawings/drawing45.xml" ContentType="application/vnd.openxmlformats-officedocument.drawing+xml"/>
  <Override PartName="/xl/drawings/drawing56.xml" ContentType="application/vnd.openxmlformats-officedocument.drawing+xml"/>
  <Override PartName="/xl/drawings/drawing74.xml" ContentType="application/vnd.openxmlformats-officedocument.drawing+xml"/>
  <Override PartName="/xl/drawings/drawing92.xml" ContentType="application/vnd.openxmlformats-officedocument.drawing+xml"/>
  <Override PartName="/xl/drawings/drawing16.xml" ContentType="application/vnd.openxmlformats-officedocument.drawing+xml"/>
  <Override PartName="/xl/drawings/drawing34.xml" ContentType="application/vnd.openxmlformats-officedocument.drawing+xml"/>
  <Override PartName="/xl/drawings/drawing63.xml" ContentType="application/vnd.openxmlformats-officedocument.drawing+xml"/>
  <Override PartName="/xl/drawings/drawing81.xml" ContentType="application/vnd.openxmlformats-officedocument.drawing+xml"/>
  <Override PartName="/xl/worksheets/sheet2.xml" ContentType="application/vnd.openxmlformats-officedocument.spreadsheetml.worksheet+xml"/>
  <Override PartName="/xl/drawings/drawing1.xml" ContentType="application/vnd.openxmlformats-officedocument.drawing+xml"/>
  <Override PartName="/xl/drawings/drawing23.xml" ContentType="application/vnd.openxmlformats-officedocument.drawing+xml"/>
  <Override PartName="/xl/drawings/drawing41.xml" ContentType="application/vnd.openxmlformats-officedocument.drawing+xml"/>
  <Override PartName="/xl/drawings/drawing52.xml" ContentType="application/vnd.openxmlformats-officedocument.drawing+xml"/>
  <Override PartName="/xl/drawings/drawing70.xml" ContentType="application/vnd.openxmlformats-officedocument.drawing+xml"/>
  <Override PartName="/xl/worksheets/sheet68.xml" ContentType="application/vnd.openxmlformats-officedocument.spreadsheetml.worksheet+xml"/>
  <Override PartName="/xl/worksheets/sheet79.xml" ContentType="application/vnd.openxmlformats-officedocument.spreadsheetml.worksheet+xml"/>
  <Override PartName="/xl/worksheets/sheet97.xml" ContentType="application/vnd.openxmlformats-officedocument.spreadsheetml.worksheet+xml"/>
  <Override PartName="/xl/worksheets/sheet105.xml" ContentType="application/vnd.openxmlformats-officedocument.spreadsheetml.worksheet+xml"/>
  <Override PartName="/xl/drawings/drawing12.xml" ContentType="application/vnd.openxmlformats-officedocument.drawing+xml"/>
  <Override PartName="/xl/drawings/drawing30.xml" ContentType="application/vnd.openxmlformats-officedocument.drawing+xml"/>
  <Override PartName="/xl/worksheets/sheet28.xml" ContentType="application/vnd.openxmlformats-officedocument.spreadsheetml.worksheet+xml"/>
  <Override PartName="/xl/worksheets/sheet39.xml" ContentType="application/vnd.openxmlformats-officedocument.spreadsheetml.worksheet+xml"/>
  <Override PartName="/xl/worksheets/sheet57.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drawings/drawing101.xml" ContentType="application/vnd.openxmlformats-officedocument.drawing+xml"/>
  <Override PartName="/xl/worksheets/sheet17.xml" ContentType="application/vnd.openxmlformats-officedocument.spreadsheetml.worksheet+xml"/>
  <Override PartName="/xl/worksheets/sheet46.xml" ContentType="application/vnd.openxmlformats-officedocument.spreadsheetml.worksheet+xml"/>
  <Override PartName="/xl/worksheets/sheet64.xml" ContentType="application/vnd.openxmlformats-officedocument.spreadsheetml.worksheet+xml"/>
  <Override PartName="/xl/worksheets/sheet93.xml" ContentType="application/vnd.openxmlformats-officedocument.spreadsheetml.worksheet+xml"/>
  <Override PartName="/xl/worksheets/sheet101.xml" ContentType="application/vnd.openxmlformats-officedocument.spreadsheetml.worksheet+xml"/>
  <Override PartName="/xl/worksheets/sheet53.xml" ContentType="application/vnd.openxmlformats-officedocument.spreadsheetml.worksheet+xml"/>
  <Override PartName="/xl/drawings/drawing68.xml" ContentType="application/vnd.openxmlformats-officedocument.drawing+xml"/>
  <Override PartName="/xl/drawings/drawing79.xml" ContentType="application/vnd.openxmlformats-officedocument.drawing+xml"/>
  <Override PartName="/xl/worksheets/sheet42.xml" ContentType="application/vnd.openxmlformats-officedocument.spreadsheetml.worksheet+xml"/>
  <Override PartName="/xl/drawings/drawing6.xml" ContentType="application/vnd.openxmlformats-officedocument.drawing+xml"/>
  <Override PartName="/xl/drawings/drawing57.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6.xml" ContentType="application/vnd.openxmlformats-officedocument.drawing+xml"/>
  <Override PartName="/xl/drawings/drawing93.xml" ContentType="application/vnd.openxmlformats-officedocument.drawing+xml"/>
  <Override PartName="/xl/drawings/drawing35.xml" ContentType="application/vnd.openxmlformats-officedocument.drawing+xml"/>
  <Override PartName="/xl/drawings/drawing82.xml" ContentType="application/vnd.openxmlformats-officedocument.drawing+xml"/>
  <Override PartName="/xl/drawings/drawing13.xml" ContentType="application/vnd.openxmlformats-officedocument.drawing+xml"/>
  <Override PartName="/xl/drawings/drawing24.xml" ContentType="application/vnd.openxmlformats-officedocument.drawing+xml"/>
  <Override PartName="/xl/drawings/drawing60.xml" ContentType="application/vnd.openxmlformats-officedocument.drawing+xml"/>
  <Override PartName="/xl/drawings/drawing7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105" windowWidth="15030" windowHeight="7830" tabRatio="646" firstSheet="6" activeTab="7"/>
  </bookViews>
  <sheets>
    <sheet name="KURS BİLGİLERİ" sheetId="623" r:id="rId1"/>
    <sheet name="HAKEM BİLGİ FORMU" sheetId="625" r:id="rId2"/>
    <sheet name="KURS DİLEKÇESİ" sheetId="626" r:id="rId3"/>
    <sheet name="KURS PROGRAMI" sheetId="627" r:id="rId4"/>
    <sheet name="KURS BELGELERİ" sheetId="628" r:id="rId5"/>
    <sheet name="ULUSLARARASI Sınav Sonuçları" sheetId="620" r:id="rId6"/>
    <sheet name="ULUSAL Sınav Sonuçları" sheetId="621" r:id="rId7"/>
    <sheet name="Atletizm Hakem Kurs Sonuçları" sheetId="622" r:id="rId8"/>
    <sheet name="1" sheetId="182" r:id="rId9"/>
    <sheet name="2" sheetId="310" r:id="rId10"/>
    <sheet name="3" sheetId="311" r:id="rId11"/>
    <sheet name="4" sheetId="312" r:id="rId12"/>
    <sheet name="5" sheetId="313" r:id="rId13"/>
    <sheet name="6" sheetId="314" r:id="rId14"/>
    <sheet name="7" sheetId="315" r:id="rId15"/>
    <sheet name="8" sheetId="316" r:id="rId16"/>
    <sheet name="9" sheetId="318" r:id="rId17"/>
    <sheet name="10" sheetId="319" r:id="rId18"/>
    <sheet name="11" sheetId="320" r:id="rId19"/>
    <sheet name="12" sheetId="321" r:id="rId20"/>
    <sheet name="13" sheetId="322" r:id="rId21"/>
    <sheet name="14" sheetId="323" r:id="rId22"/>
    <sheet name="15" sheetId="324" r:id="rId23"/>
    <sheet name="16" sheetId="325" r:id="rId24"/>
    <sheet name="17" sheetId="326" r:id="rId25"/>
    <sheet name="18" sheetId="327" r:id="rId26"/>
    <sheet name="19" sheetId="328" r:id="rId27"/>
    <sheet name="20" sheetId="329" r:id="rId28"/>
    <sheet name="21" sheetId="330" r:id="rId29"/>
    <sheet name="22" sheetId="331" r:id="rId30"/>
    <sheet name="23" sheetId="332" r:id="rId31"/>
    <sheet name="24" sheetId="333" r:id="rId32"/>
    <sheet name="25" sheetId="334" r:id="rId33"/>
    <sheet name="26" sheetId="335" r:id="rId34"/>
    <sheet name="27" sheetId="336" r:id="rId35"/>
    <sheet name="28" sheetId="337" r:id="rId36"/>
    <sheet name="29" sheetId="338" r:id="rId37"/>
    <sheet name="30" sheetId="339" r:id="rId38"/>
    <sheet name="31" sheetId="340" r:id="rId39"/>
    <sheet name="32" sheetId="341" r:id="rId40"/>
    <sheet name="33" sheetId="342" r:id="rId41"/>
    <sheet name="34" sheetId="343" r:id="rId42"/>
    <sheet name="35" sheetId="344" r:id="rId43"/>
    <sheet name="36" sheetId="345" r:id="rId44"/>
    <sheet name="37" sheetId="346" r:id="rId45"/>
    <sheet name="38" sheetId="347" r:id="rId46"/>
    <sheet name="39" sheetId="348" r:id="rId47"/>
    <sheet name="40" sheetId="349" r:id="rId48"/>
    <sheet name="41" sheetId="350" r:id="rId49"/>
    <sheet name="42" sheetId="351" r:id="rId50"/>
    <sheet name="43" sheetId="352" r:id="rId51"/>
    <sheet name="44" sheetId="353" r:id="rId52"/>
    <sheet name="45" sheetId="354" r:id="rId53"/>
    <sheet name="46" sheetId="355" r:id="rId54"/>
    <sheet name="47" sheetId="356" r:id="rId55"/>
    <sheet name="48" sheetId="357" r:id="rId56"/>
    <sheet name="49" sheetId="358" r:id="rId57"/>
    <sheet name="50" sheetId="359" r:id="rId58"/>
    <sheet name="51" sheetId="567" r:id="rId59"/>
    <sheet name="52" sheetId="570" r:id="rId60"/>
    <sheet name="53" sheetId="571" r:id="rId61"/>
    <sheet name="54" sheetId="572" r:id="rId62"/>
    <sheet name="55" sheetId="573" r:id="rId63"/>
    <sheet name="56" sheetId="574" r:id="rId64"/>
    <sheet name="57" sheetId="575" r:id="rId65"/>
    <sheet name="58" sheetId="576" r:id="rId66"/>
    <sheet name="59" sheetId="577" r:id="rId67"/>
    <sheet name="60" sheetId="578" r:id="rId68"/>
    <sheet name="61" sheetId="579" r:id="rId69"/>
    <sheet name="62" sheetId="580" r:id="rId70"/>
    <sheet name="63" sheetId="581" r:id="rId71"/>
    <sheet name="64" sheetId="582" r:id="rId72"/>
    <sheet name="65" sheetId="583" r:id="rId73"/>
    <sheet name="66" sheetId="584" r:id="rId74"/>
    <sheet name="67" sheetId="586" r:id="rId75"/>
    <sheet name="68" sheetId="587" r:id="rId76"/>
    <sheet name="69" sheetId="588" r:id="rId77"/>
    <sheet name="70" sheetId="589" r:id="rId78"/>
    <sheet name="71" sheetId="590" r:id="rId79"/>
    <sheet name="72" sheetId="591" r:id="rId80"/>
    <sheet name="73" sheetId="592" r:id="rId81"/>
    <sheet name="74" sheetId="593" r:id="rId82"/>
    <sheet name="75" sheetId="594" r:id="rId83"/>
    <sheet name="76" sheetId="595" r:id="rId84"/>
    <sheet name="77" sheetId="596" r:id="rId85"/>
    <sheet name="78" sheetId="597" r:id="rId86"/>
    <sheet name="79" sheetId="598" r:id="rId87"/>
    <sheet name="80" sheetId="599" r:id="rId88"/>
    <sheet name="81" sheetId="600" r:id="rId89"/>
    <sheet name="82" sheetId="601" r:id="rId90"/>
    <sheet name="83" sheetId="602" r:id="rId91"/>
    <sheet name="84" sheetId="603" r:id="rId92"/>
    <sheet name="85" sheetId="604" r:id="rId93"/>
    <sheet name="86" sheetId="605" r:id="rId94"/>
    <sheet name="87" sheetId="606" r:id="rId95"/>
    <sheet name="88" sheetId="607" r:id="rId96"/>
    <sheet name="89" sheetId="608" r:id="rId97"/>
    <sheet name="90" sheetId="609" r:id="rId98"/>
    <sheet name="91" sheetId="610" r:id="rId99"/>
    <sheet name="93" sheetId="612" r:id="rId100"/>
    <sheet name="92" sheetId="611" r:id="rId101"/>
    <sheet name="94" sheetId="613" r:id="rId102"/>
    <sheet name="95" sheetId="614" r:id="rId103"/>
    <sheet name="96" sheetId="615" r:id="rId104"/>
    <sheet name="97" sheetId="616" r:id="rId105"/>
    <sheet name="98" sheetId="617" r:id="rId106"/>
    <sheet name="99" sheetId="618" r:id="rId107"/>
    <sheet name="100" sheetId="619" r:id="rId108"/>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PROGRAMI'!$A$1:$D$34</definedName>
    <definedName name="_xlnm.Print_Area" localSheetId="6">'ULUSAL Sınav Sonuçları'!$A$1:$K$34</definedName>
    <definedName name="_xlnm.Print_Area" localSheetId="5">'ULUSLARARASI Sınav Sonuçları'!$A$1:$K$36</definedName>
  </definedNames>
  <calcPr calcId="124519"/>
</workbook>
</file>

<file path=xl/calcChain.xml><?xml version="1.0" encoding="utf-8"?>
<calcChain xmlns="http://schemas.openxmlformats.org/spreadsheetml/2006/main">
  <c r="A10" i="626"/>
  <c r="C8"/>
  <c r="B2" i="627"/>
  <c r="B1"/>
  <c r="A34"/>
  <c r="A33"/>
  <c r="C33"/>
  <c r="D33"/>
  <c r="C29" i="625"/>
  <c r="C9"/>
  <c r="D15"/>
  <c r="I32" i="622"/>
  <c r="B32"/>
  <c r="F32" i="620"/>
  <c r="B32"/>
  <c r="F31" i="621"/>
  <c r="B31"/>
  <c r="D11" i="616"/>
  <c r="A1" i="620"/>
  <c r="A1" i="621"/>
  <c r="A1" i="622"/>
  <c r="D5" i="567"/>
  <c r="K29" i="622"/>
  <c r="K28"/>
  <c r="K27"/>
  <c r="K26"/>
  <c r="K25"/>
  <c r="K24"/>
  <c r="K23"/>
  <c r="K22"/>
  <c r="K21"/>
  <c r="K20"/>
  <c r="K19"/>
  <c r="K18"/>
  <c r="K17"/>
  <c r="K16"/>
  <c r="K15"/>
  <c r="K14"/>
  <c r="K13"/>
  <c r="K12"/>
  <c r="K11"/>
  <c r="K10"/>
  <c r="K9"/>
  <c r="K6"/>
  <c r="K5"/>
  <c r="K4"/>
  <c r="K28" i="621"/>
  <c r="K27"/>
  <c r="K26"/>
  <c r="K25"/>
  <c r="K24"/>
  <c r="K23"/>
  <c r="K22"/>
  <c r="K21"/>
  <c r="K20"/>
  <c r="K19"/>
  <c r="K18"/>
  <c r="K17"/>
  <c r="K16"/>
  <c r="K15"/>
  <c r="K14"/>
  <c r="K13"/>
  <c r="K12"/>
  <c r="K11"/>
  <c r="K10"/>
  <c r="K9"/>
  <c r="K8"/>
  <c r="K7"/>
  <c r="K6"/>
  <c r="K5"/>
  <c r="K4"/>
  <c r="K28" i="620"/>
  <c r="K27"/>
  <c r="K26"/>
  <c r="K25"/>
  <c r="K24"/>
  <c r="K23"/>
  <c r="K22"/>
  <c r="K21"/>
  <c r="K20"/>
  <c r="K19"/>
  <c r="K18"/>
  <c r="K17"/>
  <c r="K16"/>
  <c r="K15"/>
  <c r="K14"/>
  <c r="K13"/>
  <c r="K12"/>
  <c r="K11"/>
  <c r="K10"/>
  <c r="K9"/>
  <c r="K8"/>
  <c r="K5"/>
  <c r="K4"/>
  <c r="D5" i="314"/>
  <c r="D5" i="321"/>
  <c r="G33" s="1"/>
  <c r="D5" i="319"/>
  <c r="D16" s="1"/>
  <c r="D5" i="320"/>
  <c r="D5" i="310"/>
  <c r="D5" i="182"/>
  <c r="G23" s="1"/>
  <c r="D5" i="619"/>
  <c r="D5" i="618"/>
  <c r="D5" i="617"/>
  <c r="F35"/>
  <c r="D5" i="616"/>
  <c r="D5" i="615"/>
  <c r="D5" i="614"/>
  <c r="D5" i="613"/>
  <c r="H35" s="1"/>
  <c r="D5" i="611"/>
  <c r="D5" i="612"/>
  <c r="D5" i="610"/>
  <c r="E27" s="1"/>
  <c r="D5" i="609"/>
  <c r="H36" s="1"/>
  <c r="D5" i="608"/>
  <c r="D5" i="607"/>
  <c r="D5" i="606"/>
  <c r="G35" s="1"/>
  <c r="D5" i="605"/>
  <c r="F36" s="1"/>
  <c r="D5" i="604"/>
  <c r="D5" i="603"/>
  <c r="D5" i="602"/>
  <c r="E34" s="1"/>
  <c r="D5" i="601"/>
  <c r="D5" i="600"/>
  <c r="D5" i="599"/>
  <c r="D5" i="598"/>
  <c r="F31"/>
  <c r="D5" i="597"/>
  <c r="H35"/>
  <c r="D5" i="596"/>
  <c r="D5" i="595"/>
  <c r="D5" i="594"/>
  <c r="F34"/>
  <c r="D5" i="593"/>
  <c r="D5" i="592"/>
  <c r="D5" i="591"/>
  <c r="D5" i="590"/>
  <c r="F34" s="1"/>
  <c r="D5" i="589"/>
  <c r="D5" i="588"/>
  <c r="D5" i="587"/>
  <c r="D5" i="586"/>
  <c r="D5" i="584"/>
  <c r="D5" i="583"/>
  <c r="D5" i="582"/>
  <c r="D5" i="581"/>
  <c r="D5" i="580"/>
  <c r="H33" s="1"/>
  <c r="D5" i="579"/>
  <c r="D5" i="578"/>
  <c r="D5" i="577"/>
  <c r="F19" s="1"/>
  <c r="D5" i="576"/>
  <c r="D5" i="575"/>
  <c r="D5" i="574"/>
  <c r="D5" i="573"/>
  <c r="F28" s="1"/>
  <c r="D5" i="572"/>
  <c r="H35" s="1"/>
  <c r="D5" i="571"/>
  <c r="D5" i="570"/>
  <c r="D5" i="359"/>
  <c r="D5" i="358"/>
  <c r="H35" s="1"/>
  <c r="D5" i="357"/>
  <c r="H19" s="1"/>
  <c r="D5" i="356"/>
  <c r="D5" i="355"/>
  <c r="D5" i="354"/>
  <c r="H30" s="1"/>
  <c r="D5" i="353"/>
  <c r="D5" i="352"/>
  <c r="D5" i="351"/>
  <c r="D5" i="350"/>
  <c r="H18" s="1"/>
  <c r="D5" i="349"/>
  <c r="D5" i="348"/>
  <c r="D5" i="347"/>
  <c r="D5" i="346"/>
  <c r="F17" s="1"/>
  <c r="D5" i="345"/>
  <c r="D5" i="344"/>
  <c r="D5" i="343"/>
  <c r="D5" i="342"/>
  <c r="D5" i="341"/>
  <c r="D5" i="340"/>
  <c r="D23" s="1"/>
  <c r="D5" i="339"/>
  <c r="D5" i="338"/>
  <c r="D5" i="337"/>
  <c r="F19" s="1"/>
  <c r="D5" i="336"/>
  <c r="D5" i="335"/>
  <c r="D5" i="334"/>
  <c r="D5" i="333"/>
  <c r="D5" i="332"/>
  <c r="D5" i="331"/>
  <c r="D5" i="330"/>
  <c r="D5" i="329"/>
  <c r="D5" i="328"/>
  <c r="D5" i="327"/>
  <c r="D5" i="326"/>
  <c r="D5" i="325"/>
  <c r="D5" i="324"/>
  <c r="G17" s="1"/>
  <c r="D5" i="323"/>
  <c r="D5" i="322"/>
  <c r="D29" s="1"/>
  <c r="D5" i="318"/>
  <c r="D5" i="316"/>
  <c r="D5" i="315"/>
  <c r="D5" i="311"/>
  <c r="D31" s="1"/>
  <c r="D5" i="313"/>
  <c r="D5" i="312"/>
  <c r="D11" i="598"/>
  <c r="D11" i="356"/>
  <c r="D11" i="324"/>
  <c r="E27" i="319"/>
  <c r="H27"/>
  <c r="F33" i="321"/>
  <c r="D23" i="353"/>
  <c r="D16"/>
  <c r="F17" i="358"/>
  <c r="H32" i="354"/>
  <c r="H34"/>
  <c r="H17" i="353"/>
  <c r="H21"/>
  <c r="H27"/>
  <c r="H31"/>
  <c r="H24" i="350"/>
  <c r="F25" i="346"/>
  <c r="F33"/>
  <c r="H19" i="345"/>
  <c r="D29" i="311"/>
  <c r="D22"/>
  <c r="D30"/>
  <c r="D23"/>
  <c r="D18"/>
  <c r="D9"/>
  <c r="G35"/>
  <c r="E34"/>
  <c r="E33"/>
  <c r="G31"/>
  <c r="E30"/>
  <c r="E29"/>
  <c r="G27"/>
  <c r="E26"/>
  <c r="E25"/>
  <c r="G23"/>
  <c r="E22"/>
  <c r="E21"/>
  <c r="G19"/>
  <c r="E18"/>
  <c r="E17"/>
  <c r="D13"/>
  <c r="H35"/>
  <c r="F34"/>
  <c r="F33"/>
  <c r="H31"/>
  <c r="F30"/>
  <c r="F29"/>
  <c r="H27"/>
  <c r="F26"/>
  <c r="F25"/>
  <c r="H23"/>
  <c r="F22"/>
  <c r="F21"/>
  <c r="H19"/>
  <c r="F18"/>
  <c r="F17"/>
  <c r="D26" i="322"/>
  <c r="D32"/>
  <c r="D28"/>
  <c r="D21"/>
  <c r="D16"/>
  <c r="D19"/>
  <c r="D7"/>
  <c r="E38" s="1"/>
  <c r="G36"/>
  <c r="E35"/>
  <c r="G33"/>
  <c r="G32"/>
  <c r="E31"/>
  <c r="G29"/>
  <c r="G28"/>
  <c r="E27"/>
  <c r="G25"/>
  <c r="G24"/>
  <c r="E23"/>
  <c r="G21"/>
  <c r="G20"/>
  <c r="E19"/>
  <c r="G17"/>
  <c r="H36"/>
  <c r="F35"/>
  <c r="H33"/>
  <c r="H32"/>
  <c r="F31"/>
  <c r="H29"/>
  <c r="H28"/>
  <c r="F27"/>
  <c r="H25"/>
  <c r="H24"/>
  <c r="F23"/>
  <c r="H21"/>
  <c r="H20"/>
  <c r="F19"/>
  <c r="H17"/>
  <c r="E18" i="324"/>
  <c r="D31" i="326"/>
  <c r="D29"/>
  <c r="D26"/>
  <c r="D22"/>
  <c r="D32"/>
  <c r="D30"/>
  <c r="D25"/>
  <c r="D23"/>
  <c r="D21"/>
  <c r="D18"/>
  <c r="D16"/>
  <c r="D9"/>
  <c r="D17"/>
  <c r="D13"/>
  <c r="D7"/>
  <c r="E38" s="1"/>
  <c r="E36"/>
  <c r="G35"/>
  <c r="E35"/>
  <c r="E34"/>
  <c r="G33"/>
  <c r="E33"/>
  <c r="E32"/>
  <c r="G31"/>
  <c r="E31"/>
  <c r="E30"/>
  <c r="G29"/>
  <c r="E29"/>
  <c r="E28"/>
  <c r="G27"/>
  <c r="E27"/>
  <c r="E26"/>
  <c r="G25"/>
  <c r="E25"/>
  <c r="E24"/>
  <c r="G23"/>
  <c r="E23"/>
  <c r="E22"/>
  <c r="G21"/>
  <c r="E21"/>
  <c r="E20"/>
  <c r="G19"/>
  <c r="E19"/>
  <c r="E18"/>
  <c r="G17"/>
  <c r="E17"/>
  <c r="F36"/>
  <c r="H35"/>
  <c r="F35"/>
  <c r="F34"/>
  <c r="H33"/>
  <c r="F33"/>
  <c r="F32"/>
  <c r="H31"/>
  <c r="F31"/>
  <c r="F30"/>
  <c r="H29"/>
  <c r="F29"/>
  <c r="F28"/>
  <c r="H27"/>
  <c r="F27"/>
  <c r="F26"/>
  <c r="H25"/>
  <c r="F25"/>
  <c r="F24"/>
  <c r="H23"/>
  <c r="F23"/>
  <c r="F22"/>
  <c r="H21"/>
  <c r="F21"/>
  <c r="F20"/>
  <c r="H19"/>
  <c r="F19"/>
  <c r="F18"/>
  <c r="H17"/>
  <c r="F17"/>
  <c r="D31" i="330"/>
  <c r="D29"/>
  <c r="D24"/>
  <c r="D22"/>
  <c r="D32"/>
  <c r="D28"/>
  <c r="D25"/>
  <c r="D23"/>
  <c r="D20"/>
  <c r="D18"/>
  <c r="D16"/>
  <c r="D19"/>
  <c r="D17"/>
  <c r="D13"/>
  <c r="G36"/>
  <c r="E36"/>
  <c r="G35"/>
  <c r="G34"/>
  <c r="E34"/>
  <c r="G33"/>
  <c r="G32"/>
  <c r="E32"/>
  <c r="G31"/>
  <c r="G30"/>
  <c r="E30"/>
  <c r="G29"/>
  <c r="G28"/>
  <c r="E28"/>
  <c r="G27"/>
  <c r="G26"/>
  <c r="E26"/>
  <c r="G25"/>
  <c r="G24"/>
  <c r="E24"/>
  <c r="G23"/>
  <c r="G22"/>
  <c r="E22"/>
  <c r="G21"/>
  <c r="G20"/>
  <c r="E20"/>
  <c r="G19"/>
  <c r="G18"/>
  <c r="E18"/>
  <c r="G17"/>
  <c r="H36"/>
  <c r="F36"/>
  <c r="H35"/>
  <c r="H34"/>
  <c r="F34"/>
  <c r="H33"/>
  <c r="H32"/>
  <c r="F32"/>
  <c r="H31"/>
  <c r="H30"/>
  <c r="F30"/>
  <c r="H29"/>
  <c r="H28"/>
  <c r="F28"/>
  <c r="H27"/>
  <c r="H26"/>
  <c r="F26"/>
  <c r="H25"/>
  <c r="H24"/>
  <c r="F24"/>
  <c r="H23"/>
  <c r="H22"/>
  <c r="F22"/>
  <c r="H21"/>
  <c r="H20"/>
  <c r="F20"/>
  <c r="H19"/>
  <c r="H18"/>
  <c r="F18"/>
  <c r="H17"/>
  <c r="D31" i="334"/>
  <c r="D26"/>
  <c r="D24"/>
  <c r="D22"/>
  <c r="D30"/>
  <c r="D28"/>
  <c r="D25"/>
  <c r="D20"/>
  <c r="D18"/>
  <c r="D16"/>
  <c r="D21"/>
  <c r="D19"/>
  <c r="D17"/>
  <c r="D7"/>
  <c r="E38" s="1"/>
  <c r="G36"/>
  <c r="E36"/>
  <c r="E35"/>
  <c r="G34"/>
  <c r="E34"/>
  <c r="E33"/>
  <c r="G32"/>
  <c r="E32"/>
  <c r="E31"/>
  <c r="G30"/>
  <c r="E30"/>
  <c r="E29"/>
  <c r="G28"/>
  <c r="E28"/>
  <c r="E27"/>
  <c r="G26"/>
  <c r="E26"/>
  <c r="E25"/>
  <c r="G24"/>
  <c r="E24"/>
  <c r="E23"/>
  <c r="G22"/>
  <c r="E22"/>
  <c r="E21"/>
  <c r="G20"/>
  <c r="E20"/>
  <c r="E19"/>
  <c r="G18"/>
  <c r="E18"/>
  <c r="E17"/>
  <c r="H36"/>
  <c r="F36"/>
  <c r="F35"/>
  <c r="H34"/>
  <c r="F34"/>
  <c r="F33"/>
  <c r="H32"/>
  <c r="F32"/>
  <c r="F31"/>
  <c r="H30"/>
  <c r="F30"/>
  <c r="F29"/>
  <c r="H28"/>
  <c r="F28"/>
  <c r="F27"/>
  <c r="H26"/>
  <c r="F26"/>
  <c r="F25"/>
  <c r="H24"/>
  <c r="F24"/>
  <c r="F23"/>
  <c r="H22"/>
  <c r="F22"/>
  <c r="F21"/>
  <c r="H20"/>
  <c r="F20"/>
  <c r="F19"/>
  <c r="H18"/>
  <c r="F18"/>
  <c r="F17"/>
  <c r="D29" i="338"/>
  <c r="D26"/>
  <c r="D24"/>
  <c r="D32"/>
  <c r="D30"/>
  <c r="D28"/>
  <c r="D23"/>
  <c r="D20"/>
  <c r="D18"/>
  <c r="D9"/>
  <c r="D21"/>
  <c r="D19"/>
  <c r="D13"/>
  <c r="D7"/>
  <c r="E38" s="1"/>
  <c r="G36"/>
  <c r="G35"/>
  <c r="E35"/>
  <c r="G34"/>
  <c r="G33"/>
  <c r="E33"/>
  <c r="G32"/>
  <c r="G31"/>
  <c r="E31"/>
  <c r="G30"/>
  <c r="G29"/>
  <c r="E29"/>
  <c r="G28"/>
  <c r="G27"/>
  <c r="E27"/>
  <c r="G26"/>
  <c r="G25"/>
  <c r="E25"/>
  <c r="G24"/>
  <c r="G23"/>
  <c r="E23"/>
  <c r="G22"/>
  <c r="G21"/>
  <c r="E21"/>
  <c r="G20"/>
  <c r="G19"/>
  <c r="E19"/>
  <c r="G18"/>
  <c r="G17"/>
  <c r="E17"/>
  <c r="H36"/>
  <c r="H35"/>
  <c r="F35"/>
  <c r="H34"/>
  <c r="H33"/>
  <c r="F33"/>
  <c r="H32"/>
  <c r="H31"/>
  <c r="F31"/>
  <c r="H30"/>
  <c r="H29"/>
  <c r="F29"/>
  <c r="H28"/>
  <c r="H27"/>
  <c r="F27"/>
  <c r="H26"/>
  <c r="H25"/>
  <c r="F25"/>
  <c r="H24"/>
  <c r="H23"/>
  <c r="F23"/>
  <c r="H22"/>
  <c r="H21"/>
  <c r="F21"/>
  <c r="H20"/>
  <c r="H19"/>
  <c r="F19"/>
  <c r="H18"/>
  <c r="H17"/>
  <c r="F17"/>
  <c r="D31" i="342"/>
  <c r="D29"/>
  <c r="D26"/>
  <c r="D22"/>
  <c r="D32"/>
  <c r="D30"/>
  <c r="D25"/>
  <c r="D23"/>
  <c r="D20"/>
  <c r="D16"/>
  <c r="D9"/>
  <c r="D21"/>
  <c r="D17"/>
  <c r="D13"/>
  <c r="D7"/>
  <c r="E38" s="1"/>
  <c r="E36"/>
  <c r="G35"/>
  <c r="E35"/>
  <c r="E34"/>
  <c r="G33"/>
  <c r="E33"/>
  <c r="E32"/>
  <c r="G31"/>
  <c r="E31"/>
  <c r="E30"/>
  <c r="G29"/>
  <c r="E29"/>
  <c r="E28"/>
  <c r="G27"/>
  <c r="E27"/>
  <c r="E26"/>
  <c r="G25"/>
  <c r="E25"/>
  <c r="E24"/>
  <c r="G23"/>
  <c r="E23"/>
  <c r="E22"/>
  <c r="G21"/>
  <c r="E21"/>
  <c r="E20"/>
  <c r="G19"/>
  <c r="E19"/>
  <c r="E18"/>
  <c r="G17"/>
  <c r="E17"/>
  <c r="F36"/>
  <c r="H35"/>
  <c r="F35"/>
  <c r="F34"/>
  <c r="H33"/>
  <c r="F33"/>
  <c r="F32"/>
  <c r="H31"/>
  <c r="F31"/>
  <c r="F30"/>
  <c r="H29"/>
  <c r="F29"/>
  <c r="F28"/>
  <c r="H27"/>
  <c r="F27"/>
  <c r="F26"/>
  <c r="H25"/>
  <c r="F25"/>
  <c r="F24"/>
  <c r="H23"/>
  <c r="F23"/>
  <c r="F22"/>
  <c r="H21"/>
  <c r="F21"/>
  <c r="F20"/>
  <c r="H19"/>
  <c r="F19"/>
  <c r="F18"/>
  <c r="H17"/>
  <c r="F17"/>
  <c r="D24" i="346"/>
  <c r="D22"/>
  <c r="D28"/>
  <c r="D18"/>
  <c r="D16"/>
  <c r="D19"/>
  <c r="D31" i="350"/>
  <c r="D29"/>
  <c r="D26"/>
  <c r="D22"/>
  <c r="D32"/>
  <c r="D30"/>
  <c r="D25"/>
  <c r="D23"/>
  <c r="D20"/>
  <c r="D16"/>
  <c r="D9"/>
  <c r="D21"/>
  <c r="D17"/>
  <c r="D13"/>
  <c r="D7"/>
  <c r="E38" s="1"/>
  <c r="D31" i="354"/>
  <c r="D29"/>
  <c r="D26"/>
  <c r="D22"/>
  <c r="D32"/>
  <c r="D30"/>
  <c r="D25"/>
  <c r="D23"/>
  <c r="D20"/>
  <c r="D16"/>
  <c r="D9"/>
  <c r="D21"/>
  <c r="D17"/>
  <c r="D13"/>
  <c r="D7"/>
  <c r="E38" s="1"/>
  <c r="D21" i="358"/>
  <c r="E17"/>
  <c r="E25"/>
  <c r="G27"/>
  <c r="G35"/>
  <c r="G19" i="357"/>
  <c r="E20"/>
  <c r="G23"/>
  <c r="E24"/>
  <c r="G27"/>
  <c r="E28"/>
  <c r="G31"/>
  <c r="E32"/>
  <c r="G35"/>
  <c r="E36"/>
  <c r="E17" i="354"/>
  <c r="G17"/>
  <c r="E18"/>
  <c r="G18"/>
  <c r="E19"/>
  <c r="G19"/>
  <c r="E20"/>
  <c r="G20"/>
  <c r="E21"/>
  <c r="G21"/>
  <c r="E22"/>
  <c r="G22"/>
  <c r="E23"/>
  <c r="G23"/>
  <c r="E24"/>
  <c r="G24"/>
  <c r="E25"/>
  <c r="G25"/>
  <c r="E26"/>
  <c r="G26"/>
  <c r="E27"/>
  <c r="G27"/>
  <c r="E28"/>
  <c r="G28"/>
  <c r="E29"/>
  <c r="G29"/>
  <c r="E30"/>
  <c r="G30"/>
  <c r="E31"/>
  <c r="G31"/>
  <c r="E32"/>
  <c r="G32"/>
  <c r="E33"/>
  <c r="G33"/>
  <c r="E34"/>
  <c r="G34"/>
  <c r="E35"/>
  <c r="G35"/>
  <c r="E36"/>
  <c r="G36"/>
  <c r="E20" i="353"/>
  <c r="G20"/>
  <c r="E24"/>
  <c r="G24"/>
  <c r="E28"/>
  <c r="G28"/>
  <c r="E32"/>
  <c r="G32"/>
  <c r="E36"/>
  <c r="G36"/>
  <c r="E17" i="350"/>
  <c r="G17"/>
  <c r="E18"/>
  <c r="G18"/>
  <c r="E19"/>
  <c r="G19"/>
  <c r="E20"/>
  <c r="G20"/>
  <c r="E21"/>
  <c r="G21"/>
  <c r="E22"/>
  <c r="G22"/>
  <c r="E23"/>
  <c r="G23"/>
  <c r="E24"/>
  <c r="G24"/>
  <c r="E25"/>
  <c r="G25"/>
  <c r="E26"/>
  <c r="G26"/>
  <c r="E27"/>
  <c r="G27"/>
  <c r="E28"/>
  <c r="G28"/>
  <c r="E29"/>
  <c r="G29"/>
  <c r="E30"/>
  <c r="G30"/>
  <c r="E31"/>
  <c r="G31"/>
  <c r="E32"/>
  <c r="G32"/>
  <c r="E33"/>
  <c r="G33"/>
  <c r="E34"/>
  <c r="G34"/>
  <c r="E35"/>
  <c r="G35"/>
  <c r="E36"/>
  <c r="G36"/>
  <c r="E19" i="349"/>
  <c r="G19"/>
  <c r="E23"/>
  <c r="G23"/>
  <c r="E27"/>
  <c r="G27"/>
  <c r="E31"/>
  <c r="G31"/>
  <c r="E35"/>
  <c r="G35"/>
  <c r="G32" i="348"/>
  <c r="E17" i="346"/>
  <c r="G17"/>
  <c r="E18"/>
  <c r="G18"/>
  <c r="E19"/>
  <c r="G19"/>
  <c r="E20"/>
  <c r="G20"/>
  <c r="E21"/>
  <c r="G21"/>
  <c r="E22"/>
  <c r="G22"/>
  <c r="E23"/>
  <c r="G23"/>
  <c r="E24"/>
  <c r="G24"/>
  <c r="E25"/>
  <c r="G25"/>
  <c r="E26"/>
  <c r="G26"/>
  <c r="E27"/>
  <c r="G27"/>
  <c r="E28"/>
  <c r="G28"/>
  <c r="E29"/>
  <c r="G29"/>
  <c r="E30"/>
  <c r="G30"/>
  <c r="E31"/>
  <c r="G31"/>
  <c r="E32"/>
  <c r="G32"/>
  <c r="E33"/>
  <c r="G33"/>
  <c r="E34"/>
  <c r="G34"/>
  <c r="E35"/>
  <c r="G35"/>
  <c r="E36"/>
  <c r="G36"/>
  <c r="D18" i="359"/>
  <c r="H24"/>
  <c r="F26" i="570"/>
  <c r="H33" i="572"/>
  <c r="F33"/>
  <c r="F30"/>
  <c r="D30"/>
  <c r="E27"/>
  <c r="G26"/>
  <c r="H23"/>
  <c r="F23"/>
  <c r="G20"/>
  <c r="E20"/>
  <c r="F17"/>
  <c r="D17"/>
  <c r="G32"/>
  <c r="H31"/>
  <c r="D26"/>
  <c r="E25"/>
  <c r="G19"/>
  <c r="H18"/>
  <c r="G30"/>
  <c r="D29"/>
  <c r="G17"/>
  <c r="E33"/>
  <c r="H24"/>
  <c r="F18"/>
  <c r="H35" i="576"/>
  <c r="F35"/>
  <c r="D32"/>
  <c r="G31"/>
  <c r="H28"/>
  <c r="F28"/>
  <c r="F25"/>
  <c r="D25"/>
  <c r="E22"/>
  <c r="H21"/>
  <c r="D19"/>
  <c r="G18"/>
  <c r="G36"/>
  <c r="G35"/>
  <c r="F29"/>
  <c r="G28"/>
  <c r="H22"/>
  <c r="D22"/>
  <c r="D9"/>
  <c r="E35"/>
  <c r="E23"/>
  <c r="G21"/>
  <c r="D24"/>
  <c r="H20"/>
  <c r="E19"/>
  <c r="G25" i="579"/>
  <c r="F24"/>
  <c r="G29"/>
  <c r="E27"/>
  <c r="H25"/>
  <c r="D7"/>
  <c r="E38" s="1"/>
  <c r="D18" i="581"/>
  <c r="F36" i="584"/>
  <c r="H34"/>
  <c r="F32"/>
  <c r="E31"/>
  <c r="E29"/>
  <c r="D28"/>
  <c r="H25"/>
  <c r="G24"/>
  <c r="G22"/>
  <c r="F21"/>
  <c r="F19"/>
  <c r="E18"/>
  <c r="D7"/>
  <c r="E38" s="1"/>
  <c r="G34"/>
  <c r="E30"/>
  <c r="H27"/>
  <c r="G23"/>
  <c r="E21"/>
  <c r="E17"/>
  <c r="E34"/>
  <c r="G25"/>
  <c r="H20"/>
  <c r="F31"/>
  <c r="F26"/>
  <c r="F18"/>
  <c r="G35" i="586"/>
  <c r="H21"/>
  <c r="F32" i="589"/>
  <c r="F30"/>
  <c r="H25"/>
  <c r="H23"/>
  <c r="F19"/>
  <c r="F17"/>
  <c r="E30"/>
  <c r="D26"/>
  <c r="E17"/>
  <c r="H29"/>
  <c r="E32"/>
  <c r="D24"/>
  <c r="G36" i="592"/>
  <c r="E32"/>
  <c r="F31"/>
  <c r="H27"/>
  <c r="F27"/>
  <c r="E23"/>
  <c r="H22"/>
  <c r="E19"/>
  <c r="F18"/>
  <c r="H33"/>
  <c r="H32"/>
  <c r="G24"/>
  <c r="H23"/>
  <c r="D13"/>
  <c r="F33"/>
  <c r="G18"/>
  <c r="D17"/>
  <c r="D21"/>
  <c r="F19"/>
  <c r="F35" i="593"/>
  <c r="F30"/>
  <c r="F28"/>
  <c r="H23"/>
  <c r="H21"/>
  <c r="F17"/>
  <c r="G35"/>
  <c r="D26"/>
  <c r="D22"/>
  <c r="G30"/>
  <c r="F22"/>
  <c r="E23"/>
  <c r="G33" i="596"/>
  <c r="G32"/>
  <c r="D29"/>
  <c r="G28"/>
  <c r="F24"/>
  <c r="D24"/>
  <c r="F20"/>
  <c r="G19"/>
  <c r="H36"/>
  <c r="H35"/>
  <c r="E27"/>
  <c r="E26"/>
  <c r="D19"/>
  <c r="F17"/>
  <c r="E24"/>
  <c r="G22"/>
  <c r="G26"/>
  <c r="D25"/>
  <c r="F23" i="598"/>
  <c r="E24" i="599"/>
  <c r="E22"/>
  <c r="E25"/>
  <c r="E17"/>
  <c r="D29" i="603"/>
  <c r="E23"/>
  <c r="H33" i="605"/>
  <c r="H30"/>
  <c r="E27"/>
  <c r="E24"/>
  <c r="G20"/>
  <c r="H17"/>
  <c r="F17"/>
  <c r="G32"/>
  <c r="H26"/>
  <c r="D26"/>
  <c r="G19"/>
  <c r="F31"/>
  <c r="H29"/>
  <c r="D16"/>
  <c r="G25"/>
  <c r="D24"/>
  <c r="E33" i="608"/>
  <c r="D31"/>
  <c r="H27"/>
  <c r="G25"/>
  <c r="G21"/>
  <c r="G19"/>
  <c r="H36"/>
  <c r="E31"/>
  <c r="G24"/>
  <c r="G20"/>
  <c r="D30"/>
  <c r="E20"/>
  <c r="H25"/>
  <c r="H17"/>
  <c r="F24" i="610"/>
  <c r="G26"/>
  <c r="F18" i="612"/>
  <c r="H35"/>
  <c r="H27" i="614"/>
  <c r="H21" i="615"/>
  <c r="D19"/>
  <c r="G36" i="616"/>
  <c r="E36"/>
  <c r="G35"/>
  <c r="G34"/>
  <c r="E34"/>
  <c r="G33"/>
  <c r="G32"/>
  <c r="E32"/>
  <c r="H31"/>
  <c r="D31"/>
  <c r="G30"/>
  <c r="E30"/>
  <c r="F29"/>
  <c r="D29"/>
  <c r="G28"/>
  <c r="H27"/>
  <c r="F27"/>
  <c r="H26"/>
  <c r="D26"/>
  <c r="G25"/>
  <c r="E25"/>
  <c r="F24"/>
  <c r="D24"/>
  <c r="G23"/>
  <c r="H22"/>
  <c r="F22"/>
  <c r="D22"/>
  <c r="E21"/>
  <c r="H20"/>
  <c r="F20"/>
  <c r="G19"/>
  <c r="E19"/>
  <c r="H18"/>
  <c r="D18"/>
  <c r="G17"/>
  <c r="E17"/>
  <c r="D9"/>
  <c r="H36"/>
  <c r="H35"/>
  <c r="H33"/>
  <c r="H32"/>
  <c r="D32"/>
  <c r="F30"/>
  <c r="G29"/>
  <c r="H28"/>
  <c r="E27"/>
  <c r="E26"/>
  <c r="F25"/>
  <c r="H23"/>
  <c r="D23"/>
  <c r="E22"/>
  <c r="G20"/>
  <c r="H19"/>
  <c r="D19"/>
  <c r="F17"/>
  <c r="D13"/>
  <c r="F35"/>
  <c r="G31"/>
  <c r="D30"/>
  <c r="F28"/>
  <c r="D25"/>
  <c r="F23"/>
  <c r="H21"/>
  <c r="G18"/>
  <c r="D17"/>
  <c r="F36"/>
  <c r="F32"/>
  <c r="H30"/>
  <c r="E29"/>
  <c r="H25"/>
  <c r="E24"/>
  <c r="G22"/>
  <c r="F19"/>
  <c r="H17"/>
  <c r="D7"/>
  <c r="E38" s="1"/>
  <c r="G33" i="567"/>
  <c r="G34" i="571"/>
  <c r="E34"/>
  <c r="H29"/>
  <c r="F29"/>
  <c r="G25"/>
  <c r="H24"/>
  <c r="E21"/>
  <c r="H20"/>
  <c r="D16"/>
  <c r="D9"/>
  <c r="G29"/>
  <c r="D28"/>
  <c r="G20"/>
  <c r="H19"/>
  <c r="G26"/>
  <c r="D25"/>
  <c r="F32"/>
  <c r="E29"/>
  <c r="H17"/>
  <c r="F34"/>
  <c r="E25" i="573"/>
  <c r="H23"/>
  <c r="G36" i="575"/>
  <c r="G34"/>
  <c r="E34"/>
  <c r="E32"/>
  <c r="H31"/>
  <c r="E30"/>
  <c r="F29"/>
  <c r="H27"/>
  <c r="F27"/>
  <c r="G25"/>
  <c r="E25"/>
  <c r="G23"/>
  <c r="H22"/>
  <c r="E21"/>
  <c r="H20"/>
  <c r="E19"/>
  <c r="H18"/>
  <c r="E17"/>
  <c r="D9"/>
  <c r="H33"/>
  <c r="H32"/>
  <c r="G29"/>
  <c r="H28"/>
  <c r="F25"/>
  <c r="H23"/>
  <c r="G20"/>
  <c r="H19"/>
  <c r="D13"/>
  <c r="F36"/>
  <c r="E29"/>
  <c r="H25"/>
  <c r="F19"/>
  <c r="H17"/>
  <c r="D30"/>
  <c r="G26"/>
  <c r="D17"/>
  <c r="F35"/>
  <c r="D25"/>
  <c r="H21"/>
  <c r="E34" i="577"/>
  <c r="H20"/>
  <c r="G19"/>
  <c r="D17"/>
  <c r="H23" i="578"/>
  <c r="E28"/>
  <c r="H35" i="580"/>
  <c r="F35"/>
  <c r="D32"/>
  <c r="G31"/>
  <c r="H28"/>
  <c r="F28"/>
  <c r="F25"/>
  <c r="D25"/>
  <c r="E22"/>
  <c r="H21"/>
  <c r="D19"/>
  <c r="G18"/>
  <c r="G36"/>
  <c r="G35"/>
  <c r="F29"/>
  <c r="G28"/>
  <c r="H22"/>
  <c r="D22"/>
  <c r="D9"/>
  <c r="E36"/>
  <c r="D24"/>
  <c r="F22"/>
  <c r="E23"/>
  <c r="D20"/>
  <c r="F18"/>
  <c r="E28" i="582"/>
  <c r="D9"/>
  <c r="G35" i="583"/>
  <c r="E35"/>
  <c r="G33"/>
  <c r="E33"/>
  <c r="H31"/>
  <c r="F31"/>
  <c r="E30"/>
  <c r="H29"/>
  <c r="G28"/>
  <c r="E28"/>
  <c r="H26"/>
  <c r="F26"/>
  <c r="E25"/>
  <c r="H24"/>
  <c r="G23"/>
  <c r="E23"/>
  <c r="D22"/>
  <c r="G21"/>
  <c r="F20"/>
  <c r="D20"/>
  <c r="H18"/>
  <c r="F18"/>
  <c r="E17"/>
  <c r="D16"/>
  <c r="H35"/>
  <c r="H34"/>
  <c r="D32"/>
  <c r="E31"/>
  <c r="H28"/>
  <c r="D28"/>
  <c r="F25"/>
  <c r="G24"/>
  <c r="E22"/>
  <c r="F21"/>
  <c r="D19"/>
  <c r="E18"/>
  <c r="F35"/>
  <c r="F33"/>
  <c r="F28"/>
  <c r="G26"/>
  <c r="H21"/>
  <c r="E20"/>
  <c r="F36"/>
  <c r="F34"/>
  <c r="E29"/>
  <c r="G27"/>
  <c r="G22"/>
  <c r="D21"/>
  <c r="D7"/>
  <c r="E38" s="1"/>
  <c r="G36" i="588"/>
  <c r="E35"/>
  <c r="G34"/>
  <c r="E33"/>
  <c r="G32"/>
  <c r="F31"/>
  <c r="D31"/>
  <c r="H29"/>
  <c r="F29"/>
  <c r="E28"/>
  <c r="H27"/>
  <c r="F26"/>
  <c r="D26"/>
  <c r="H24"/>
  <c r="F24"/>
  <c r="E23"/>
  <c r="H22"/>
  <c r="G21"/>
  <c r="E21"/>
  <c r="D20"/>
  <c r="G19"/>
  <c r="F18"/>
  <c r="D18"/>
  <c r="D16"/>
  <c r="D9"/>
  <c r="H34"/>
  <c r="H33"/>
  <c r="E31"/>
  <c r="F30"/>
  <c r="D28"/>
  <c r="E27"/>
  <c r="G24"/>
  <c r="H23"/>
  <c r="F21"/>
  <c r="G20"/>
  <c r="E18"/>
  <c r="F17"/>
  <c r="F34"/>
  <c r="F32"/>
  <c r="G27"/>
  <c r="H25"/>
  <c r="D21"/>
  <c r="F19"/>
  <c r="F35"/>
  <c r="F33"/>
  <c r="F28"/>
  <c r="G26"/>
  <c r="H21"/>
  <c r="E20"/>
  <c r="G34" i="590"/>
  <c r="E28"/>
  <c r="E21"/>
  <c r="E20"/>
  <c r="G20"/>
  <c r="F36" i="591"/>
  <c r="H35"/>
  <c r="E27"/>
  <c r="E26"/>
  <c r="E18"/>
  <c r="H17"/>
  <c r="E23"/>
  <c r="F22"/>
  <c r="D9"/>
  <c r="G33"/>
  <c r="G35" i="594"/>
  <c r="E28"/>
  <c r="D22"/>
  <c r="H21"/>
  <c r="F21"/>
  <c r="F25"/>
  <c r="F36" i="595"/>
  <c r="F34"/>
  <c r="G31"/>
  <c r="D30"/>
  <c r="E27"/>
  <c r="F25"/>
  <c r="G22"/>
  <c r="D21"/>
  <c r="G18"/>
  <c r="D17"/>
  <c r="E33"/>
  <c r="H29"/>
  <c r="D24"/>
  <c r="H20"/>
  <c r="G35"/>
  <c r="G28"/>
  <c r="E17"/>
  <c r="D31"/>
  <c r="G19"/>
  <c r="H33" i="597"/>
  <c r="F33"/>
  <c r="F30"/>
  <c r="D30"/>
  <c r="E27"/>
  <c r="G26"/>
  <c r="H23"/>
  <c r="F23"/>
  <c r="H21"/>
  <c r="F21"/>
  <c r="H19"/>
  <c r="D19"/>
  <c r="F17"/>
  <c r="D17"/>
  <c r="G36"/>
  <c r="G35"/>
  <c r="H31"/>
  <c r="E30"/>
  <c r="H26"/>
  <c r="D26"/>
  <c r="H22"/>
  <c r="D22"/>
  <c r="H18"/>
  <c r="E17"/>
  <c r="F31"/>
  <c r="H29"/>
  <c r="E23"/>
  <c r="G21"/>
  <c r="E36"/>
  <c r="E32"/>
  <c r="G25"/>
  <c r="D24"/>
  <c r="G17"/>
  <c r="G36" i="600"/>
  <c r="E35"/>
  <c r="G34"/>
  <c r="E33"/>
  <c r="G32"/>
  <c r="F31"/>
  <c r="D31"/>
  <c r="H29"/>
  <c r="F29"/>
  <c r="E28"/>
  <c r="H27"/>
  <c r="F26"/>
  <c r="D26"/>
  <c r="H24"/>
  <c r="F24"/>
  <c r="E23"/>
  <c r="H22"/>
  <c r="G21"/>
  <c r="E21"/>
  <c r="D20"/>
  <c r="G19"/>
  <c r="F18"/>
  <c r="D18"/>
  <c r="D16"/>
  <c r="D9"/>
  <c r="H34"/>
  <c r="H33"/>
  <c r="E31"/>
  <c r="F30"/>
  <c r="D28"/>
  <c r="E27"/>
  <c r="G24"/>
  <c r="H23"/>
  <c r="F21"/>
  <c r="G20"/>
  <c r="E18"/>
  <c r="F17"/>
  <c r="F33"/>
  <c r="G31"/>
  <c r="G26"/>
  <c r="D25"/>
  <c r="H21"/>
  <c r="E20"/>
  <c r="G18"/>
  <c r="F36"/>
  <c r="F34"/>
  <c r="F32"/>
  <c r="E29"/>
  <c r="G27"/>
  <c r="H25"/>
  <c r="G22"/>
  <c r="D21"/>
  <c r="F19"/>
  <c r="D7"/>
  <c r="E38" s="1"/>
  <c r="H36" i="601"/>
  <c r="F36"/>
  <c r="F34"/>
  <c r="F33"/>
  <c r="G31"/>
  <c r="E31"/>
  <c r="G29"/>
  <c r="E29"/>
  <c r="G27"/>
  <c r="G26"/>
  <c r="D25"/>
  <c r="G24"/>
  <c r="D23"/>
  <c r="G22"/>
  <c r="D21"/>
  <c r="E20"/>
  <c r="G18"/>
  <c r="E18"/>
  <c r="D13"/>
  <c r="D7"/>
  <c r="E38" s="1"/>
  <c r="G34"/>
  <c r="G32"/>
  <c r="F29"/>
  <c r="G28"/>
  <c r="E25"/>
  <c r="F24"/>
  <c r="E21"/>
  <c r="G19"/>
  <c r="D9"/>
  <c r="E36"/>
  <c r="D29"/>
  <c r="F27"/>
  <c r="H20"/>
  <c r="G17"/>
  <c r="H29"/>
  <c r="E28"/>
  <c r="G21"/>
  <c r="D20"/>
  <c r="D31" i="602"/>
  <c r="F27"/>
  <c r="F24"/>
  <c r="D18"/>
  <c r="F32"/>
  <c r="G26"/>
  <c r="H32"/>
  <c r="E18"/>
  <c r="E27"/>
  <c r="E36" i="604"/>
  <c r="G35"/>
  <c r="E35"/>
  <c r="E34"/>
  <c r="G33"/>
  <c r="E33"/>
  <c r="E32"/>
  <c r="H31"/>
  <c r="F31"/>
  <c r="D31"/>
  <c r="G30"/>
  <c r="E30"/>
  <c r="H29"/>
  <c r="F29"/>
  <c r="D29"/>
  <c r="G28"/>
  <c r="E28"/>
  <c r="H27"/>
  <c r="F27"/>
  <c r="H26"/>
  <c r="F26"/>
  <c r="D26"/>
  <c r="G25"/>
  <c r="E25"/>
  <c r="H24"/>
  <c r="F24"/>
  <c r="D24"/>
  <c r="G23"/>
  <c r="E23"/>
  <c r="H22"/>
  <c r="F22"/>
  <c r="D22"/>
  <c r="G21"/>
  <c r="E21"/>
  <c r="H20"/>
  <c r="F20"/>
  <c r="D20"/>
  <c r="G19"/>
  <c r="E19"/>
  <c r="H18"/>
  <c r="F18"/>
  <c r="D18"/>
  <c r="G17"/>
  <c r="E17"/>
  <c r="D16"/>
  <c r="D9"/>
  <c r="H36"/>
  <c r="H35"/>
  <c r="H34"/>
  <c r="H33"/>
  <c r="H32"/>
  <c r="D32"/>
  <c r="E31"/>
  <c r="F30"/>
  <c r="G29"/>
  <c r="H28"/>
  <c r="D28"/>
  <c r="E27"/>
  <c r="E26"/>
  <c r="F25"/>
  <c r="G24"/>
  <c r="H23"/>
  <c r="D23"/>
  <c r="E22"/>
  <c r="F21"/>
  <c r="G20"/>
  <c r="H19"/>
  <c r="D19"/>
  <c r="E18"/>
  <c r="F17"/>
  <c r="D13"/>
  <c r="F36"/>
  <c r="F34"/>
  <c r="F32"/>
  <c r="H30"/>
  <c r="E29"/>
  <c r="G27"/>
  <c r="H25"/>
  <c r="E24"/>
  <c r="G22"/>
  <c r="D21"/>
  <c r="F19"/>
  <c r="H17"/>
  <c r="D7"/>
  <c r="E38" s="1"/>
  <c r="F35"/>
  <c r="F33"/>
  <c r="G31"/>
  <c r="D30"/>
  <c r="F28"/>
  <c r="G26"/>
  <c r="D25"/>
  <c r="F23"/>
  <c r="H21"/>
  <c r="E20"/>
  <c r="G18"/>
  <c r="D17"/>
  <c r="E32" i="606"/>
  <c r="G28"/>
  <c r="G25"/>
  <c r="E19"/>
  <c r="F35"/>
  <c r="E29"/>
  <c r="D7"/>
  <c r="E38" s="1"/>
  <c r="E22"/>
  <c r="E31"/>
  <c r="H35" i="607"/>
  <c r="F35"/>
  <c r="H33"/>
  <c r="F33"/>
  <c r="D32"/>
  <c r="G31"/>
  <c r="F30"/>
  <c r="D30"/>
  <c r="H28"/>
  <c r="F28"/>
  <c r="E27"/>
  <c r="G26"/>
  <c r="F25"/>
  <c r="D25"/>
  <c r="H23"/>
  <c r="F23"/>
  <c r="E22"/>
  <c r="H21"/>
  <c r="G20"/>
  <c r="E20"/>
  <c r="D19"/>
  <c r="G18"/>
  <c r="F17"/>
  <c r="D17"/>
  <c r="E36"/>
  <c r="E35"/>
  <c r="E32"/>
  <c r="F31"/>
  <c r="D29"/>
  <c r="E28"/>
  <c r="G25"/>
  <c r="H24"/>
  <c r="F22"/>
  <c r="G21"/>
  <c r="E19"/>
  <c r="F18"/>
  <c r="G36"/>
  <c r="G34"/>
  <c r="F29"/>
  <c r="H27"/>
  <c r="H22"/>
  <c r="E21"/>
  <c r="D9"/>
  <c r="G35"/>
  <c r="E30"/>
  <c r="G28"/>
  <c r="G23"/>
  <c r="D22"/>
  <c r="E17"/>
  <c r="F36" i="609"/>
  <c r="H35"/>
  <c r="F34"/>
  <c r="H33"/>
  <c r="F32"/>
  <c r="D32"/>
  <c r="H30"/>
  <c r="F30"/>
  <c r="E29"/>
  <c r="H28"/>
  <c r="G27"/>
  <c r="E27"/>
  <c r="H25"/>
  <c r="F25"/>
  <c r="E24"/>
  <c r="H23"/>
  <c r="G22"/>
  <c r="E22"/>
  <c r="D21"/>
  <c r="G20"/>
  <c r="F19"/>
  <c r="D19"/>
  <c r="H17"/>
  <c r="F17"/>
  <c r="D7"/>
  <c r="E38" s="1"/>
  <c r="G36"/>
  <c r="G33"/>
  <c r="G32"/>
  <c r="E30"/>
  <c r="F29"/>
  <c r="H26"/>
  <c r="D26"/>
  <c r="G23"/>
  <c r="H22"/>
  <c r="F20"/>
  <c r="G19"/>
  <c r="E17"/>
  <c r="D9"/>
  <c r="E32"/>
  <c r="G30"/>
  <c r="G25"/>
  <c r="D24"/>
  <c r="E19"/>
  <c r="G17"/>
  <c r="F31"/>
  <c r="H29"/>
  <c r="H24"/>
  <c r="E23"/>
  <c r="F18"/>
  <c r="D16"/>
  <c r="H36" i="611"/>
  <c r="F36"/>
  <c r="H35"/>
  <c r="F35"/>
  <c r="H34"/>
  <c r="F34"/>
  <c r="H33"/>
  <c r="F33"/>
  <c r="H32"/>
  <c r="F32"/>
  <c r="D32"/>
  <c r="G31"/>
  <c r="E31"/>
  <c r="H30"/>
  <c r="F30"/>
  <c r="D30"/>
  <c r="G29"/>
  <c r="E29"/>
  <c r="H28"/>
  <c r="F28"/>
  <c r="D28"/>
  <c r="G27"/>
  <c r="E27"/>
  <c r="G26"/>
  <c r="E26"/>
  <c r="H25"/>
  <c r="F25"/>
  <c r="D25"/>
  <c r="G24"/>
  <c r="E24"/>
  <c r="H23"/>
  <c r="F23"/>
  <c r="D23"/>
  <c r="G22"/>
  <c r="E22"/>
  <c r="H21"/>
  <c r="F21"/>
  <c r="D21"/>
  <c r="G20"/>
  <c r="E20"/>
  <c r="H19"/>
  <c r="F19"/>
  <c r="D19"/>
  <c r="G18"/>
  <c r="E18"/>
  <c r="H17"/>
  <c r="F17"/>
  <c r="D17"/>
  <c r="D13"/>
  <c r="D7"/>
  <c r="E38" s="1"/>
  <c r="E36"/>
  <c r="E35"/>
  <c r="E34"/>
  <c r="E33"/>
  <c r="E32"/>
  <c r="F31"/>
  <c r="G30"/>
  <c r="H29"/>
  <c r="D29"/>
  <c r="E28"/>
  <c r="F27"/>
  <c r="F26"/>
  <c r="G25"/>
  <c r="H24"/>
  <c r="D24"/>
  <c r="E23"/>
  <c r="F22"/>
  <c r="G21"/>
  <c r="H20"/>
  <c r="D20"/>
  <c r="E19"/>
  <c r="F18"/>
  <c r="G17"/>
  <c r="D16"/>
  <c r="G35"/>
  <c r="G33"/>
  <c r="H31"/>
  <c r="E30"/>
  <c r="G28"/>
  <c r="H26"/>
  <c r="E25"/>
  <c r="G23"/>
  <c r="D22"/>
  <c r="F20"/>
  <c r="H18"/>
  <c r="E17"/>
  <c r="G36"/>
  <c r="G34"/>
  <c r="G32"/>
  <c r="D31"/>
  <c r="F29"/>
  <c r="H27"/>
  <c r="D26"/>
  <c r="F24"/>
  <c r="H22"/>
  <c r="E21"/>
  <c r="G19"/>
  <c r="D18"/>
  <c r="D9"/>
  <c r="H36" i="613"/>
  <c r="F35"/>
  <c r="H34"/>
  <c r="F33"/>
  <c r="H32"/>
  <c r="G31"/>
  <c r="E31"/>
  <c r="D30"/>
  <c r="G29"/>
  <c r="F28"/>
  <c r="D28"/>
  <c r="G26"/>
  <c r="E26"/>
  <c r="D25"/>
  <c r="G24"/>
  <c r="F23"/>
  <c r="D23"/>
  <c r="H21"/>
  <c r="F21"/>
  <c r="E20"/>
  <c r="H19"/>
  <c r="G18"/>
  <c r="E18"/>
  <c r="D17"/>
  <c r="D13"/>
  <c r="G35"/>
  <c r="G34"/>
  <c r="H31"/>
  <c r="D31"/>
  <c r="G28"/>
  <c r="H27"/>
  <c r="E25"/>
  <c r="F24"/>
  <c r="D22"/>
  <c r="E21"/>
  <c r="H18"/>
  <c r="D18"/>
  <c r="E35"/>
  <c r="E33"/>
  <c r="E28"/>
  <c r="F26"/>
  <c r="G21"/>
  <c r="D20"/>
  <c r="E36"/>
  <c r="E34"/>
  <c r="D29"/>
  <c r="F27"/>
  <c r="F22"/>
  <c r="H20"/>
  <c r="H36" i="617"/>
  <c r="F36"/>
  <c r="H34"/>
  <c r="F34"/>
  <c r="H32"/>
  <c r="F32"/>
  <c r="E31"/>
  <c r="H30"/>
  <c r="G29"/>
  <c r="E29"/>
  <c r="D28"/>
  <c r="G27"/>
  <c r="E26"/>
  <c r="H25"/>
  <c r="G24"/>
  <c r="E24"/>
  <c r="D23"/>
  <c r="G22"/>
  <c r="F21"/>
  <c r="D21"/>
  <c r="H19"/>
  <c r="F19"/>
  <c r="E18"/>
  <c r="H17"/>
  <c r="D13"/>
  <c r="D7"/>
  <c r="E38" s="1"/>
  <c r="G34"/>
  <c r="G33"/>
  <c r="D31"/>
  <c r="E30"/>
  <c r="H27"/>
  <c r="H26"/>
  <c r="F24"/>
  <c r="G23"/>
  <c r="E21"/>
  <c r="F20"/>
  <c r="D18"/>
  <c r="E17"/>
  <c r="E34"/>
  <c r="E32"/>
  <c r="F27"/>
  <c r="G25"/>
  <c r="H20"/>
  <c r="E19"/>
  <c r="E33"/>
  <c r="F31"/>
  <c r="F26"/>
  <c r="H24"/>
  <c r="D20"/>
  <c r="F18"/>
  <c r="H36" i="619"/>
  <c r="F35"/>
  <c r="H34"/>
  <c r="F33"/>
  <c r="H32"/>
  <c r="G31"/>
  <c r="E31"/>
  <c r="D30"/>
  <c r="G29"/>
  <c r="F28"/>
  <c r="D28"/>
  <c r="G26"/>
  <c r="E26"/>
  <c r="D25"/>
  <c r="G24"/>
  <c r="F23"/>
  <c r="D23"/>
  <c r="H21"/>
  <c r="F21"/>
  <c r="E20"/>
  <c r="H19"/>
  <c r="G18"/>
  <c r="E18"/>
  <c r="D17"/>
  <c r="D13"/>
  <c r="E35"/>
  <c r="E34"/>
  <c r="F31"/>
  <c r="G30"/>
  <c r="E28"/>
  <c r="F27"/>
  <c r="H24"/>
  <c r="D24"/>
  <c r="G21"/>
  <c r="H20"/>
  <c r="F18"/>
  <c r="G17"/>
  <c r="G33"/>
  <c r="H31"/>
  <c r="H26"/>
  <c r="E25"/>
  <c r="F20"/>
  <c r="H18"/>
  <c r="G34"/>
  <c r="G32"/>
  <c r="H27"/>
  <c r="D26"/>
  <c r="E21"/>
  <c r="G19"/>
  <c r="H20" i="314"/>
  <c r="H21"/>
  <c r="H25"/>
  <c r="H29"/>
  <c r="H33"/>
  <c r="H36"/>
  <c r="G19"/>
  <c r="G22"/>
  <c r="G23"/>
  <c r="G30"/>
  <c r="G31"/>
  <c r="G35"/>
  <c r="D24"/>
  <c r="H17" i="310"/>
  <c r="H20"/>
  <c r="H25"/>
  <c r="H28"/>
  <c r="H29"/>
  <c r="H36"/>
  <c r="D16"/>
  <c r="G19"/>
  <c r="G23"/>
  <c r="G27"/>
  <c r="G30"/>
  <c r="G35"/>
  <c r="D22"/>
  <c r="D26"/>
  <c r="E18" i="313"/>
  <c r="D29" i="312"/>
  <c r="D20"/>
  <c r="E29"/>
  <c r="D28"/>
  <c r="F22"/>
  <c r="D18" i="316"/>
  <c r="D30"/>
  <c r="G19"/>
  <c r="H27"/>
  <c r="D28" i="347"/>
  <c r="D19"/>
  <c r="H17" i="350"/>
  <c r="H19"/>
  <c r="H21"/>
  <c r="H23"/>
  <c r="H25"/>
  <c r="H27"/>
  <c r="H29"/>
  <c r="H31"/>
  <c r="H33"/>
  <c r="H35"/>
  <c r="F17"/>
  <c r="F19"/>
  <c r="F21"/>
  <c r="F23"/>
  <c r="F25"/>
  <c r="F27"/>
  <c r="F29"/>
  <c r="F31"/>
  <c r="F33"/>
  <c r="F35"/>
  <c r="H18" i="354"/>
  <c r="H22"/>
  <c r="F26"/>
  <c r="F28"/>
  <c r="F30"/>
  <c r="F32"/>
  <c r="F34"/>
  <c r="F36"/>
  <c r="F18"/>
  <c r="F22"/>
  <c r="H25"/>
  <c r="H27"/>
  <c r="H29"/>
  <c r="H31"/>
  <c r="H33"/>
  <c r="H35"/>
  <c r="H36" i="358"/>
  <c r="F19"/>
  <c r="F23"/>
  <c r="F27"/>
  <c r="F31"/>
  <c r="F35"/>
  <c r="H17"/>
  <c r="H21"/>
  <c r="H25"/>
  <c r="H29"/>
  <c r="H33"/>
  <c r="D30" i="310"/>
  <c r="F33"/>
  <c r="E30"/>
  <c r="E18"/>
  <c r="F21"/>
  <c r="D30" i="314"/>
  <c r="E28"/>
  <c r="D28"/>
  <c r="F33"/>
  <c r="D9"/>
  <c r="F22" i="313"/>
  <c r="D16" i="323"/>
  <c r="G19"/>
  <c r="H25"/>
  <c r="E34"/>
  <c r="F35"/>
  <c r="D17"/>
  <c r="E21"/>
  <c r="F17"/>
  <c r="E34" i="327"/>
  <c r="F36"/>
  <c r="F22"/>
  <c r="G28"/>
  <c r="H29"/>
  <c r="G34"/>
  <c r="H35"/>
  <c r="D23" i="331"/>
  <c r="E30"/>
  <c r="F32"/>
  <c r="F18"/>
  <c r="G22"/>
  <c r="H23"/>
  <c r="G28"/>
  <c r="H29"/>
  <c r="G36" i="335"/>
  <c r="G22"/>
  <c r="H24"/>
  <c r="D18"/>
  <c r="F34"/>
  <c r="D23"/>
  <c r="E20"/>
  <c r="H21"/>
  <c r="G30" i="339"/>
  <c r="H36"/>
  <c r="E24"/>
  <c r="F28"/>
  <c r="D18"/>
  <c r="G19"/>
  <c r="H20"/>
  <c r="G34" i="343"/>
  <c r="F29"/>
  <c r="D9"/>
  <c r="H28"/>
  <c r="H19" i="346"/>
  <c r="H23"/>
  <c r="H27"/>
  <c r="H31"/>
  <c r="H35"/>
  <c r="F19"/>
  <c r="F23"/>
  <c r="F27"/>
  <c r="F31"/>
  <c r="F35"/>
  <c r="D25" i="353"/>
  <c r="D26"/>
  <c r="D19"/>
  <c r="D20"/>
  <c r="H18"/>
  <c r="H20"/>
  <c r="H22"/>
  <c r="H24"/>
  <c r="H26"/>
  <c r="H28"/>
  <c r="H30"/>
  <c r="H32"/>
  <c r="H34"/>
  <c r="H36"/>
  <c r="D28"/>
  <c r="D29"/>
  <c r="D21"/>
  <c r="D7"/>
  <c r="E38" s="1"/>
  <c r="D9"/>
  <c r="F18"/>
  <c r="F20"/>
  <c r="F22"/>
  <c r="F24"/>
  <c r="F26"/>
  <c r="F28"/>
  <c r="F30"/>
  <c r="F32"/>
  <c r="F34"/>
  <c r="F36"/>
  <c r="D20" i="357"/>
  <c r="H23"/>
  <c r="H31"/>
  <c r="D24"/>
  <c r="F20"/>
  <c r="F28"/>
  <c r="F36"/>
  <c r="E17" i="182"/>
  <c r="G33"/>
  <c r="H23"/>
  <c r="D32" i="321"/>
  <c r="D23"/>
  <c r="D26"/>
  <c r="D17"/>
  <c r="D18"/>
  <c r="E36"/>
  <c r="E34"/>
  <c r="E32"/>
  <c r="E30"/>
  <c r="E28"/>
  <c r="E26"/>
  <c r="E24"/>
  <c r="E22"/>
  <c r="E20"/>
  <c r="E18"/>
  <c r="F36"/>
  <c r="F34"/>
  <c r="F32"/>
  <c r="F30"/>
  <c r="F28"/>
  <c r="F26"/>
  <c r="F24"/>
  <c r="F22"/>
  <c r="F20"/>
  <c r="F18"/>
  <c r="D30"/>
  <c r="D31"/>
  <c r="D19"/>
  <c r="D16"/>
  <c r="E35"/>
  <c r="G32"/>
  <c r="G29"/>
  <c r="E27"/>
  <c r="G24"/>
  <c r="G21"/>
  <c r="E19"/>
  <c r="H36"/>
  <c r="H33"/>
  <c r="F31"/>
  <c r="H28"/>
  <c r="H25"/>
  <c r="F23"/>
  <c r="H20"/>
  <c r="H17"/>
  <c r="D21"/>
  <c r="D22"/>
  <c r="D20"/>
  <c r="G35"/>
  <c r="E33"/>
  <c r="G30"/>
  <c r="G27"/>
  <c r="E25"/>
  <c r="G22"/>
  <c r="G19"/>
  <c r="E17"/>
  <c r="H34"/>
  <c r="H31"/>
  <c r="F29"/>
  <c r="H26"/>
  <c r="H23"/>
  <c r="F21"/>
  <c r="H18"/>
  <c r="G17" i="318"/>
  <c r="H31" i="325"/>
  <c r="H33" i="333"/>
  <c r="H20" i="352"/>
  <c r="H30"/>
  <c r="D24"/>
  <c r="F23"/>
  <c r="F29"/>
  <c r="D22"/>
  <c r="D17"/>
  <c r="F34"/>
  <c r="D19"/>
  <c r="G26"/>
  <c r="G32"/>
  <c r="H25"/>
  <c r="D29"/>
  <c r="E22"/>
  <c r="E28"/>
  <c r="F34" i="570"/>
  <c r="F32"/>
  <c r="H20"/>
  <c r="G17"/>
  <c r="D23"/>
  <c r="F21"/>
  <c r="E17"/>
  <c r="F36" i="574"/>
  <c r="D29"/>
  <c r="G25"/>
  <c r="D28"/>
  <c r="E26"/>
  <c r="G32"/>
  <c r="G19"/>
  <c r="G18" i="578"/>
  <c r="E36"/>
  <c r="H33"/>
  <c r="D32"/>
  <c r="F24"/>
  <c r="G35"/>
  <c r="E33" i="582"/>
  <c r="H29"/>
  <c r="E29"/>
  <c r="G27"/>
  <c r="D26"/>
  <c r="F30" i="587"/>
  <c r="E36"/>
  <c r="G28"/>
  <c r="H30"/>
  <c r="F19"/>
  <c r="E30"/>
  <c r="F35" i="591"/>
  <c r="D30"/>
  <c r="F28"/>
  <c r="F23"/>
  <c r="H21"/>
  <c r="D17"/>
  <c r="E35"/>
  <c r="H24"/>
  <c r="G21"/>
  <c r="H27"/>
  <c r="E21"/>
  <c r="D22"/>
  <c r="H36" i="595"/>
  <c r="E31"/>
  <c r="G29"/>
  <c r="G24"/>
  <c r="D23"/>
  <c r="E18"/>
  <c r="D13"/>
  <c r="E28"/>
  <c r="H24"/>
  <c r="G33"/>
  <c r="H26"/>
  <c r="H27"/>
  <c r="E21"/>
  <c r="H32" i="599"/>
  <c r="E31"/>
  <c r="E26"/>
  <c r="G24"/>
  <c r="H19"/>
  <c r="E18"/>
  <c r="G30"/>
  <c r="F27"/>
  <c r="G17"/>
  <c r="G32"/>
  <c r="G33"/>
  <c r="H26"/>
  <c r="F33"/>
  <c r="G31"/>
  <c r="G26"/>
  <c r="D25"/>
  <c r="E20"/>
  <c r="G18"/>
  <c r="F31"/>
  <c r="E28"/>
  <c r="F18"/>
  <c r="G34"/>
  <c r="G35"/>
  <c r="G28"/>
  <c r="F34" i="603"/>
  <c r="F32"/>
  <c r="G27"/>
  <c r="H25"/>
  <c r="D21"/>
  <c r="F19"/>
  <c r="D7"/>
  <c r="E38" s="1"/>
  <c r="E34"/>
  <c r="G30"/>
  <c r="F27"/>
  <c r="D24"/>
  <c r="H20"/>
  <c r="G17"/>
  <c r="H31"/>
  <c r="E25"/>
  <c r="H18"/>
  <c r="G32"/>
  <c r="D26"/>
  <c r="G19"/>
  <c r="H36"/>
  <c r="H34"/>
  <c r="H32"/>
  <c r="E31"/>
  <c r="G29"/>
  <c r="D28"/>
  <c r="E26"/>
  <c r="G24"/>
  <c r="D23"/>
  <c r="F21"/>
  <c r="H19"/>
  <c r="E18"/>
  <c r="D13"/>
  <c r="E35"/>
  <c r="F31"/>
  <c r="E28"/>
  <c r="H24"/>
  <c r="G21"/>
  <c r="F18"/>
  <c r="G33"/>
  <c r="H26"/>
  <c r="F20"/>
  <c r="G34"/>
  <c r="H27"/>
  <c r="E21"/>
  <c r="E36" i="612"/>
  <c r="E34"/>
  <c r="E32"/>
  <c r="G30"/>
  <c r="D29"/>
  <c r="F27"/>
  <c r="G25"/>
  <c r="D24"/>
  <c r="F22"/>
  <c r="H20"/>
  <c r="E19"/>
  <c r="G17"/>
  <c r="H36"/>
  <c r="H32"/>
  <c r="G29"/>
  <c r="E26"/>
  <c r="D23"/>
  <c r="H19"/>
  <c r="D13"/>
  <c r="H30"/>
  <c r="E24"/>
  <c r="H17"/>
  <c r="F33"/>
  <c r="G26"/>
  <c r="E20"/>
  <c r="G36"/>
  <c r="G34"/>
  <c r="G32"/>
  <c r="D31"/>
  <c r="F29"/>
  <c r="H27"/>
  <c r="D26"/>
  <c r="F24"/>
  <c r="H22"/>
  <c r="E21"/>
  <c r="G19"/>
  <c r="D18"/>
  <c r="D9"/>
  <c r="H33"/>
  <c r="F30"/>
  <c r="E27"/>
  <c r="H23"/>
  <c r="G20"/>
  <c r="F17"/>
  <c r="F32"/>
  <c r="H25"/>
  <c r="F19"/>
  <c r="F35"/>
  <c r="F28"/>
  <c r="H21"/>
  <c r="F36" i="615"/>
  <c r="F34"/>
  <c r="F32"/>
  <c r="H30"/>
  <c r="E29"/>
  <c r="G27"/>
  <c r="H25"/>
  <c r="E24"/>
  <c r="G22"/>
  <c r="D21"/>
  <c r="F19"/>
  <c r="H17"/>
  <c r="D7"/>
  <c r="E38" s="1"/>
  <c r="E33"/>
  <c r="H29"/>
  <c r="F26"/>
  <c r="E23"/>
  <c r="D20"/>
  <c r="D16"/>
  <c r="D31"/>
  <c r="F24"/>
  <c r="D18"/>
  <c r="H31"/>
  <c r="E25"/>
  <c r="H18"/>
  <c r="H36"/>
  <c r="H34"/>
  <c r="H32"/>
  <c r="E31"/>
  <c r="G29"/>
  <c r="D28"/>
  <c r="E26"/>
  <c r="G24"/>
  <c r="D23"/>
  <c r="F21"/>
  <c r="H19"/>
  <c r="E18"/>
  <c r="D13"/>
  <c r="E34"/>
  <c r="G30"/>
  <c r="F27"/>
  <c r="D24"/>
  <c r="H20"/>
  <c r="G17"/>
  <c r="G32"/>
  <c r="D26"/>
  <c r="G19"/>
  <c r="G33"/>
  <c r="H26"/>
  <c r="F20"/>
  <c r="G29" i="313"/>
  <c r="D21"/>
  <c r="D28" i="318"/>
  <c r="H22"/>
  <c r="F32"/>
  <c r="E35" i="324"/>
  <c r="E29"/>
  <c r="E17"/>
  <c r="F33"/>
  <c r="F17"/>
  <c r="D28"/>
  <c r="G26"/>
  <c r="G22"/>
  <c r="H30"/>
  <c r="H24"/>
  <c r="D18" i="328"/>
  <c r="E32"/>
  <c r="E20"/>
  <c r="F36"/>
  <c r="F20"/>
  <c r="F18"/>
  <c r="G33"/>
  <c r="G25"/>
  <c r="H33"/>
  <c r="H27"/>
  <c r="D30" i="332"/>
  <c r="D21"/>
  <c r="E25"/>
  <c r="E19"/>
  <c r="F23"/>
  <c r="F21"/>
  <c r="G36"/>
  <c r="G32"/>
  <c r="G18"/>
  <c r="H30"/>
  <c r="D31" i="336"/>
  <c r="D22"/>
  <c r="E28"/>
  <c r="E26"/>
  <c r="F32"/>
  <c r="F24"/>
  <c r="D9"/>
  <c r="G35"/>
  <c r="G25"/>
  <c r="G23"/>
  <c r="H31"/>
  <c r="H27"/>
  <c r="D29" i="340"/>
  <c r="D32"/>
  <c r="E34"/>
  <c r="E30"/>
  <c r="E20"/>
  <c r="F34"/>
  <c r="F24"/>
  <c r="F22"/>
  <c r="D21"/>
  <c r="D7"/>
  <c r="E38" s="1"/>
  <c r="G27"/>
  <c r="G21"/>
  <c r="H31"/>
  <c r="H27"/>
  <c r="H17"/>
  <c r="D32" i="347"/>
  <c r="D22"/>
  <c r="D13"/>
  <c r="F24"/>
  <c r="F26"/>
  <c r="D20"/>
  <c r="H18"/>
  <c r="H32"/>
  <c r="H34"/>
  <c r="H36" i="346"/>
  <c r="F18"/>
  <c r="F20"/>
  <c r="F22"/>
  <c r="F24"/>
  <c r="F26"/>
  <c r="F28"/>
  <c r="F30"/>
  <c r="F32"/>
  <c r="F34"/>
  <c r="F36"/>
  <c r="D29"/>
  <c r="D32"/>
  <c r="D23"/>
  <c r="D9"/>
  <c r="D13"/>
  <c r="H18"/>
  <c r="H20"/>
  <c r="H22"/>
  <c r="H24"/>
  <c r="H26"/>
  <c r="H28"/>
  <c r="H30"/>
  <c r="H32"/>
  <c r="H34"/>
  <c r="D26"/>
  <c r="D30"/>
  <c r="D20"/>
  <c r="D21"/>
  <c r="D7"/>
  <c r="E38" s="1"/>
  <c r="D30" i="357"/>
  <c r="D31"/>
  <c r="D22"/>
  <c r="D13"/>
  <c r="D16"/>
  <c r="H18"/>
  <c r="H20"/>
  <c r="H22"/>
  <c r="H24"/>
  <c r="H26"/>
  <c r="H28"/>
  <c r="H30"/>
  <c r="H32"/>
  <c r="H34"/>
  <c r="H36"/>
  <c r="D28"/>
  <c r="D29"/>
  <c r="D21"/>
  <c r="D7"/>
  <c r="E38" s="1"/>
  <c r="D9"/>
  <c r="F17"/>
  <c r="F19"/>
  <c r="F21"/>
  <c r="F23"/>
  <c r="F25"/>
  <c r="F27"/>
  <c r="F29"/>
  <c r="F31"/>
  <c r="F33"/>
  <c r="F35"/>
  <c r="D25"/>
  <c r="D19"/>
  <c r="H17"/>
  <c r="H21"/>
  <c r="H25"/>
  <c r="H29"/>
  <c r="H33"/>
  <c r="D23"/>
  <c r="D17"/>
  <c r="F18"/>
  <c r="F22"/>
  <c r="F26"/>
  <c r="F30"/>
  <c r="F34"/>
  <c r="G30" i="182"/>
  <c r="H36"/>
  <c r="H20"/>
  <c r="E32"/>
  <c r="D18"/>
  <c r="F22"/>
  <c r="G32" i="325"/>
  <c r="H20"/>
  <c r="E18"/>
  <c r="G35" i="329"/>
  <c r="H23"/>
  <c r="E21"/>
  <c r="D7" i="333"/>
  <c r="E38" s="1"/>
  <c r="F29"/>
  <c r="G26"/>
  <c r="D23" i="337"/>
  <c r="F32"/>
  <c r="G29"/>
  <c r="H17"/>
  <c r="E17" i="341"/>
  <c r="G34"/>
  <c r="H22"/>
  <c r="H36" i="354"/>
  <c r="F17"/>
  <c r="F19"/>
  <c r="F21"/>
  <c r="F23"/>
  <c r="F25"/>
  <c r="H17"/>
  <c r="H19"/>
  <c r="H21"/>
  <c r="H23"/>
  <c r="F18" i="358"/>
  <c r="F20"/>
  <c r="F22"/>
  <c r="F24"/>
  <c r="F26"/>
  <c r="F28"/>
  <c r="F30"/>
  <c r="F32"/>
  <c r="F34"/>
  <c r="F36"/>
  <c r="H18"/>
  <c r="H20"/>
  <c r="H22"/>
  <c r="H24"/>
  <c r="H26"/>
  <c r="H28"/>
  <c r="H30"/>
  <c r="H32"/>
  <c r="H34"/>
  <c r="E33" i="310"/>
  <c r="E29"/>
  <c r="E17"/>
  <c r="F23"/>
  <c r="F19"/>
  <c r="E32"/>
  <c r="D18"/>
  <c r="F34"/>
  <c r="F22"/>
  <c r="D30" i="349"/>
  <c r="D31"/>
  <c r="D22"/>
  <c r="D13"/>
  <c r="D16"/>
  <c r="D28"/>
  <c r="D29"/>
  <c r="D21"/>
  <c r="D7"/>
  <c r="E38" s="1"/>
  <c r="D9"/>
  <c r="D32" i="355"/>
  <c r="D17"/>
  <c r="D18"/>
  <c r="F21"/>
  <c r="F23"/>
  <c r="F29"/>
  <c r="F31"/>
  <c r="D30"/>
  <c r="D31"/>
  <c r="D16"/>
  <c r="H17"/>
  <c r="H23"/>
  <c r="H25"/>
  <c r="H31"/>
  <c r="H33"/>
  <c r="D17" i="314"/>
  <c r="E34"/>
  <c r="E22"/>
  <c r="F28"/>
  <c r="F24"/>
  <c r="D7"/>
  <c r="E38" s="1"/>
  <c r="E21"/>
  <c r="F31"/>
  <c r="F27"/>
  <c r="D24" i="315"/>
  <c r="D26"/>
  <c r="E35"/>
  <c r="E32"/>
  <c r="E24"/>
  <c r="G21"/>
  <c r="H35"/>
  <c r="F33"/>
  <c r="F25"/>
  <c r="F22"/>
  <c r="D29"/>
  <c r="D30"/>
  <c r="E33"/>
  <c r="E30"/>
  <c r="E22"/>
  <c r="G19"/>
  <c r="H33"/>
  <c r="F31"/>
  <c r="F23"/>
  <c r="F20"/>
  <c r="D32"/>
  <c r="D21"/>
  <c r="E31"/>
  <c r="E28"/>
  <c r="E20"/>
  <c r="G17"/>
  <c r="H31"/>
  <c r="F29"/>
  <c r="F21"/>
  <c r="F18"/>
  <c r="E25" i="323"/>
  <c r="G30"/>
  <c r="E35" i="327"/>
  <c r="H28"/>
  <c r="E19"/>
  <c r="D30" i="331"/>
  <c r="H25"/>
  <c r="D16"/>
  <c r="D24" i="335"/>
  <c r="F30"/>
  <c r="H19"/>
  <c r="D22" i="339"/>
  <c r="E23"/>
  <c r="F17"/>
  <c r="D31" i="343"/>
  <c r="D30"/>
  <c r="G20"/>
  <c r="E23"/>
  <c r="E31"/>
  <c r="F20"/>
  <c r="G22"/>
  <c r="E25"/>
  <c r="E33"/>
  <c r="D16"/>
  <c r="G24"/>
  <c r="E27"/>
  <c r="H21" i="347"/>
  <c r="D21"/>
  <c r="G17"/>
  <c r="G20"/>
  <c r="G28"/>
  <c r="E31"/>
  <c r="D25"/>
  <c r="H17"/>
  <c r="G19"/>
  <c r="G22"/>
  <c r="G30"/>
  <c r="E33"/>
  <c r="H25"/>
  <c r="E19"/>
  <c r="E27"/>
  <c r="G29"/>
  <c r="D30" i="351"/>
  <c r="D21"/>
  <c r="H26"/>
  <c r="H30"/>
  <c r="G21"/>
  <c r="G24"/>
  <c r="G32"/>
  <c r="E35"/>
  <c r="F18"/>
  <c r="F22"/>
  <c r="F34"/>
  <c r="G18"/>
  <c r="G26"/>
  <c r="E29"/>
  <c r="D29"/>
  <c r="D16"/>
  <c r="H28"/>
  <c r="H32"/>
  <c r="G20"/>
  <c r="E23"/>
  <c r="E31"/>
  <c r="G33"/>
  <c r="H24" i="355"/>
  <c r="H36"/>
  <c r="E23"/>
  <c r="G25"/>
  <c r="G33"/>
  <c r="G36"/>
  <c r="H32"/>
  <c r="E17"/>
  <c r="E25"/>
  <c r="G27"/>
  <c r="G35"/>
  <c r="D28"/>
  <c r="E19"/>
  <c r="G21"/>
  <c r="G29"/>
  <c r="G32"/>
  <c r="F33" i="358"/>
  <c r="D26"/>
  <c r="D28"/>
  <c r="D16"/>
  <c r="D7"/>
  <c r="E38" s="1"/>
  <c r="E19"/>
  <c r="G21"/>
  <c r="G24"/>
  <c r="E27"/>
  <c r="G29"/>
  <c r="G32"/>
  <c r="E35"/>
  <c r="H27"/>
  <c r="D31"/>
  <c r="D30"/>
  <c r="D18"/>
  <c r="D17"/>
  <c r="G18"/>
  <c r="E21"/>
  <c r="G23"/>
  <c r="G26"/>
  <c r="E29"/>
  <c r="G31"/>
  <c r="G34"/>
  <c r="H19"/>
  <c r="D22"/>
  <c r="D20"/>
  <c r="D19"/>
  <c r="G17"/>
  <c r="G20"/>
  <c r="E23"/>
  <c r="G25"/>
  <c r="G28"/>
  <c r="E31"/>
  <c r="G33"/>
  <c r="G36"/>
  <c r="G35" i="571"/>
  <c r="G33"/>
  <c r="H31"/>
  <c r="E30"/>
  <c r="G28"/>
  <c r="H26"/>
  <c r="E25"/>
  <c r="G23"/>
  <c r="D22"/>
  <c r="F20"/>
  <c r="H18"/>
  <c r="E17"/>
  <c r="H35"/>
  <c r="D32"/>
  <c r="H28"/>
  <c r="F25"/>
  <c r="E22"/>
  <c r="D19"/>
  <c r="F35"/>
  <c r="F28"/>
  <c r="E35" i="579"/>
  <c r="E33"/>
  <c r="F31"/>
  <c r="H29"/>
  <c r="E28"/>
  <c r="F26"/>
  <c r="H24"/>
  <c r="E23"/>
  <c r="G21"/>
  <c r="D20"/>
  <c r="F18"/>
  <c r="D16"/>
  <c r="H34"/>
  <c r="E31"/>
  <c r="D28"/>
  <c r="G24"/>
  <c r="F21"/>
  <c r="E18"/>
  <c r="F33"/>
  <c r="G26"/>
  <c r="E20"/>
  <c r="F32"/>
  <c r="F19"/>
  <c r="G27"/>
  <c r="G35"/>
  <c r="G33"/>
  <c r="H31"/>
  <c r="E30"/>
  <c r="G28"/>
  <c r="H26"/>
  <c r="E25"/>
  <c r="G23"/>
  <c r="D22"/>
  <c r="F20"/>
  <c r="H18"/>
  <c r="E17"/>
  <c r="H35"/>
  <c r="D32"/>
  <c r="H28"/>
  <c r="F25"/>
  <c r="E22"/>
  <c r="D19"/>
  <c r="F35"/>
  <c r="F28"/>
  <c r="H21"/>
  <c r="F36"/>
  <c r="G22"/>
  <c r="H30"/>
  <c r="H17"/>
  <c r="G35" i="592"/>
  <c r="G33"/>
  <c r="H31"/>
  <c r="E30"/>
  <c r="G28"/>
  <c r="H26"/>
  <c r="E25"/>
  <c r="G23"/>
  <c r="D22"/>
  <c r="F20"/>
  <c r="H18"/>
  <c r="E17"/>
  <c r="H35"/>
  <c r="D32"/>
  <c r="H28"/>
  <c r="F25"/>
  <c r="E22"/>
  <c r="D19"/>
  <c r="F35"/>
  <c r="F28"/>
  <c r="H21"/>
  <c r="F36"/>
  <c r="E29"/>
  <c r="G22"/>
  <c r="D7"/>
  <c r="E38" s="1"/>
  <c r="E35" i="596"/>
  <c r="E33"/>
  <c r="F31"/>
  <c r="H29"/>
  <c r="E28"/>
  <c r="F26"/>
  <c r="H24"/>
  <c r="E23"/>
  <c r="G21"/>
  <c r="D20"/>
  <c r="F18"/>
  <c r="D16"/>
  <c r="H34"/>
  <c r="E31"/>
  <c r="D28"/>
  <c r="G24"/>
  <c r="F21"/>
  <c r="E18"/>
  <c r="F34"/>
  <c r="G27"/>
  <c r="D21"/>
  <c r="F35"/>
  <c r="F28"/>
  <c r="H21"/>
  <c r="G35" i="608"/>
  <c r="G33"/>
  <c r="H31"/>
  <c r="E30"/>
  <c r="G28"/>
  <c r="H26"/>
  <c r="E25"/>
  <c r="G23"/>
  <c r="D22"/>
  <c r="F20"/>
  <c r="H18"/>
  <c r="E17"/>
  <c r="H35"/>
  <c r="D32"/>
  <c r="H28"/>
  <c r="F25"/>
  <c r="E22"/>
  <c r="D19"/>
  <c r="F35"/>
  <c r="F28"/>
  <c r="H21"/>
  <c r="F36"/>
  <c r="E29"/>
  <c r="G22"/>
  <c r="D7"/>
  <c r="E38" s="1"/>
  <c r="E35" i="616"/>
  <c r="E33"/>
  <c r="F31"/>
  <c r="H29"/>
  <c r="E28"/>
  <c r="F26"/>
  <c r="H24"/>
  <c r="E23"/>
  <c r="G21"/>
  <c r="D20"/>
  <c r="F18"/>
  <c r="D16"/>
  <c r="H34"/>
  <c r="E31"/>
  <c r="D28"/>
  <c r="G24"/>
  <c r="F21"/>
  <c r="E18"/>
  <c r="F33"/>
  <c r="G26"/>
  <c r="E20"/>
  <c r="F34"/>
  <c r="G27"/>
  <c r="D21"/>
  <c r="G31" i="182"/>
  <c r="D7" i="321"/>
  <c r="E38" s="1"/>
  <c r="G34"/>
  <c r="G17"/>
  <c r="H21"/>
  <c r="D25"/>
  <c r="E23"/>
  <c r="H22"/>
  <c r="D28"/>
  <c r="G28"/>
  <c r="F27"/>
  <c r="G30" i="567"/>
  <c r="F30"/>
  <c r="F34" i="579"/>
  <c r="D17"/>
  <c r="D30"/>
  <c r="H19"/>
  <c r="E26"/>
  <c r="H32"/>
  <c r="G17"/>
  <c r="H20"/>
  <c r="D24"/>
  <c r="F27"/>
  <c r="G30"/>
  <c r="E34"/>
  <c r="E32" i="343"/>
  <c r="G23" i="347"/>
  <c r="E33" i="351"/>
  <c r="E21" i="355"/>
  <c r="G30" i="358"/>
  <c r="G19"/>
  <c r="D24"/>
  <c r="H21" i="315"/>
  <c r="F32"/>
  <c r="D22"/>
  <c r="H33" i="347"/>
  <c r="G33" i="339"/>
  <c r="H36" i="331"/>
  <c r="E24" i="579"/>
  <c r="E29"/>
  <c r="D25"/>
  <c r="F17"/>
  <c r="H23"/>
  <c r="F30"/>
  <c r="D9"/>
  <c r="G19"/>
  <c r="H22"/>
  <c r="D26"/>
  <c r="F29"/>
  <c r="G32"/>
  <c r="G36"/>
  <c r="E24" i="343"/>
  <c r="G26" i="347"/>
  <c r="G34" i="355"/>
  <c r="G23"/>
  <c r="E33" i="358"/>
  <c r="G22"/>
  <c r="D25"/>
  <c r="F19" i="315"/>
  <c r="E29"/>
  <c r="D23"/>
  <c r="G31" i="335"/>
  <c r="F29" i="323"/>
  <c r="G24" i="313"/>
  <c r="F24"/>
  <c r="H34"/>
  <c r="H35"/>
  <c r="E31"/>
  <c r="F21"/>
  <c r="G31" i="318"/>
  <c r="H35"/>
  <c r="E23"/>
  <c r="G18"/>
  <c r="E36"/>
  <c r="F24"/>
  <c r="E33" i="325"/>
  <c r="F21"/>
  <c r="D25" i="329"/>
  <c r="H34"/>
  <c r="D23" i="333"/>
  <c r="G29"/>
  <c r="D26" i="337"/>
  <c r="E17"/>
  <c r="H19" i="341"/>
  <c r="H35"/>
  <c r="D31" i="345"/>
  <c r="H35"/>
  <c r="G28"/>
  <c r="H27"/>
  <c r="G24"/>
  <c r="D25" i="312"/>
  <c r="G26"/>
  <c r="D23"/>
  <c r="G31"/>
  <c r="D13"/>
  <c r="E27"/>
  <c r="G35"/>
  <c r="D7" i="316"/>
  <c r="E38" s="1"/>
  <c r="F28"/>
  <c r="G20"/>
  <c r="H32"/>
  <c r="E22"/>
  <c r="H30"/>
  <c r="F18"/>
  <c r="G29" i="324"/>
  <c r="G21"/>
  <c r="D9"/>
  <c r="E31"/>
  <c r="F19"/>
  <c r="G32"/>
  <c r="H20"/>
  <c r="D31"/>
  <c r="F34"/>
  <c r="F26"/>
  <c r="G22" i="328"/>
  <c r="D25"/>
  <c r="E34"/>
  <c r="F22"/>
  <c r="D32"/>
  <c r="H31"/>
  <c r="D19"/>
  <c r="F27"/>
  <c r="F19"/>
  <c r="E20" i="332"/>
  <c r="F32"/>
  <c r="E21"/>
  <c r="D19"/>
  <c r="G30"/>
  <c r="H18"/>
  <c r="D16"/>
  <c r="H27"/>
  <c r="D30" i="336"/>
  <c r="F31"/>
  <c r="F23"/>
  <c r="F36"/>
  <c r="F28"/>
  <c r="G36"/>
  <c r="G20"/>
  <c r="G32" i="340"/>
  <c r="G24"/>
  <c r="D22"/>
  <c r="E35"/>
  <c r="F23"/>
  <c r="F24" i="344"/>
  <c r="D22"/>
  <c r="D23"/>
  <c r="G21"/>
  <c r="G23"/>
  <c r="G31"/>
  <c r="G35"/>
  <c r="H31"/>
  <c r="H35"/>
  <c r="D7"/>
  <c r="E38" s="1"/>
  <c r="E23"/>
  <c r="E27"/>
  <c r="E35"/>
  <c r="H24" i="310"/>
  <c r="H32"/>
  <c r="G18"/>
  <c r="G26"/>
  <c r="G34"/>
  <c r="D28"/>
  <c r="F25"/>
  <c r="E31"/>
  <c r="H18" i="314"/>
  <c r="H24"/>
  <c r="H32"/>
  <c r="G18"/>
  <c r="G26"/>
  <c r="G34"/>
  <c r="D25"/>
  <c r="E20"/>
  <c r="F22"/>
  <c r="F29" i="341"/>
  <c r="E36" i="337"/>
  <c r="F33" i="329"/>
  <c r="D26" i="325"/>
  <c r="D22" i="318"/>
  <c r="G34"/>
  <c r="E23" i="313"/>
  <c r="G21"/>
  <c r="H17" i="333"/>
  <c r="G28" i="329"/>
  <c r="G33" i="318"/>
  <c r="E32" i="313"/>
  <c r="G34"/>
  <c r="G20" i="345"/>
  <c r="F26" i="320"/>
  <c r="F30"/>
  <c r="E22"/>
  <c r="E26"/>
  <c r="D17"/>
  <c r="D25"/>
  <c r="D13" i="345"/>
  <c r="G31" i="341"/>
  <c r="E25" i="314"/>
  <c r="E18"/>
  <c r="F18" i="310"/>
  <c r="E28"/>
  <c r="F35"/>
  <c r="D7"/>
  <c r="E38" s="1"/>
  <c r="G18" i="341"/>
  <c r="F21"/>
  <c r="E33"/>
  <c r="H33" i="337"/>
  <c r="D30"/>
  <c r="E28"/>
  <c r="H30" i="333"/>
  <c r="D26"/>
  <c r="E25"/>
  <c r="F25" i="329"/>
  <c r="D9"/>
  <c r="G19"/>
  <c r="F22" i="325"/>
  <c r="E34"/>
  <c r="H36"/>
  <c r="H21" i="340"/>
  <c r="G33"/>
  <c r="D20"/>
  <c r="E24"/>
  <c r="D9"/>
  <c r="G21" i="336"/>
  <c r="G29"/>
  <c r="E20"/>
  <c r="E30"/>
  <c r="G24" i="332"/>
  <c r="D24"/>
  <c r="D9"/>
  <c r="H19" i="328"/>
  <c r="D23"/>
  <c r="F24"/>
  <c r="D31"/>
  <c r="G18" i="324"/>
  <c r="F31"/>
  <c r="E21"/>
  <c r="E28" i="318"/>
  <c r="G26"/>
  <c r="D7" i="313"/>
  <c r="E38" s="1"/>
  <c r="H27"/>
  <c r="E33" i="337"/>
  <c r="H32" i="329"/>
  <c r="D21" i="325"/>
  <c r="D26" i="318"/>
  <c r="F25" i="314"/>
  <c r="F18"/>
  <c r="D25" i="310"/>
  <c r="E35"/>
  <c r="F33" i="316"/>
  <c r="G33"/>
  <c r="D17"/>
  <c r="G24"/>
  <c r="F25" i="312"/>
  <c r="E19"/>
  <c r="E26"/>
  <c r="D24"/>
  <c r="G36"/>
  <c r="G18" i="313"/>
  <c r="D32" i="310"/>
  <c r="G31"/>
  <c r="G22"/>
  <c r="H33"/>
  <c r="H21"/>
  <c r="D19" i="314"/>
  <c r="G27"/>
  <c r="D16"/>
  <c r="H28"/>
  <c r="H17"/>
  <c r="E36" i="344"/>
  <c r="E28"/>
  <c r="G32" i="345"/>
  <c r="D16" i="344"/>
  <c r="D24" i="340"/>
  <c r="F19" i="336"/>
  <c r="G19" i="332"/>
  <c r="G35"/>
  <c r="F30" i="324"/>
  <c r="D25"/>
  <c r="H21" i="320"/>
  <c r="H25"/>
  <c r="G17"/>
  <c r="G21"/>
  <c r="G33"/>
  <c r="D13"/>
  <c r="E34" i="333"/>
  <c r="D31" i="325"/>
  <c r="D24" i="320"/>
  <c r="D19"/>
  <c r="G36"/>
  <c r="G30"/>
  <c r="G28"/>
  <c r="G22"/>
  <c r="G20"/>
  <c r="H34"/>
  <c r="H32"/>
  <c r="H26"/>
  <c r="H24"/>
  <c r="H18"/>
  <c r="D26"/>
  <c r="D9"/>
  <c r="D7"/>
  <c r="E38" s="1"/>
  <c r="E31"/>
  <c r="E29"/>
  <c r="E23"/>
  <c r="E21"/>
  <c r="F35"/>
  <c r="F33"/>
  <c r="F27"/>
  <c r="F25"/>
  <c r="F19"/>
  <c r="F17"/>
  <c r="G26" i="341"/>
  <c r="D7"/>
  <c r="E38" s="1"/>
  <c r="G21" i="337"/>
  <c r="F24"/>
  <c r="G18" i="333"/>
  <c r="F21"/>
  <c r="E33"/>
  <c r="D28" i="329"/>
  <c r="G27"/>
  <c r="F30" i="325"/>
  <c r="G24"/>
  <c r="H30" i="341"/>
  <c r="D26"/>
  <c r="E25"/>
  <c r="H25" i="337"/>
  <c r="D16"/>
  <c r="E20"/>
  <c r="H22" i="333"/>
  <c r="G34"/>
  <c r="E17"/>
  <c r="F17" i="329"/>
  <c r="E29"/>
  <c r="H31"/>
  <c r="D21"/>
  <c r="E26" i="325"/>
  <c r="H28"/>
  <c r="D19"/>
  <c r="E20" i="318"/>
  <c r="H30"/>
  <c r="F29" i="313"/>
  <c r="H19"/>
  <c r="D16"/>
  <c r="F21" i="337"/>
  <c r="D30" i="333"/>
  <c r="G27" i="325"/>
  <c r="H21" i="318"/>
  <c r="F27"/>
  <c r="H24" i="313"/>
  <c r="E34"/>
  <c r="G36" i="344"/>
  <c r="G32"/>
  <c r="G36" i="345"/>
  <c r="D17" i="344"/>
  <c r="D16" i="340"/>
  <c r="H28" i="336"/>
  <c r="F20" i="332"/>
  <c r="F36"/>
  <c r="E19" i="328"/>
  <c r="E35"/>
  <c r="D23" i="324"/>
  <c r="F20" i="320"/>
  <c r="F24"/>
  <c r="F36"/>
  <c r="E20"/>
  <c r="E32"/>
  <c r="E36"/>
  <c r="H29" i="344"/>
  <c r="G20" i="337"/>
  <c r="F32" i="333"/>
  <c r="E36" i="329"/>
  <c r="G21" i="325"/>
  <c r="D22" i="314"/>
  <c r="G29" i="343"/>
  <c r="G27"/>
  <c r="G21"/>
  <c r="G19"/>
  <c r="E34" i="347"/>
  <c r="E32"/>
  <c r="E26"/>
  <c r="E24"/>
  <c r="E18"/>
  <c r="H18" i="315"/>
  <c r="H24"/>
  <c r="H26"/>
  <c r="H32"/>
  <c r="H34"/>
  <c r="G18"/>
  <c r="G20"/>
  <c r="G26"/>
  <c r="G28"/>
  <c r="G34"/>
  <c r="G36"/>
  <c r="F32" i="343"/>
  <c r="F21" i="339"/>
  <c r="G17"/>
  <c r="D9" i="335"/>
  <c r="H20" i="331"/>
  <c r="F23" i="327"/>
  <c r="G24"/>
  <c r="E20" i="323"/>
  <c r="D22"/>
  <c r="H32" i="321"/>
  <c r="G23"/>
  <c r="G32" i="313"/>
  <c r="D19"/>
  <c r="H22"/>
  <c r="D31"/>
  <c r="E28"/>
  <c r="F34"/>
  <c r="F18"/>
  <c r="E36"/>
  <c r="F26"/>
  <c r="D28"/>
  <c r="H30"/>
  <c r="D32" i="329"/>
  <c r="D17"/>
  <c r="G34"/>
  <c r="E30"/>
  <c r="E24"/>
  <c r="G18"/>
  <c r="F34"/>
  <c r="F28"/>
  <c r="H22"/>
  <c r="F18"/>
  <c r="D23"/>
  <c r="D20"/>
  <c r="E34"/>
  <c r="E28"/>
  <c r="G22"/>
  <c r="E18"/>
  <c r="F32"/>
  <c r="H26"/>
  <c r="F22"/>
  <c r="D18"/>
  <c r="G26"/>
  <c r="F36"/>
  <c r="F26"/>
  <c r="D26"/>
  <c r="G30"/>
  <c r="E20"/>
  <c r="F30"/>
  <c r="H18"/>
  <c r="D25" i="337"/>
  <c r="D7"/>
  <c r="E38" s="1"/>
  <c r="G34"/>
  <c r="G28"/>
  <c r="E23"/>
  <c r="G18"/>
  <c r="H32"/>
  <c r="F27"/>
  <c r="H22"/>
  <c r="D29"/>
  <c r="D20"/>
  <c r="G32"/>
  <c r="E27"/>
  <c r="G22"/>
  <c r="H36"/>
  <c r="F31"/>
  <c r="H26"/>
  <c r="H20"/>
  <c r="E35"/>
  <c r="G24"/>
  <c r="H34"/>
  <c r="F23"/>
  <c r="G36"/>
  <c r="G26"/>
  <c r="F35"/>
  <c r="H24"/>
  <c r="D30" i="341"/>
  <c r="D22"/>
  <c r="D16"/>
  <c r="G33"/>
  <c r="G29"/>
  <c r="G25"/>
  <c r="G21"/>
  <c r="G17"/>
  <c r="H33"/>
  <c r="H29"/>
  <c r="H25"/>
  <c r="H21"/>
  <c r="H17"/>
  <c r="D23"/>
  <c r="D17"/>
  <c r="E36"/>
  <c r="E32"/>
  <c r="E28"/>
  <c r="E24"/>
  <c r="E20"/>
  <c r="F36"/>
  <c r="F32"/>
  <c r="F28"/>
  <c r="F24"/>
  <c r="F20"/>
  <c r="D24"/>
  <c r="E34"/>
  <c r="E26"/>
  <c r="E18"/>
  <c r="F30"/>
  <c r="F22"/>
  <c r="D31"/>
  <c r="G35"/>
  <c r="G27"/>
  <c r="G19"/>
  <c r="H31"/>
  <c r="H23"/>
  <c r="H19" i="352"/>
  <c r="D30"/>
  <c r="D7"/>
  <c r="E38" s="1"/>
  <c r="E19"/>
  <c r="E23"/>
  <c r="E27"/>
  <c r="E31"/>
  <c r="E35"/>
  <c r="H23"/>
  <c r="D9"/>
  <c r="G19"/>
  <c r="E25"/>
  <c r="G29"/>
  <c r="G35"/>
  <c r="D18"/>
  <c r="G17"/>
  <c r="G23"/>
  <c r="E29"/>
  <c r="G33"/>
  <c r="F36" i="576"/>
  <c r="F34"/>
  <c r="F32"/>
  <c r="H30"/>
  <c r="E29"/>
  <c r="G27"/>
  <c r="H25"/>
  <c r="E24"/>
  <c r="G22"/>
  <c r="D21"/>
  <c r="F19"/>
  <c r="H17"/>
  <c r="D7"/>
  <c r="E38" s="1"/>
  <c r="G33"/>
  <c r="E30"/>
  <c r="H26"/>
  <c r="G23"/>
  <c r="F20"/>
  <c r="E17"/>
  <c r="F31"/>
  <c r="H24"/>
  <c r="F18"/>
  <c r="F27"/>
  <c r="E36"/>
  <c r="F22"/>
  <c r="H36"/>
  <c r="H34"/>
  <c r="H32"/>
  <c r="E31"/>
  <c r="G29"/>
  <c r="D28"/>
  <c r="E26"/>
  <c r="G24"/>
  <c r="D23"/>
  <c r="F21"/>
  <c r="H19"/>
  <c r="E18"/>
  <c r="D13"/>
  <c r="G34"/>
  <c r="D31"/>
  <c r="H27"/>
  <c r="F24"/>
  <c r="E21"/>
  <c r="D18"/>
  <c r="E33"/>
  <c r="F26"/>
  <c r="D20"/>
  <c r="G30"/>
  <c r="G17"/>
  <c r="G25"/>
  <c r="F35" i="584"/>
  <c r="F33"/>
  <c r="G31"/>
  <c r="D30"/>
  <c r="F28"/>
  <c r="G26"/>
  <c r="D25"/>
  <c r="F23"/>
  <c r="H21"/>
  <c r="E20"/>
  <c r="G18"/>
  <c r="D17"/>
  <c r="G35"/>
  <c r="H31"/>
  <c r="G28"/>
  <c r="E25"/>
  <c r="D22"/>
  <c r="H18"/>
  <c r="E36"/>
  <c r="D29"/>
  <c r="F22"/>
  <c r="E35"/>
  <c r="E28"/>
  <c r="G21"/>
  <c r="H35"/>
  <c r="H33"/>
  <c r="D32"/>
  <c r="F30"/>
  <c r="H28"/>
  <c r="E27"/>
  <c r="F25"/>
  <c r="H23"/>
  <c r="E22"/>
  <c r="G20"/>
  <c r="D19"/>
  <c r="F17"/>
  <c r="G36"/>
  <c r="G32"/>
  <c r="F29"/>
  <c r="D26"/>
  <c r="H22"/>
  <c r="G19"/>
  <c r="D9"/>
  <c r="G30"/>
  <c r="D24"/>
  <c r="G17"/>
  <c r="H29"/>
  <c r="E23"/>
  <c r="D16"/>
  <c r="F36" i="593"/>
  <c r="F34"/>
  <c r="F32"/>
  <c r="H30"/>
  <c r="E29"/>
  <c r="G27"/>
  <c r="H25"/>
  <c r="E24"/>
  <c r="G22"/>
  <c r="D21"/>
  <c r="F19"/>
  <c r="H17"/>
  <c r="D7"/>
  <c r="E38" s="1"/>
  <c r="G33"/>
  <c r="E30"/>
  <c r="H26"/>
  <c r="G23"/>
  <c r="F20"/>
  <c r="E17"/>
  <c r="E32"/>
  <c r="G25"/>
  <c r="E19"/>
  <c r="F31"/>
  <c r="H24"/>
  <c r="F18"/>
  <c r="H36"/>
  <c r="H34"/>
  <c r="H32"/>
  <c r="E31"/>
  <c r="G29"/>
  <c r="D28"/>
  <c r="E26"/>
  <c r="G24"/>
  <c r="D23"/>
  <c r="F21"/>
  <c r="H19"/>
  <c r="E18"/>
  <c r="D13"/>
  <c r="G34"/>
  <c r="D31"/>
  <c r="H27"/>
  <c r="F24"/>
  <c r="E21"/>
  <c r="D18"/>
  <c r="E34"/>
  <c r="F27"/>
  <c r="H20"/>
  <c r="E33"/>
  <c r="F26"/>
  <c r="D20"/>
  <c r="H35" i="601"/>
  <c r="H33"/>
  <c r="D32"/>
  <c r="F30"/>
  <c r="H28"/>
  <c r="E27"/>
  <c r="F25"/>
  <c r="H23"/>
  <c r="E22"/>
  <c r="G20"/>
  <c r="D19"/>
  <c r="F17"/>
  <c r="G33"/>
  <c r="E30"/>
  <c r="H26"/>
  <c r="G23"/>
  <c r="F20"/>
  <c r="E17"/>
  <c r="E32"/>
  <c r="G25"/>
  <c r="E19"/>
  <c r="F31"/>
  <c r="H24"/>
  <c r="F18"/>
  <c r="E34" i="310"/>
  <c r="E23"/>
  <c r="F24"/>
  <c r="H28" i="341"/>
  <c r="G24"/>
  <c r="D19"/>
  <c r="F27"/>
  <c r="E23"/>
  <c r="E31"/>
  <c r="D28"/>
  <c r="H31" i="337"/>
  <c r="G27"/>
  <c r="D31"/>
  <c r="F30"/>
  <c r="E26"/>
  <c r="D24"/>
  <c r="H28" i="333"/>
  <c r="G24"/>
  <c r="D19"/>
  <c r="F27"/>
  <c r="E23"/>
  <c r="F23" i="329"/>
  <c r="E19"/>
  <c r="E35"/>
  <c r="H21"/>
  <c r="G17"/>
  <c r="G33"/>
  <c r="F20" i="325"/>
  <c r="F36"/>
  <c r="E32"/>
  <c r="H18"/>
  <c r="H34"/>
  <c r="G30"/>
  <c r="D20"/>
  <c r="F22" i="318"/>
  <c r="E18"/>
  <c r="E34"/>
  <c r="H20"/>
  <c r="H36"/>
  <c r="G32"/>
  <c r="F19" i="313"/>
  <c r="F27"/>
  <c r="E21"/>
  <c r="E29"/>
  <c r="D9"/>
  <c r="H25"/>
  <c r="H33"/>
  <c r="G19"/>
  <c r="G27"/>
  <c r="G35"/>
  <c r="D29"/>
  <c r="E29" i="337"/>
  <c r="H29" i="333"/>
  <c r="D22"/>
  <c r="G24" i="329"/>
  <c r="G23" i="325"/>
  <c r="D25" i="313"/>
  <c r="E26" i="345"/>
  <c r="F25" i="318"/>
  <c r="F18" i="341"/>
  <c r="F34"/>
  <c r="D32"/>
  <c r="H18" i="337"/>
  <c r="E19"/>
  <c r="D19"/>
  <c r="H23" i="333"/>
  <c r="E24"/>
  <c r="D32"/>
  <c r="H30" i="329"/>
  <c r="E32"/>
  <c r="F35" i="325"/>
  <c r="D9"/>
  <c r="F30" i="310"/>
  <c r="E24"/>
  <c r="D29"/>
  <c r="F31"/>
  <c r="E25"/>
  <c r="D21"/>
  <c r="H18" i="341"/>
  <c r="H26"/>
  <c r="H34"/>
  <c r="G22"/>
  <c r="G30"/>
  <c r="D20"/>
  <c r="F17"/>
  <c r="F25"/>
  <c r="F33"/>
  <c r="E21"/>
  <c r="E29"/>
  <c r="D9"/>
  <c r="D29"/>
  <c r="H21" i="337"/>
  <c r="H29"/>
  <c r="G17"/>
  <c r="G25"/>
  <c r="G33"/>
  <c r="D22"/>
  <c r="F20"/>
  <c r="F28"/>
  <c r="F36"/>
  <c r="E24"/>
  <c r="E32"/>
  <c r="D17"/>
  <c r="H18" i="333"/>
  <c r="H26"/>
  <c r="H34"/>
  <c r="G22"/>
  <c r="G30"/>
  <c r="D20"/>
  <c r="F17"/>
  <c r="F25"/>
  <c r="F33"/>
  <c r="E21"/>
  <c r="E29"/>
  <c r="D9"/>
  <c r="D29"/>
  <c r="F21" i="329"/>
  <c r="F29"/>
  <c r="E17"/>
  <c r="E25"/>
  <c r="E33"/>
  <c r="D22"/>
  <c r="H19"/>
  <c r="H27"/>
  <c r="H35"/>
  <c r="G23"/>
  <c r="G31"/>
  <c r="D13"/>
  <c r="F18" i="325"/>
  <c r="F26"/>
  <c r="F34"/>
  <c r="E22"/>
  <c r="E30"/>
  <c r="D18"/>
  <c r="D32"/>
  <c r="H24"/>
  <c r="H32"/>
  <c r="G20"/>
  <c r="G28"/>
  <c r="G36"/>
  <c r="D25"/>
  <c r="F20" i="318"/>
  <c r="F28"/>
  <c r="F36"/>
  <c r="E24"/>
  <c r="E32"/>
  <c r="D18"/>
  <c r="H18"/>
  <c r="H26"/>
  <c r="H34"/>
  <c r="G22"/>
  <c r="G30"/>
  <c r="D19"/>
  <c r="F17" i="313"/>
  <c r="F25"/>
  <c r="F33"/>
  <c r="E19"/>
  <c r="E27"/>
  <c r="E35"/>
  <c r="D26"/>
  <c r="H23"/>
  <c r="H31"/>
  <c r="G17"/>
  <c r="G25"/>
  <c r="G33"/>
  <c r="D32"/>
  <c r="E32" i="352"/>
  <c r="E24"/>
  <c r="D21"/>
  <c r="H29"/>
  <c r="G36"/>
  <c r="G28"/>
  <c r="G20"/>
  <c r="D26"/>
  <c r="F22"/>
  <c r="D25"/>
  <c r="F33"/>
  <c r="F25"/>
  <c r="F17"/>
  <c r="H32"/>
  <c r="H24"/>
  <c r="H36"/>
  <c r="F29" i="337"/>
  <c r="E25"/>
  <c r="D21"/>
  <c r="H25" i="333"/>
  <c r="G21"/>
  <c r="D16"/>
  <c r="H24" i="329"/>
  <c r="G20"/>
  <c r="G36"/>
  <c r="H23" i="325"/>
  <c r="G19"/>
  <c r="G35"/>
  <c r="G28" i="313"/>
  <c r="H18"/>
  <c r="G25" i="318"/>
  <c r="H29"/>
  <c r="D7"/>
  <c r="E38" s="1"/>
  <c r="D32"/>
  <c r="D17" i="313"/>
  <c r="E31" i="318"/>
  <c r="F35"/>
  <c r="F19"/>
  <c r="E35" i="314"/>
  <c r="E32"/>
  <c r="F34"/>
  <c r="D32"/>
  <c r="E22" i="310"/>
  <c r="F29"/>
  <c r="F17"/>
  <c r="E27"/>
  <c r="H32" i="313"/>
  <c r="G26"/>
  <c r="D24"/>
  <c r="F32"/>
  <c r="E26"/>
  <c r="D22"/>
  <c r="D31" i="310"/>
  <c r="G36"/>
  <c r="G32"/>
  <c r="G28"/>
  <c r="G24"/>
  <c r="G20"/>
  <c r="D20"/>
  <c r="H34"/>
  <c r="H30"/>
  <c r="H26"/>
  <c r="H22"/>
  <c r="H18"/>
  <c r="D29" i="314"/>
  <c r="G36"/>
  <c r="G32"/>
  <c r="G28"/>
  <c r="G24"/>
  <c r="G20"/>
  <c r="D20"/>
  <c r="H34"/>
  <c r="H30"/>
  <c r="H26"/>
  <c r="H22"/>
  <c r="D16" i="617"/>
  <c r="E23"/>
  <c r="H29"/>
  <c r="G17"/>
  <c r="D24"/>
  <c r="G30"/>
  <c r="D9"/>
  <c r="G19"/>
  <c r="H22"/>
  <c r="D26"/>
  <c r="F29"/>
  <c r="G32"/>
  <c r="G36"/>
  <c r="F17"/>
  <c r="D19"/>
  <c r="G20"/>
  <c r="E22"/>
  <c r="H23"/>
  <c r="F25"/>
  <c r="E27"/>
  <c r="H28"/>
  <c r="F30"/>
  <c r="D32"/>
  <c r="H33"/>
  <c r="H35"/>
  <c r="E19" i="613"/>
  <c r="G25"/>
  <c r="E32"/>
  <c r="F18"/>
  <c r="H24"/>
  <c r="F31"/>
  <c r="E17"/>
  <c r="F20"/>
  <c r="G23"/>
  <c r="H26"/>
  <c r="E30"/>
  <c r="G33"/>
  <c r="D7"/>
  <c r="E38" s="1"/>
  <c r="H17"/>
  <c r="F19"/>
  <c r="D21"/>
  <c r="G22"/>
  <c r="E24"/>
  <c r="H25"/>
  <c r="G27"/>
  <c r="E29"/>
  <c r="H30"/>
  <c r="F32"/>
  <c r="F34"/>
  <c r="F36"/>
  <c r="G21" i="609"/>
  <c r="E28"/>
  <c r="E35"/>
  <c r="F22"/>
  <c r="D29"/>
  <c r="E36"/>
  <c r="H18"/>
  <c r="D22"/>
  <c r="E25"/>
  <c r="G28"/>
  <c r="H31"/>
  <c r="G35"/>
  <c r="D17"/>
  <c r="G18"/>
  <c r="E20"/>
  <c r="H21"/>
  <c r="F23"/>
  <c r="D25"/>
  <c r="G26"/>
  <c r="F28"/>
  <c r="D30"/>
  <c r="G31"/>
  <c r="F33"/>
  <c r="F35"/>
  <c r="D16" i="601"/>
  <c r="F26"/>
  <c r="E35"/>
  <c r="D24"/>
  <c r="E34"/>
  <c r="H18"/>
  <c r="H22"/>
  <c r="H27"/>
  <c r="H31"/>
  <c r="G36"/>
  <c r="H17"/>
  <c r="H19"/>
  <c r="H21"/>
  <c r="E24"/>
  <c r="E26"/>
  <c r="F28"/>
  <c r="H30"/>
  <c r="H32"/>
  <c r="F35"/>
  <c r="F22" i="597"/>
  <c r="G30"/>
  <c r="F18"/>
  <c r="E28"/>
  <c r="D9"/>
  <c r="F20"/>
  <c r="E25"/>
  <c r="F29"/>
  <c r="G33"/>
  <c r="D13"/>
  <c r="G18"/>
  <c r="G20"/>
  <c r="D23"/>
  <c r="F25"/>
  <c r="H28"/>
  <c r="D32"/>
  <c r="F31" i="580"/>
  <c r="G17"/>
  <c r="G30"/>
  <c r="G19"/>
  <c r="D26"/>
  <c r="G32"/>
  <c r="F17"/>
  <c r="G20"/>
  <c r="H23"/>
  <c r="E27"/>
  <c r="F30"/>
  <c r="E19" i="605"/>
  <c r="E32"/>
  <c r="H24"/>
  <c r="E17"/>
  <c r="G23"/>
  <c r="E30"/>
  <c r="D7"/>
  <c r="E38" s="1"/>
  <c r="F19"/>
  <c r="G22"/>
  <c r="H25"/>
  <c r="E29"/>
  <c r="F32"/>
  <c r="G21" i="593"/>
  <c r="E35"/>
  <c r="D29"/>
  <c r="H18"/>
  <c r="E25"/>
  <c r="H31"/>
  <c r="D17"/>
  <c r="E20"/>
  <c r="F23"/>
  <c r="G26"/>
  <c r="D30"/>
  <c r="F33"/>
  <c r="G17" i="589"/>
  <c r="G30"/>
  <c r="E23"/>
  <c r="D9"/>
  <c r="H22"/>
  <c r="F29"/>
  <c r="G36"/>
  <c r="D19"/>
  <c r="E22"/>
  <c r="F25"/>
  <c r="H28"/>
  <c r="D32"/>
  <c r="H24" i="584"/>
  <c r="E19"/>
  <c r="E32"/>
  <c r="F20"/>
  <c r="H26"/>
  <c r="G33"/>
  <c r="H17"/>
  <c r="D21"/>
  <c r="E24"/>
  <c r="G27"/>
  <c r="H30"/>
  <c r="F34"/>
  <c r="E32" i="576"/>
  <c r="D16"/>
  <c r="H29"/>
  <c r="G19"/>
  <c r="D26"/>
  <c r="G32"/>
  <c r="F17"/>
  <c r="G20"/>
  <c r="H23"/>
  <c r="E27"/>
  <c r="F30"/>
  <c r="H33"/>
  <c r="G21" i="572"/>
  <c r="E23"/>
  <c r="D24"/>
  <c r="D9"/>
  <c r="H22"/>
  <c r="F29"/>
  <c r="G36"/>
  <c r="D19"/>
  <c r="E22"/>
  <c r="F25"/>
  <c r="H28"/>
  <c r="D32"/>
  <c r="G34" i="345"/>
  <c r="G30"/>
  <c r="G26"/>
  <c r="G22"/>
  <c r="G18"/>
  <c r="G34" i="348"/>
  <c r="G29"/>
  <c r="G24"/>
  <c r="E19"/>
  <c r="E33" i="352"/>
  <c r="G21"/>
  <c r="D32"/>
  <c r="D7" i="348"/>
  <c r="E38" s="1"/>
  <c r="D25"/>
  <c r="H19" i="318"/>
  <c r="H31" i="345"/>
  <c r="H23"/>
  <c r="H31" i="348"/>
  <c r="H31" i="352"/>
  <c r="H27" i="341"/>
  <c r="G23"/>
  <c r="D13"/>
  <c r="H30" i="337"/>
  <c r="E31"/>
  <c r="F22" i="333"/>
  <c r="G23"/>
  <c r="F24" i="329"/>
  <c r="E26"/>
  <c r="F31" i="325"/>
  <c r="D23" i="318"/>
  <c r="G35"/>
  <c r="G27"/>
  <c r="G19"/>
  <c r="H31"/>
  <c r="H23"/>
  <c r="D29"/>
  <c r="E33"/>
  <c r="E25"/>
  <c r="E17"/>
  <c r="F29"/>
  <c r="F21"/>
  <c r="D30"/>
  <c r="G23"/>
  <c r="H27"/>
  <c r="E29"/>
  <c r="F33"/>
  <c r="F17"/>
  <c r="D30" i="325"/>
  <c r="D22"/>
  <c r="E35"/>
  <c r="G29"/>
  <c r="E25"/>
  <c r="E19"/>
  <c r="H33"/>
  <c r="F29"/>
  <c r="F23"/>
  <c r="H17"/>
  <c r="D28"/>
  <c r="D7"/>
  <c r="E38" s="1"/>
  <c r="G33"/>
  <c r="E29"/>
  <c r="E23"/>
  <c r="G17"/>
  <c r="F33"/>
  <c r="F27"/>
  <c r="H21"/>
  <c r="F17"/>
  <c r="D16"/>
  <c r="E27"/>
  <c r="E17"/>
  <c r="H25"/>
  <c r="D24"/>
  <c r="E31"/>
  <c r="E21"/>
  <c r="H29"/>
  <c r="F19"/>
  <c r="D31" i="333"/>
  <c r="D18"/>
  <c r="E32"/>
  <c r="G27"/>
  <c r="E22"/>
  <c r="F36"/>
  <c r="H31"/>
  <c r="F26"/>
  <c r="F20"/>
  <c r="D24"/>
  <c r="E36"/>
  <c r="G31"/>
  <c r="E26"/>
  <c r="E20"/>
  <c r="H35"/>
  <c r="F30"/>
  <c r="F24"/>
  <c r="H19"/>
  <c r="D13"/>
  <c r="E28"/>
  <c r="E18"/>
  <c r="H27"/>
  <c r="D17"/>
  <c r="E30"/>
  <c r="G19"/>
  <c r="F28"/>
  <c r="F18"/>
  <c r="D25" i="345"/>
  <c r="D26"/>
  <c r="D19"/>
  <c r="D20"/>
  <c r="H18"/>
  <c r="H20"/>
  <c r="H22"/>
  <c r="H24"/>
  <c r="H26"/>
  <c r="H28"/>
  <c r="H30"/>
  <c r="H32"/>
  <c r="H34"/>
  <c r="H36"/>
  <c r="D32"/>
  <c r="D23"/>
  <c r="D24"/>
  <c r="D17"/>
  <c r="D18"/>
  <c r="F17"/>
  <c r="F19"/>
  <c r="F21"/>
  <c r="F23"/>
  <c r="F25"/>
  <c r="F27"/>
  <c r="F29"/>
  <c r="F31"/>
  <c r="F33"/>
  <c r="F35"/>
  <c r="D28"/>
  <c r="D21"/>
  <c r="D9"/>
  <c r="H17"/>
  <c r="H21"/>
  <c r="H25"/>
  <c r="H29"/>
  <c r="H33"/>
  <c r="G17"/>
  <c r="G19"/>
  <c r="G21"/>
  <c r="G23"/>
  <c r="G25"/>
  <c r="G27"/>
  <c r="G29"/>
  <c r="G31"/>
  <c r="G33"/>
  <c r="G35"/>
  <c r="D30"/>
  <c r="D22"/>
  <c r="D16"/>
  <c r="F20"/>
  <c r="F24"/>
  <c r="F28"/>
  <c r="F32"/>
  <c r="F36"/>
  <c r="E17"/>
  <c r="E19"/>
  <c r="E21"/>
  <c r="E23"/>
  <c r="E25"/>
  <c r="E27"/>
  <c r="E29"/>
  <c r="E31"/>
  <c r="E33"/>
  <c r="E35"/>
  <c r="H18" i="348"/>
  <c r="H20"/>
  <c r="H22"/>
  <c r="H24"/>
  <c r="H26"/>
  <c r="H28"/>
  <c r="H30"/>
  <c r="H32"/>
  <c r="H34"/>
  <c r="D24"/>
  <c r="D28"/>
  <c r="D18"/>
  <c r="D19"/>
  <c r="E18"/>
  <c r="E20"/>
  <c r="E22"/>
  <c r="E24"/>
  <c r="E26"/>
  <c r="E28"/>
  <c r="E30"/>
  <c r="E32"/>
  <c r="F17"/>
  <c r="F19"/>
  <c r="F21"/>
  <c r="F23"/>
  <c r="F25"/>
  <c r="F27"/>
  <c r="F29"/>
  <c r="F31"/>
  <c r="F33"/>
  <c r="F35"/>
  <c r="F18"/>
  <c r="F22"/>
  <c r="F26"/>
  <c r="F30"/>
  <c r="F34"/>
  <c r="D31"/>
  <c r="D32"/>
  <c r="D20"/>
  <c r="D17"/>
  <c r="G17"/>
  <c r="G20"/>
  <c r="E23"/>
  <c r="G25"/>
  <c r="G28"/>
  <c r="E31"/>
  <c r="G33"/>
  <c r="G35"/>
  <c r="H36"/>
  <c r="H17"/>
  <c r="H21"/>
  <c r="H25"/>
  <c r="H29"/>
  <c r="H33"/>
  <c r="D22"/>
  <c r="D23"/>
  <c r="D21"/>
  <c r="E17"/>
  <c r="G19"/>
  <c r="G22"/>
  <c r="E25"/>
  <c r="G27"/>
  <c r="G30"/>
  <c r="E33"/>
  <c r="E35"/>
  <c r="F36" i="572"/>
  <c r="F34"/>
  <c r="F32"/>
  <c r="H30"/>
  <c r="E29"/>
  <c r="G27"/>
  <c r="H25"/>
  <c r="E24"/>
  <c r="G22"/>
  <c r="D21"/>
  <c r="F19"/>
  <c r="H17"/>
  <c r="D7"/>
  <c r="E38" s="1"/>
  <c r="G33"/>
  <c r="E30"/>
  <c r="H26"/>
  <c r="G23"/>
  <c r="F20"/>
  <c r="E17"/>
  <c r="E32"/>
  <c r="G25"/>
  <c r="E19"/>
  <c r="F26"/>
  <c r="F31"/>
  <c r="E28"/>
  <c r="H36"/>
  <c r="H34"/>
  <c r="H32"/>
  <c r="E31"/>
  <c r="G29"/>
  <c r="D28"/>
  <c r="E26"/>
  <c r="G24"/>
  <c r="D23"/>
  <c r="F21"/>
  <c r="H19"/>
  <c r="E18"/>
  <c r="D13"/>
  <c r="G34"/>
  <c r="D31"/>
  <c r="H27"/>
  <c r="F24"/>
  <c r="E21"/>
  <c r="D18"/>
  <c r="E34"/>
  <c r="F27"/>
  <c r="H20"/>
  <c r="H29"/>
  <c r="D16"/>
  <c r="E35"/>
  <c r="F36" i="580"/>
  <c r="F34"/>
  <c r="F32"/>
  <c r="H30"/>
  <c r="E29"/>
  <c r="G27"/>
  <c r="H25"/>
  <c r="E24"/>
  <c r="G22"/>
  <c r="D21"/>
  <c r="F19"/>
  <c r="H17"/>
  <c r="D7"/>
  <c r="E38" s="1"/>
  <c r="G33"/>
  <c r="E30"/>
  <c r="H26"/>
  <c r="G23"/>
  <c r="F20"/>
  <c r="E17"/>
  <c r="E32"/>
  <c r="G25"/>
  <c r="E19"/>
  <c r="F26"/>
  <c r="E35"/>
  <c r="G21"/>
  <c r="H36"/>
  <c r="H34"/>
  <c r="H32"/>
  <c r="E31"/>
  <c r="G29"/>
  <c r="D28"/>
  <c r="E26"/>
  <c r="G24"/>
  <c r="D23"/>
  <c r="F21"/>
  <c r="H19"/>
  <c r="E18"/>
  <c r="D13"/>
  <c r="G34"/>
  <c r="D31"/>
  <c r="H27"/>
  <c r="F24"/>
  <c r="E21"/>
  <c r="D18"/>
  <c r="E34"/>
  <c r="F27"/>
  <c r="H20"/>
  <c r="H29"/>
  <c r="D16"/>
  <c r="H24"/>
  <c r="H36" i="589"/>
  <c r="H34"/>
  <c r="H32"/>
  <c r="E31"/>
  <c r="G29"/>
  <c r="D28"/>
  <c r="E26"/>
  <c r="G24"/>
  <c r="D23"/>
  <c r="F21"/>
  <c r="H19"/>
  <c r="E18"/>
  <c r="D13"/>
  <c r="G34"/>
  <c r="D31"/>
  <c r="H27"/>
  <c r="F24"/>
  <c r="E21"/>
  <c r="D18"/>
  <c r="E33"/>
  <c r="F26"/>
  <c r="D20"/>
  <c r="E34"/>
  <c r="F27"/>
  <c r="H20"/>
  <c r="F35"/>
  <c r="F33"/>
  <c r="G31"/>
  <c r="D30"/>
  <c r="F28"/>
  <c r="G26"/>
  <c r="D25"/>
  <c r="F23"/>
  <c r="H21"/>
  <c r="E20"/>
  <c r="G18"/>
  <c r="D17"/>
  <c r="G35"/>
  <c r="H31"/>
  <c r="G28"/>
  <c r="E25"/>
  <c r="D22"/>
  <c r="H18"/>
  <c r="E35"/>
  <c r="E28"/>
  <c r="G21"/>
  <c r="E36"/>
  <c r="D29"/>
  <c r="F22"/>
  <c r="F36" i="597"/>
  <c r="F34"/>
  <c r="F32"/>
  <c r="H30"/>
  <c r="E29"/>
  <c r="G27"/>
  <c r="H25"/>
  <c r="E24"/>
  <c r="G22"/>
  <c r="D21"/>
  <c r="F19"/>
  <c r="H17"/>
  <c r="D7"/>
  <c r="E38" s="1"/>
  <c r="G34"/>
  <c r="D31"/>
  <c r="H27"/>
  <c r="F24"/>
  <c r="E21"/>
  <c r="D18"/>
  <c r="E33"/>
  <c r="F26"/>
  <c r="D20"/>
  <c r="E34"/>
  <c r="F27"/>
  <c r="H20"/>
  <c r="H36"/>
  <c r="H34"/>
  <c r="H32"/>
  <c r="E31"/>
  <c r="G29"/>
  <c r="D28"/>
  <c r="E26"/>
  <c r="G24"/>
  <c r="H36" i="605"/>
  <c r="H34"/>
  <c r="H32"/>
  <c r="E31"/>
  <c r="G29"/>
  <c r="D28"/>
  <c r="E26"/>
  <c r="G24"/>
  <c r="D23"/>
  <c r="F21"/>
  <c r="H19"/>
  <c r="E18"/>
  <c r="D13"/>
  <c r="G34"/>
  <c r="D31"/>
  <c r="H27"/>
  <c r="F24"/>
  <c r="E21"/>
  <c r="D18"/>
  <c r="E33"/>
  <c r="F26"/>
  <c r="D20"/>
  <c r="E34"/>
  <c r="F27"/>
  <c r="H20"/>
  <c r="F35"/>
  <c r="F33"/>
  <c r="G31"/>
  <c r="D30"/>
  <c r="F28"/>
  <c r="G26"/>
  <c r="D25"/>
  <c r="F23"/>
  <c r="H21"/>
  <c r="E20"/>
  <c r="G18"/>
  <c r="D17"/>
  <c r="G35"/>
  <c r="H31"/>
  <c r="G28"/>
  <c r="E25"/>
  <c r="D22"/>
  <c r="H18"/>
  <c r="E35"/>
  <c r="E28"/>
  <c r="G21"/>
  <c r="E36"/>
  <c r="D29"/>
  <c r="F22"/>
  <c r="E27" i="314"/>
  <c r="D18"/>
  <c r="F17"/>
  <c r="H20" i="341"/>
  <c r="H36"/>
  <c r="G32"/>
  <c r="F19"/>
  <c r="F35"/>
  <c r="H23" i="337"/>
  <c r="G19"/>
  <c r="G35"/>
  <c r="F22"/>
  <c r="E18"/>
  <c r="E34"/>
  <c r="H20" i="333"/>
  <c r="H36"/>
  <c r="G32"/>
  <c r="F19"/>
  <c r="F35"/>
  <c r="E31"/>
  <c r="D28"/>
  <c r="F31" i="329"/>
  <c r="E27"/>
  <c r="D31"/>
  <c r="H29"/>
  <c r="G25"/>
  <c r="D24"/>
  <c r="F28" i="325"/>
  <c r="E24"/>
  <c r="D17"/>
  <c r="H26"/>
  <c r="G22"/>
  <c r="F30" i="318"/>
  <c r="E26"/>
  <c r="D25"/>
  <c r="H28"/>
  <c r="G24"/>
  <c r="D20"/>
  <c r="F35" i="313"/>
  <c r="H17"/>
  <c r="F17" i="337"/>
  <c r="F33"/>
  <c r="D28"/>
  <c r="G25" i="333"/>
  <c r="H28" i="329"/>
  <c r="D19"/>
  <c r="H27" i="325"/>
  <c r="D13"/>
  <c r="G20" i="313"/>
  <c r="D9" i="318"/>
  <c r="G21"/>
  <c r="H25"/>
  <c r="D21"/>
  <c r="F30" i="313"/>
  <c r="E27" i="318"/>
  <c r="F31"/>
  <c r="H20" i="313"/>
  <c r="H36"/>
  <c r="G30"/>
  <c r="F20"/>
  <c r="F36"/>
  <c r="E30"/>
  <c r="E34" i="345"/>
  <c r="E30"/>
  <c r="E22"/>
  <c r="E18"/>
  <c r="D13" i="318"/>
  <c r="E20" i="313"/>
  <c r="F30" i="345"/>
  <c r="F22"/>
  <c r="D7"/>
  <c r="E38" s="1"/>
  <c r="E30" i="341"/>
  <c r="F23" i="314"/>
  <c r="E17"/>
  <c r="E33"/>
  <c r="F20"/>
  <c r="F36"/>
  <c r="E30"/>
  <c r="F19"/>
  <c r="F35"/>
  <c r="E29"/>
  <c r="D31"/>
  <c r="F32"/>
  <c r="E26"/>
  <c r="D23"/>
  <c r="F26" i="310"/>
  <c r="E20"/>
  <c r="E36"/>
  <c r="F27"/>
  <c r="E21"/>
  <c r="D13"/>
  <c r="H24" i="341"/>
  <c r="H32"/>
  <c r="G20"/>
  <c r="G28"/>
  <c r="G36"/>
  <c r="D25"/>
  <c r="F23"/>
  <c r="F31"/>
  <c r="E19"/>
  <c r="E27"/>
  <c r="E35"/>
  <c r="D21"/>
  <c r="H19" i="337"/>
  <c r="H27"/>
  <c r="H35"/>
  <c r="G23"/>
  <c r="G31"/>
  <c r="D13"/>
  <c r="F18"/>
  <c r="F26"/>
  <c r="F34"/>
  <c r="E22"/>
  <c r="E30"/>
  <c r="D18"/>
  <c r="D32"/>
  <c r="H24" i="333"/>
  <c r="H32"/>
  <c r="G20"/>
  <c r="G28"/>
  <c r="G36"/>
  <c r="D25"/>
  <c r="F23"/>
  <c r="F31"/>
  <c r="E19"/>
  <c r="E27"/>
  <c r="E35"/>
  <c r="D21"/>
  <c r="F19" i="329"/>
  <c r="F27"/>
  <c r="F35"/>
  <c r="E23"/>
  <c r="E31"/>
  <c r="D7"/>
  <c r="E38" s="1"/>
  <c r="H17"/>
  <c r="H25"/>
  <c r="H33"/>
  <c r="G21"/>
  <c r="G29"/>
  <c r="D16"/>
  <c r="D30"/>
  <c r="F24" i="325"/>
  <c r="F32"/>
  <c r="E20"/>
  <c r="E28"/>
  <c r="E36"/>
  <c r="D23"/>
  <c r="H22"/>
  <c r="H30"/>
  <c r="G18"/>
  <c r="G26"/>
  <c r="G34"/>
  <c r="D29"/>
  <c r="F18" i="318"/>
  <c r="F26"/>
  <c r="F34"/>
  <c r="E22"/>
  <c r="E30"/>
  <c r="D17"/>
  <c r="D31"/>
  <c r="H24"/>
  <c r="H32"/>
  <c r="G20"/>
  <c r="G28"/>
  <c r="G36"/>
  <c r="D24"/>
  <c r="F23" i="313"/>
  <c r="F31"/>
  <c r="E17"/>
  <c r="E25"/>
  <c r="E33"/>
  <c r="D30"/>
  <c r="H21"/>
  <c r="H29"/>
  <c r="D13"/>
  <c r="G23"/>
  <c r="G31"/>
  <c r="D23"/>
  <c r="E34" i="352"/>
  <c r="E26"/>
  <c r="E18"/>
  <c r="H33"/>
  <c r="H17"/>
  <c r="G30"/>
  <c r="G22"/>
  <c r="D20"/>
  <c r="F26"/>
  <c r="D16"/>
  <c r="F35"/>
  <c r="F27"/>
  <c r="F19"/>
  <c r="H34"/>
  <c r="H26"/>
  <c r="H18"/>
  <c r="F25" i="337"/>
  <c r="E21"/>
  <c r="D9"/>
  <c r="H21" i="333"/>
  <c r="G17"/>
  <c r="G33"/>
  <c r="H20" i="329"/>
  <c r="H36"/>
  <c r="G32"/>
  <c r="H19" i="325"/>
  <c r="H35"/>
  <c r="G31"/>
  <c r="G36" i="313"/>
  <c r="H26"/>
  <c r="G29" i="318"/>
  <c r="H33"/>
  <c r="H17"/>
  <c r="D16"/>
  <c r="E24" i="313"/>
  <c r="E35" i="318"/>
  <c r="E19"/>
  <c r="F23"/>
  <c r="E24" i="314"/>
  <c r="E23"/>
  <c r="F26"/>
  <c r="E36"/>
  <c r="F32" i="310"/>
  <c r="F20"/>
  <c r="D24"/>
  <c r="E19"/>
  <c r="H28" i="313"/>
  <c r="G22"/>
  <c r="D20"/>
  <c r="F28"/>
  <c r="E22"/>
  <c r="D18"/>
  <c r="D23" i="310"/>
  <c r="D17"/>
  <c r="G33"/>
  <c r="G29"/>
  <c r="G25"/>
  <c r="G21"/>
  <c r="G17"/>
  <c r="H35"/>
  <c r="H31"/>
  <c r="H27"/>
  <c r="H23"/>
  <c r="H19"/>
  <c r="D21" i="314"/>
  <c r="D13"/>
  <c r="G33"/>
  <c r="G29"/>
  <c r="G25"/>
  <c r="G21"/>
  <c r="G17"/>
  <c r="H35"/>
  <c r="H31"/>
  <c r="H27"/>
  <c r="H23"/>
  <c r="H19"/>
  <c r="G21" i="617"/>
  <c r="E28"/>
  <c r="E35"/>
  <c r="F22"/>
  <c r="D29"/>
  <c r="E36"/>
  <c r="H18"/>
  <c r="D22"/>
  <c r="E25"/>
  <c r="G28"/>
  <c r="H31"/>
  <c r="G35"/>
  <c r="D17"/>
  <c r="G18"/>
  <c r="E20"/>
  <c r="H21"/>
  <c r="F23"/>
  <c r="D25"/>
  <c r="G26"/>
  <c r="F28"/>
  <c r="D30"/>
  <c r="G31"/>
  <c r="F33"/>
  <c r="G17" i="613"/>
  <c r="D24"/>
  <c r="G30"/>
  <c r="D16"/>
  <c r="E23"/>
  <c r="H29"/>
  <c r="D9"/>
  <c r="G19"/>
  <c r="H22"/>
  <c r="D26"/>
  <c r="F29"/>
  <c r="G32"/>
  <c r="G36"/>
  <c r="F17"/>
  <c r="D19"/>
  <c r="G20"/>
  <c r="E22"/>
  <c r="H23"/>
  <c r="F25"/>
  <c r="E27"/>
  <c r="H28"/>
  <c r="F30"/>
  <c r="D32"/>
  <c r="H33"/>
  <c r="D20" i="609"/>
  <c r="F26"/>
  <c r="E33"/>
  <c r="H20"/>
  <c r="F27"/>
  <c r="E34"/>
  <c r="D18"/>
  <c r="E21"/>
  <c r="F24"/>
  <c r="H27"/>
  <c r="D31"/>
  <c r="G34"/>
  <c r="D13"/>
  <c r="E18"/>
  <c r="H19"/>
  <c r="F21"/>
  <c r="D23"/>
  <c r="G24"/>
  <c r="E26"/>
  <c r="D28"/>
  <c r="G29"/>
  <c r="E31"/>
  <c r="H32"/>
  <c r="H34"/>
  <c r="E23" i="601"/>
  <c r="E33"/>
  <c r="F22"/>
  <c r="G30"/>
  <c r="D18"/>
  <c r="D22"/>
  <c r="D26"/>
  <c r="D31"/>
  <c r="G35"/>
  <c r="D17"/>
  <c r="F19"/>
  <c r="F21"/>
  <c r="F23"/>
  <c r="H25"/>
  <c r="D28"/>
  <c r="D30"/>
  <c r="F32"/>
  <c r="H34"/>
  <c r="E19" i="597"/>
  <c r="D29"/>
  <c r="D16"/>
  <c r="H24"/>
  <c r="E35"/>
  <c r="G19"/>
  <c r="G23"/>
  <c r="G28"/>
  <c r="G32"/>
  <c r="E18"/>
  <c r="E20"/>
  <c r="E22"/>
  <c r="D25"/>
  <c r="F28"/>
  <c r="G31"/>
  <c r="F35"/>
  <c r="E28" i="580"/>
  <c r="E33"/>
  <c r="D29"/>
  <c r="H18"/>
  <c r="E25"/>
  <c r="H31"/>
  <c r="D17"/>
  <c r="E20"/>
  <c r="F23"/>
  <c r="G26"/>
  <c r="D30"/>
  <c r="F33"/>
  <c r="G17" i="605"/>
  <c r="G30"/>
  <c r="E23"/>
  <c r="D9"/>
  <c r="H22"/>
  <c r="F29"/>
  <c r="G36"/>
  <c r="D19"/>
  <c r="E22"/>
  <c r="F25"/>
  <c r="H28"/>
  <c r="D32"/>
  <c r="H35"/>
  <c r="D16" i="593"/>
  <c r="H29"/>
  <c r="D24"/>
  <c r="D9"/>
  <c r="H22"/>
  <c r="F29"/>
  <c r="G36"/>
  <c r="D19"/>
  <c r="E22"/>
  <c r="F25"/>
  <c r="H28"/>
  <c r="D32"/>
  <c r="H35"/>
  <c r="G25" i="589"/>
  <c r="F18"/>
  <c r="F31"/>
  <c r="F20"/>
  <c r="H26"/>
  <c r="G33"/>
  <c r="H17"/>
  <c r="D21"/>
  <c r="E24"/>
  <c r="G27"/>
  <c r="H30"/>
  <c r="F34"/>
  <c r="D20" i="584"/>
  <c r="E33"/>
  <c r="F27"/>
  <c r="D18"/>
  <c r="F24"/>
  <c r="D31"/>
  <c r="D13"/>
  <c r="H19"/>
  <c r="D23"/>
  <c r="E26"/>
  <c r="G29"/>
  <c r="H32"/>
  <c r="H36"/>
  <c r="D29" i="576"/>
  <c r="E34"/>
  <c r="E28"/>
  <c r="H18"/>
  <c r="E25"/>
  <c r="H31"/>
  <c r="D17"/>
  <c r="E20"/>
  <c r="F23"/>
  <c r="G26"/>
  <c r="D30"/>
  <c r="F33"/>
  <c r="D20" i="572"/>
  <c r="F22"/>
  <c r="E36"/>
  <c r="D22"/>
  <c r="G28"/>
  <c r="G35"/>
  <c r="G18"/>
  <c r="H21"/>
  <c r="D25"/>
  <c r="F28"/>
  <c r="G31"/>
  <c r="F35"/>
  <c r="E36" i="345"/>
  <c r="E32"/>
  <c r="E28"/>
  <c r="E24"/>
  <c r="E20"/>
  <c r="E36" i="348"/>
  <c r="G31"/>
  <c r="G26"/>
  <c r="E21"/>
  <c r="G25" i="352"/>
  <c r="D13"/>
  <c r="D16" i="348"/>
  <c r="D29"/>
  <c r="E21" i="318"/>
  <c r="F34" i="345"/>
  <c r="F26"/>
  <c r="F18"/>
  <c r="F32" i="348"/>
  <c r="F24"/>
  <c r="D29" i="345"/>
  <c r="F26" i="341"/>
  <c r="E22"/>
  <c r="D18"/>
  <c r="H28" i="337"/>
  <c r="G30"/>
  <c r="F34" i="333"/>
  <c r="G35"/>
  <c r="F20" i="329"/>
  <c r="E22"/>
  <c r="D29"/>
  <c r="F25" i="325"/>
  <c r="G25"/>
  <c r="F31" i="312"/>
  <c r="E25"/>
  <c r="G28" i="316"/>
  <c r="E21"/>
  <c r="D22" i="324"/>
  <c r="D18"/>
  <c r="E28"/>
  <c r="E24"/>
  <c r="F32"/>
  <c r="F28"/>
  <c r="D32"/>
  <c r="D16"/>
  <c r="G27"/>
  <c r="G23"/>
  <c r="H31"/>
  <c r="H27"/>
  <c r="D24" i="328"/>
  <c r="D20"/>
  <c r="E25"/>
  <c r="E21"/>
  <c r="F29"/>
  <c r="F25"/>
  <c r="D30"/>
  <c r="D9"/>
  <c r="G28"/>
  <c r="G24"/>
  <c r="H32"/>
  <c r="H28"/>
  <c r="D31" i="332"/>
  <c r="D25"/>
  <c r="E30"/>
  <c r="E26"/>
  <c r="F34"/>
  <c r="F30"/>
  <c r="F18"/>
  <c r="D29"/>
  <c r="G33"/>
  <c r="G29"/>
  <c r="G17"/>
  <c r="H33"/>
  <c r="H21"/>
  <c r="H17"/>
  <c r="G34" i="336"/>
  <c r="G30"/>
  <c r="G18"/>
  <c r="H34"/>
  <c r="H22"/>
  <c r="H18"/>
  <c r="D7"/>
  <c r="E38" s="1"/>
  <c r="E25"/>
  <c r="E21"/>
  <c r="F29"/>
  <c r="F25"/>
  <c r="D28" i="340"/>
  <c r="D19"/>
  <c r="G26"/>
  <c r="G22"/>
  <c r="H30"/>
  <c r="H26"/>
  <c r="D31"/>
  <c r="D25"/>
  <c r="E29"/>
  <c r="E25"/>
  <c r="F33"/>
  <c r="F29"/>
  <c r="F17"/>
  <c r="H36" i="344"/>
  <c r="H22"/>
  <c r="H24"/>
  <c r="H30"/>
  <c r="H32"/>
  <c r="D28"/>
  <c r="D18"/>
  <c r="F19"/>
  <c r="F21"/>
  <c r="F27"/>
  <c r="F29"/>
  <c r="F35"/>
  <c r="D25" i="351"/>
  <c r="D26"/>
  <c r="D19"/>
  <c r="F17"/>
  <c r="F19"/>
  <c r="F21"/>
  <c r="F25"/>
  <c r="F27"/>
  <c r="F29"/>
  <c r="F33"/>
  <c r="F35"/>
  <c r="E18"/>
  <c r="E22"/>
  <c r="E24"/>
  <c r="E26"/>
  <c r="E30"/>
  <c r="E32"/>
  <c r="E34"/>
  <c r="D32"/>
  <c r="D23"/>
  <c r="D24"/>
  <c r="D18"/>
  <c r="H17"/>
  <c r="H19"/>
  <c r="H23"/>
  <c r="H25"/>
  <c r="H27"/>
  <c r="H31"/>
  <c r="H33"/>
  <c r="H35"/>
  <c r="D7" i="355"/>
  <c r="E38" s="1"/>
  <c r="F18"/>
  <c r="F22"/>
  <c r="F30"/>
  <c r="F34"/>
  <c r="E18"/>
  <c r="E22"/>
  <c r="E24"/>
  <c r="E26"/>
  <c r="E30"/>
  <c r="E32"/>
  <c r="E34"/>
  <c r="D26"/>
  <c r="D20"/>
  <c r="H18"/>
  <c r="H26"/>
  <c r="H30"/>
  <c r="H34"/>
  <c r="F21" i="358"/>
  <c r="F29"/>
  <c r="D29"/>
  <c r="D32"/>
  <c r="D23"/>
  <c r="D9"/>
  <c r="D13"/>
  <c r="E18"/>
  <c r="E20"/>
  <c r="E22"/>
  <c r="E24"/>
  <c r="E26"/>
  <c r="E28"/>
  <c r="E30"/>
  <c r="E32"/>
  <c r="E34"/>
  <c r="E36"/>
  <c r="H23"/>
  <c r="H31"/>
  <c r="D30" i="182"/>
  <c r="E35"/>
  <c r="D29" i="321"/>
  <c r="D9"/>
  <c r="G31"/>
  <c r="G26"/>
  <c r="E21"/>
  <c r="H35"/>
  <c r="H30"/>
  <c r="F25"/>
  <c r="H19"/>
  <c r="D24"/>
  <c r="G36"/>
  <c r="E31"/>
  <c r="G25"/>
  <c r="G20"/>
  <c r="F35"/>
  <c r="H29"/>
  <c r="H24"/>
  <c r="F19"/>
  <c r="F28" i="355"/>
  <c r="F20"/>
  <c r="F25" i="358"/>
  <c r="D13" i="351"/>
  <c r="D31"/>
  <c r="F17" i="321"/>
  <c r="H27"/>
  <c r="G18"/>
  <c r="E29"/>
  <c r="D13"/>
  <c r="F20" i="312"/>
  <c r="D31"/>
  <c r="H31" i="343"/>
  <c r="H27"/>
  <c r="H19"/>
  <c r="H29" i="346"/>
  <c r="H21"/>
  <c r="F35" i="349"/>
  <c r="F33"/>
  <c r="F31"/>
  <c r="F29"/>
  <c r="F27"/>
  <c r="F25"/>
  <c r="F23"/>
  <c r="F21"/>
  <c r="F19"/>
  <c r="F17"/>
  <c r="F36" i="352"/>
  <c r="F28"/>
  <c r="F20"/>
  <c r="D20" i="349"/>
  <c r="D26"/>
  <c r="E34" i="343"/>
  <c r="D24"/>
  <c r="D32"/>
  <c r="H17" i="339"/>
  <c r="H25"/>
  <c r="H29"/>
  <c r="H33"/>
  <c r="G23"/>
  <c r="E29"/>
  <c r="E34"/>
  <c r="D28"/>
  <c r="F20" i="335"/>
  <c r="H25"/>
  <c r="F36"/>
  <c r="G21"/>
  <c r="E27"/>
  <c r="D16"/>
  <c r="D29"/>
  <c r="F17" i="331"/>
  <c r="H27"/>
  <c r="F33"/>
  <c r="G18"/>
  <c r="E29"/>
  <c r="G34"/>
  <c r="D13"/>
  <c r="H18" i="327"/>
  <c r="H23"/>
  <c r="F29"/>
  <c r="G19"/>
  <c r="E25"/>
  <c r="G30"/>
  <c r="D22"/>
  <c r="H20" i="323"/>
  <c r="F26"/>
  <c r="H36"/>
  <c r="E22"/>
  <c r="E27"/>
  <c r="D18"/>
  <c r="D31"/>
  <c r="H24" i="316"/>
  <c r="G21"/>
  <c r="D9"/>
  <c r="G29"/>
  <c r="F21" i="314"/>
  <c r="E19"/>
  <c r="D26"/>
  <c r="F26" i="312"/>
  <c r="H31"/>
  <c r="G25"/>
  <c r="E31"/>
  <c r="F28" i="310"/>
  <c r="E26"/>
  <c r="H25" i="343"/>
  <c r="H21"/>
  <c r="H17"/>
  <c r="H33" i="346"/>
  <c r="H25"/>
  <c r="H17"/>
  <c r="F36" i="349"/>
  <c r="F34"/>
  <c r="F32"/>
  <c r="F30"/>
  <c r="F28"/>
  <c r="F26"/>
  <c r="F24"/>
  <c r="F22"/>
  <c r="F20"/>
  <c r="F18"/>
  <c r="F32" i="352"/>
  <c r="F24"/>
  <c r="D19" i="349"/>
  <c r="D25"/>
  <c r="F35" i="343"/>
  <c r="E36"/>
  <c r="D17"/>
  <c r="H19" i="339"/>
  <c r="H23"/>
  <c r="H27"/>
  <c r="H35"/>
  <c r="E21"/>
  <c r="E26"/>
  <c r="D9"/>
  <c r="D24"/>
  <c r="H17" i="335"/>
  <c r="F28"/>
  <c r="H33"/>
  <c r="E19"/>
  <c r="G29"/>
  <c r="E35"/>
  <c r="D17"/>
  <c r="H19" i="331"/>
  <c r="F25"/>
  <c r="H30"/>
  <c r="E21"/>
  <c r="G26"/>
  <c r="G31"/>
  <c r="D29"/>
  <c r="F21" i="327"/>
  <c r="H26"/>
  <c r="E17"/>
  <c r="G22"/>
  <c r="G27"/>
  <c r="D20"/>
  <c r="D21"/>
  <c r="F18" i="323"/>
  <c r="H28"/>
  <c r="F34"/>
  <c r="E19"/>
  <c r="E30"/>
  <c r="E35"/>
  <c r="D19"/>
  <c r="E19" i="316"/>
  <c r="E24"/>
  <c r="G26"/>
  <c r="E32"/>
  <c r="F30" i="314"/>
  <c r="E31"/>
  <c r="F29" i="312"/>
  <c r="F34"/>
  <c r="E28"/>
  <c r="G33"/>
  <c r="D9" i="310"/>
  <c r="D19"/>
  <c r="F30" i="343"/>
  <c r="F26"/>
  <c r="F22"/>
  <c r="F29" i="346"/>
  <c r="H36" i="349"/>
  <c r="H34"/>
  <c r="H32"/>
  <c r="H30"/>
  <c r="H28"/>
  <c r="H26"/>
  <c r="H24"/>
  <c r="H22"/>
  <c r="H20"/>
  <c r="H18"/>
  <c r="H35" i="352"/>
  <c r="H27"/>
  <c r="D17" i="349"/>
  <c r="H34" i="343"/>
  <c r="D13"/>
  <c r="F19" i="339"/>
  <c r="F23"/>
  <c r="F31"/>
  <c r="F35"/>
  <c r="E20"/>
  <c r="E31"/>
  <c r="E36"/>
  <c r="F17" i="335"/>
  <c r="H27"/>
  <c r="F33"/>
  <c r="E18"/>
  <c r="E29"/>
  <c r="E34"/>
  <c r="D13"/>
  <c r="F23" i="331"/>
  <c r="H28"/>
  <c r="H33"/>
  <c r="G24"/>
  <c r="G29"/>
  <c r="E35"/>
  <c r="H20" i="327"/>
  <c r="H25"/>
  <c r="F31"/>
  <c r="G21"/>
  <c r="E27"/>
  <c r="G32"/>
  <c r="F21" i="323"/>
  <c r="H26"/>
  <c r="F32"/>
  <c r="G22"/>
  <c r="E28"/>
  <c r="E33"/>
  <c r="G23" i="316"/>
  <c r="H28"/>
  <c r="G31"/>
  <c r="G36"/>
  <c r="F29" i="314"/>
  <c r="F23" i="312"/>
  <c r="F28"/>
  <c r="E22"/>
  <c r="G27"/>
  <c r="F36" i="310"/>
  <c r="F36" i="182"/>
  <c r="G21"/>
  <c r="F27"/>
  <c r="D7"/>
  <c r="E38" s="1"/>
  <c r="D28"/>
  <c r="E31"/>
  <c r="F28"/>
  <c r="E22"/>
  <c r="D17"/>
  <c r="H26"/>
  <c r="G20"/>
  <c r="G36"/>
  <c r="H27"/>
  <c r="D13"/>
  <c r="E21"/>
  <c r="F33"/>
  <c r="G19"/>
  <c r="D16"/>
  <c r="F20"/>
  <c r="E30"/>
  <c r="H18"/>
  <c r="H34"/>
  <c r="G28"/>
  <c r="F25"/>
  <c r="H33"/>
  <c r="D9"/>
  <c r="D22"/>
  <c r="F30"/>
  <c r="E24"/>
  <c r="D24"/>
  <c r="H28"/>
  <c r="G22"/>
  <c r="D19"/>
  <c r="G17"/>
  <c r="F23"/>
  <c r="E33"/>
  <c r="F29" i="567"/>
  <c r="D31"/>
  <c r="H30"/>
  <c r="H19"/>
  <c r="H24"/>
  <c r="G18"/>
  <c r="D9"/>
  <c r="D29"/>
  <c r="F36"/>
  <c r="H23"/>
  <c r="D22"/>
  <c r="D32"/>
  <c r="D24"/>
  <c r="H25"/>
  <c r="G29"/>
  <c r="E26"/>
  <c r="E18"/>
  <c r="G22"/>
  <c r="E36"/>
  <c r="D13" i="606"/>
  <c r="H21"/>
  <c r="D22"/>
  <c r="F19" i="602"/>
  <c r="H20"/>
  <c r="E26" i="315"/>
  <c r="D13"/>
  <c r="D25"/>
  <c r="G29"/>
  <c r="E19"/>
  <c r="F30"/>
  <c r="H19"/>
  <c r="D18"/>
  <c r="G27"/>
  <c r="E17"/>
  <c r="F28"/>
  <c r="H17"/>
  <c r="E36"/>
  <c r="G25"/>
  <c r="D7"/>
  <c r="E38" s="1"/>
  <c r="F26"/>
  <c r="E21"/>
  <c r="H29"/>
  <c r="H20"/>
  <c r="H28"/>
  <c r="H36"/>
  <c r="G22"/>
  <c r="G30"/>
  <c r="D20"/>
  <c r="F27"/>
  <c r="D16"/>
  <c r="E27"/>
  <c r="D17"/>
  <c r="H27"/>
  <c r="F17"/>
  <c r="G35"/>
  <c r="E25"/>
  <c r="F36"/>
  <c r="H25"/>
  <c r="D31"/>
  <c r="G33"/>
  <c r="E23"/>
  <c r="F34"/>
  <c r="H23"/>
  <c r="G31"/>
  <c r="E18"/>
  <c r="H22"/>
  <c r="H30"/>
  <c r="D19"/>
  <c r="G24"/>
  <c r="G32"/>
  <c r="D28"/>
  <c r="D30" i="323"/>
  <c r="G29"/>
  <c r="H33"/>
  <c r="H17"/>
  <c r="E26"/>
  <c r="H24"/>
  <c r="E32"/>
  <c r="H30"/>
  <c r="D21"/>
  <c r="G27"/>
  <c r="H31"/>
  <c r="D25"/>
  <c r="E23"/>
  <c r="F22"/>
  <c r="E29"/>
  <c r="F28"/>
  <c r="G35"/>
  <c r="H23"/>
  <c r="H32"/>
  <c r="G18"/>
  <c r="D23"/>
  <c r="F24"/>
  <c r="E36"/>
  <c r="F31"/>
  <c r="G32"/>
  <c r="F23"/>
  <c r="G24"/>
  <c r="D32"/>
  <c r="E17"/>
  <c r="D20"/>
  <c r="G21"/>
  <c r="G36"/>
  <c r="D29"/>
  <c r="F20"/>
  <c r="H34"/>
  <c r="H18"/>
  <c r="D26" i="327"/>
  <c r="E26"/>
  <c r="F30"/>
  <c r="D24"/>
  <c r="G20"/>
  <c r="F19"/>
  <c r="G26"/>
  <c r="F25"/>
  <c r="D17"/>
  <c r="E24"/>
  <c r="F28"/>
  <c r="D7"/>
  <c r="E38" s="1"/>
  <c r="G17"/>
  <c r="D28"/>
  <c r="G23"/>
  <c r="H22"/>
  <c r="E32"/>
  <c r="F20"/>
  <c r="F27"/>
  <c r="F33"/>
  <c r="D19"/>
  <c r="D30"/>
  <c r="H34"/>
  <c r="G35"/>
  <c r="H31"/>
  <c r="E33"/>
  <c r="H36"/>
  <c r="D16"/>
  <c r="E18"/>
  <c r="E31"/>
  <c r="D9"/>
  <c r="D31"/>
  <c r="H33"/>
  <c r="D18" i="331"/>
  <c r="E22"/>
  <c r="F26"/>
  <c r="G35"/>
  <c r="H34"/>
  <c r="D24"/>
  <c r="G20"/>
  <c r="F19"/>
  <c r="E36"/>
  <c r="E20"/>
  <c r="F24"/>
  <c r="E33"/>
  <c r="H31"/>
  <c r="D7"/>
  <c r="E38" s="1"/>
  <c r="G17"/>
  <c r="E28"/>
  <c r="D21"/>
  <c r="F21"/>
  <c r="F27"/>
  <c r="E27"/>
  <c r="F31"/>
  <c r="G21"/>
  <c r="H22"/>
  <c r="G23"/>
  <c r="D28"/>
  <c r="H35"/>
  <c r="D9"/>
  <c r="H17"/>
  <c r="E19"/>
  <c r="D19"/>
  <c r="D32"/>
  <c r="F34"/>
  <c r="E25"/>
  <c r="E31"/>
  <c r="G32"/>
  <c r="D31"/>
  <c r="G30" i="335"/>
  <c r="H34"/>
  <c r="H18"/>
  <c r="G27"/>
  <c r="F26"/>
  <c r="G33"/>
  <c r="F32"/>
  <c r="D25"/>
  <c r="G28"/>
  <c r="H32"/>
  <c r="D32"/>
  <c r="E25"/>
  <c r="H23"/>
  <c r="E31"/>
  <c r="H29"/>
  <c r="G20"/>
  <c r="G35"/>
  <c r="D22"/>
  <c r="F19"/>
  <c r="E21"/>
  <c r="F31"/>
  <c r="E32"/>
  <c r="F23"/>
  <c r="E24"/>
  <c r="D30"/>
  <c r="F22"/>
  <c r="G23"/>
  <c r="D20"/>
  <c r="H26"/>
  <c r="E17"/>
  <c r="E23"/>
  <c r="D28"/>
  <c r="E26"/>
  <c r="H35"/>
  <c r="D19" i="339"/>
  <c r="G24"/>
  <c r="D16"/>
  <c r="F36"/>
  <c r="F20"/>
  <c r="E30"/>
  <c r="H30"/>
  <c r="D20"/>
  <c r="G22"/>
  <c r="E35"/>
  <c r="F34"/>
  <c r="F18"/>
  <c r="G27"/>
  <c r="H28"/>
  <c r="D30"/>
  <c r="F26"/>
  <c r="E17"/>
  <c r="D23"/>
  <c r="E28"/>
  <c r="D7"/>
  <c r="E38" s="1"/>
  <c r="H21"/>
  <c r="E18"/>
  <c r="D13"/>
  <c r="H31"/>
  <c r="G31"/>
  <c r="F27"/>
  <c r="G25"/>
  <c r="G32"/>
  <c r="E27"/>
  <c r="D21"/>
  <c r="H22"/>
  <c r="F33"/>
  <c r="F25"/>
  <c r="F29"/>
  <c r="D26" i="343"/>
  <c r="F19"/>
  <c r="D28"/>
  <c r="H18"/>
  <c r="G18"/>
  <c r="D19"/>
  <c r="F21"/>
  <c r="D29"/>
  <c r="H20"/>
  <c r="H35"/>
  <c r="E35"/>
  <c r="F24"/>
  <c r="E26"/>
  <c r="E17"/>
  <c r="E28"/>
  <c r="E19"/>
  <c r="E30"/>
  <c r="E21"/>
  <c r="G33"/>
  <c r="G25"/>
  <c r="G17"/>
  <c r="H23"/>
  <c r="D18"/>
  <c r="H29"/>
  <c r="D23"/>
  <c r="F18"/>
  <c r="G35"/>
  <c r="F27"/>
  <c r="H26"/>
  <c r="E18"/>
  <c r="G28"/>
  <c r="E20"/>
  <c r="G30"/>
  <c r="E22"/>
  <c r="G32"/>
  <c r="G31"/>
  <c r="G23"/>
  <c r="H36"/>
  <c r="H23" i="347"/>
  <c r="F31"/>
  <c r="H27"/>
  <c r="F35"/>
  <c r="F19"/>
  <c r="D17"/>
  <c r="D7"/>
  <c r="E38" s="1"/>
  <c r="F32"/>
  <c r="H24"/>
  <c r="H36"/>
  <c r="F21"/>
  <c r="E23"/>
  <c r="G33"/>
  <c r="F29"/>
  <c r="E25"/>
  <c r="G35"/>
  <c r="G21"/>
  <c r="G32"/>
  <c r="E30"/>
  <c r="E22"/>
  <c r="H29"/>
  <c r="D18"/>
  <c r="F18"/>
  <c r="F34"/>
  <c r="H26"/>
  <c r="F33"/>
  <c r="G25"/>
  <c r="G36"/>
  <c r="E17"/>
  <c r="G27"/>
  <c r="F17"/>
  <c r="G24"/>
  <c r="E35"/>
  <c r="G34"/>
  <c r="E36"/>
  <c r="E28"/>
  <c r="E20"/>
  <c r="H18" i="351"/>
  <c r="H34"/>
  <c r="E27"/>
  <c r="D22"/>
  <c r="F26"/>
  <c r="E21"/>
  <c r="G31"/>
  <c r="H20"/>
  <c r="H36"/>
  <c r="G25"/>
  <c r="G36"/>
  <c r="G22"/>
  <c r="F24"/>
  <c r="G35"/>
  <c r="F28"/>
  <c r="D20"/>
  <c r="F23"/>
  <c r="F31"/>
  <c r="E20"/>
  <c r="E28"/>
  <c r="E36"/>
  <c r="D17"/>
  <c r="H21"/>
  <c r="H29"/>
  <c r="H22"/>
  <c r="E19"/>
  <c r="G29"/>
  <c r="D9"/>
  <c r="F30"/>
  <c r="G23"/>
  <c r="G34"/>
  <c r="H24"/>
  <c r="G17"/>
  <c r="G28"/>
  <c r="E25"/>
  <c r="D9" i="355"/>
  <c r="D23"/>
  <c r="F17"/>
  <c r="F25"/>
  <c r="F33"/>
  <c r="D22"/>
  <c r="H19"/>
  <c r="H27"/>
  <c r="H35"/>
  <c r="G17"/>
  <c r="G28"/>
  <c r="D25"/>
  <c r="G19"/>
  <c r="G30"/>
  <c r="H20"/>
  <c r="G24"/>
  <c r="E35"/>
  <c r="D29"/>
  <c r="F26"/>
  <c r="E20"/>
  <c r="E28"/>
  <c r="E36"/>
  <c r="H22"/>
  <c r="F36"/>
  <c r="D21"/>
  <c r="G18"/>
  <c r="D24"/>
  <c r="F19"/>
  <c r="F27"/>
  <c r="F35"/>
  <c r="D13"/>
  <c r="H21"/>
  <c r="H29"/>
  <c r="D19"/>
  <c r="G20"/>
  <c r="E31"/>
  <c r="F24"/>
  <c r="G22"/>
  <c r="E33"/>
  <c r="F32"/>
  <c r="E27"/>
  <c r="G31"/>
  <c r="H28"/>
  <c r="D32" i="359"/>
  <c r="F33"/>
  <c r="F31"/>
  <c r="H21"/>
  <c r="F36"/>
  <c r="G32"/>
  <c r="E20"/>
  <c r="F17"/>
  <c r="D13"/>
  <c r="E23"/>
  <c r="H29" i="573"/>
  <c r="E23"/>
  <c r="D16"/>
  <c r="E24"/>
  <c r="D28"/>
  <c r="D19"/>
  <c r="G35"/>
  <c r="G28"/>
  <c r="D22"/>
  <c r="F35"/>
  <c r="H21"/>
  <c r="D23"/>
  <c r="E22"/>
  <c r="H31"/>
  <c r="H18"/>
  <c r="H36"/>
  <c r="E33"/>
  <c r="D20"/>
  <c r="H17"/>
  <c r="F26"/>
  <c r="H30"/>
  <c r="H33"/>
  <c r="G30" i="577"/>
  <c r="D24"/>
  <c r="G17"/>
  <c r="H25"/>
  <c r="F30"/>
  <c r="H32"/>
  <c r="G36"/>
  <c r="F29"/>
  <c r="H22"/>
  <c r="D9"/>
  <c r="F23"/>
  <c r="F25"/>
  <c r="D23"/>
  <c r="F27"/>
  <c r="F32"/>
  <c r="F17"/>
  <c r="G32"/>
  <c r="D26"/>
  <c r="D30"/>
  <c r="D28"/>
  <c r="F26" i="581"/>
  <c r="F28"/>
  <c r="H33"/>
  <c r="F24"/>
  <c r="E24"/>
  <c r="F17"/>
  <c r="D31"/>
  <c r="G29"/>
  <c r="E33"/>
  <c r="D9"/>
  <c r="D20"/>
  <c r="E33" i="586"/>
  <c r="D20"/>
  <c r="H17"/>
  <c r="G28"/>
  <c r="F35"/>
  <c r="D23"/>
  <c r="D22"/>
  <c r="F17"/>
  <c r="F26"/>
  <c r="H35"/>
  <c r="H30"/>
  <c r="F31" i="590"/>
  <c r="H24"/>
  <c r="F18"/>
  <c r="G27"/>
  <c r="H33"/>
  <c r="D28"/>
  <c r="D31"/>
  <c r="F24"/>
  <c r="D18"/>
  <c r="G26"/>
  <c r="D32"/>
  <c r="E26"/>
  <c r="H27"/>
  <c r="F33"/>
  <c r="D19"/>
  <c r="E35"/>
  <c r="G21"/>
  <c r="D21"/>
  <c r="H31" i="594"/>
  <c r="E25"/>
  <c r="H18"/>
  <c r="F28"/>
  <c r="H36"/>
  <c r="D32"/>
  <c r="D19"/>
  <c r="F31"/>
  <c r="H24"/>
  <c r="F18"/>
  <c r="G27"/>
  <c r="H34"/>
  <c r="F30"/>
  <c r="F17"/>
  <c r="E35"/>
  <c r="G21"/>
  <c r="D21"/>
  <c r="H23"/>
  <c r="G28"/>
  <c r="F35"/>
  <c r="D23"/>
  <c r="G31" i="598"/>
  <c r="D9"/>
  <c r="F17"/>
  <c r="G32"/>
  <c r="D24"/>
  <c r="H25"/>
  <c r="H22"/>
  <c r="F34"/>
  <c r="E22"/>
  <c r="G17"/>
  <c r="G36" i="602"/>
  <c r="G32"/>
  <c r="F29"/>
  <c r="D26"/>
  <c r="H22"/>
  <c r="G19"/>
  <c r="D9"/>
  <c r="D30"/>
  <c r="F23"/>
  <c r="D17"/>
  <c r="E26"/>
  <c r="H33"/>
  <c r="G20"/>
  <c r="E36"/>
  <c r="E32"/>
  <c r="D29"/>
  <c r="G25"/>
  <c r="F22"/>
  <c r="E19"/>
  <c r="F36"/>
  <c r="E29"/>
  <c r="G22"/>
  <c r="D7"/>
  <c r="E38" s="1"/>
  <c r="G24"/>
  <c r="D32"/>
  <c r="D19"/>
  <c r="G30"/>
  <c r="D24"/>
  <c r="G17"/>
  <c r="H25"/>
  <c r="E31"/>
  <c r="F25"/>
  <c r="G34"/>
  <c r="H27"/>
  <c r="E21"/>
  <c r="F33"/>
  <c r="E20"/>
  <c r="H19"/>
  <c r="E34" i="606"/>
  <c r="G30"/>
  <c r="F27"/>
  <c r="D24"/>
  <c r="H20"/>
  <c r="G17"/>
  <c r="F32"/>
  <c r="H25"/>
  <c r="F19"/>
  <c r="F30"/>
  <c r="F17"/>
  <c r="G24"/>
  <c r="G33"/>
  <c r="E30"/>
  <c r="H26"/>
  <c r="G23"/>
  <c r="F20"/>
  <c r="E17"/>
  <c r="G31"/>
  <c r="D25"/>
  <c r="G18"/>
  <c r="H28"/>
  <c r="H36"/>
  <c r="D23"/>
  <c r="H31"/>
  <c r="E25"/>
  <c r="H18"/>
  <c r="F28"/>
  <c r="H35"/>
  <c r="G29"/>
  <c r="E36"/>
  <c r="D29"/>
  <c r="F22"/>
  <c r="F36"/>
  <c r="G22"/>
  <c r="H23"/>
  <c r="E18"/>
  <c r="G34" i="610"/>
  <c r="H27"/>
  <c r="E21"/>
  <c r="F33"/>
  <c r="E20"/>
  <c r="H19"/>
  <c r="E34"/>
  <c r="F27"/>
  <c r="H20"/>
  <c r="F32"/>
  <c r="F19"/>
  <c r="E18"/>
  <c r="D31"/>
  <c r="D18"/>
  <c r="H32"/>
  <c r="D24"/>
  <c r="H25"/>
  <c r="F25"/>
  <c r="G30"/>
  <c r="G17"/>
  <c r="E31"/>
  <c r="F33" i="614"/>
  <c r="H30"/>
  <c r="D19"/>
  <c r="F26"/>
  <c r="H34"/>
  <c r="F33" i="618"/>
  <c r="E32"/>
  <c r="D7"/>
  <c r="E38" s="1"/>
  <c r="E19"/>
  <c r="H27"/>
  <c r="H19"/>
  <c r="H27" i="320"/>
  <c r="F18"/>
  <c r="F34"/>
  <c r="E30"/>
  <c r="D31"/>
  <c r="H29"/>
  <c r="G25"/>
  <c r="D23"/>
  <c r="D28"/>
  <c r="G34"/>
  <c r="G26"/>
  <c r="G18"/>
  <c r="H30"/>
  <c r="H22"/>
  <c r="D30"/>
  <c r="E35"/>
  <c r="E27"/>
  <c r="E19"/>
  <c r="F31"/>
  <c r="F23"/>
  <c r="F28"/>
  <c r="E24"/>
  <c r="D18"/>
  <c r="F22"/>
  <c r="E18"/>
  <c r="E34"/>
  <c r="H17"/>
  <c r="H33"/>
  <c r="G29"/>
  <c r="D20"/>
  <c r="G32"/>
  <c r="G24"/>
  <c r="H36"/>
  <c r="H28"/>
  <c r="H20"/>
  <c r="D21"/>
  <c r="E33"/>
  <c r="E25"/>
  <c r="E17"/>
  <c r="F29"/>
  <c r="F21"/>
  <c r="F32"/>
  <c r="E28"/>
  <c r="D22"/>
  <c r="F22" i="567"/>
  <c r="G17"/>
  <c r="H34" i="312"/>
  <c r="D26"/>
  <c r="E34"/>
  <c r="F30"/>
  <c r="F32" i="316"/>
  <c r="E17"/>
  <c r="F17"/>
  <c r="H35"/>
  <c r="G18" i="344"/>
  <c r="E34"/>
  <c r="H22" i="352"/>
  <c r="D28"/>
  <c r="F31"/>
  <c r="F18"/>
  <c r="G18"/>
  <c r="G34"/>
  <c r="D23"/>
  <c r="E30"/>
  <c r="H28"/>
  <c r="F21"/>
  <c r="D31"/>
  <c r="F30"/>
  <c r="G24"/>
  <c r="H21"/>
  <c r="E20"/>
  <c r="E36"/>
  <c r="G36" i="570"/>
  <c r="D21"/>
  <c r="H36"/>
  <c r="H24"/>
  <c r="F19"/>
  <c r="H34"/>
  <c r="G21"/>
  <c r="H22" i="574"/>
  <c r="H25"/>
  <c r="D9"/>
  <c r="G33"/>
  <c r="E24"/>
  <c r="F24"/>
  <c r="H29"/>
  <c r="F33" i="578"/>
  <c r="H22"/>
  <c r="F19"/>
  <c r="G31"/>
  <c r="H31"/>
  <c r="F17"/>
  <c r="H28" i="582"/>
  <c r="D18"/>
  <c r="D7"/>
  <c r="E38" s="1"/>
  <c r="G26"/>
  <c r="E27"/>
  <c r="H31"/>
  <c r="G32"/>
  <c r="G32" i="587"/>
  <c r="H28"/>
  <c r="D22"/>
  <c r="H17"/>
  <c r="F17"/>
  <c r="F32"/>
  <c r="D16"/>
  <c r="E31" i="591"/>
  <c r="G22"/>
  <c r="E32"/>
  <c r="G32"/>
  <c r="H18"/>
  <c r="F33"/>
  <c r="G26"/>
  <c r="E20"/>
  <c r="F31"/>
  <c r="F18"/>
  <c r="G35"/>
  <c r="H30"/>
  <c r="E22"/>
  <c r="G30"/>
  <c r="D31"/>
  <c r="E17"/>
  <c r="G31"/>
  <c r="D25"/>
  <c r="G18"/>
  <c r="E28"/>
  <c r="G34"/>
  <c r="G28"/>
  <c r="H33" i="595"/>
  <c r="E29"/>
  <c r="D25"/>
  <c r="G20"/>
  <c r="D7"/>
  <c r="E38" s="1"/>
  <c r="D29"/>
  <c r="D20"/>
  <c r="E25"/>
  <c r="F29"/>
  <c r="H34"/>
  <c r="D28"/>
  <c r="F21"/>
  <c r="E35"/>
  <c r="G21"/>
  <c r="F20"/>
  <c r="D32"/>
  <c r="G27"/>
  <c r="F23"/>
  <c r="D19"/>
  <c r="E34"/>
  <c r="G25"/>
  <c r="D16"/>
  <c r="H18"/>
  <c r="H22"/>
  <c r="H32"/>
  <c r="E26"/>
  <c r="H19"/>
  <c r="F31"/>
  <c r="F18"/>
  <c r="G34"/>
  <c r="F26" i="599"/>
  <c r="H36"/>
  <c r="G29"/>
  <c r="D23"/>
  <c r="D13"/>
  <c r="D24"/>
  <c r="D26"/>
  <c r="F20"/>
  <c r="D30"/>
  <c r="F23"/>
  <c r="D17"/>
  <c r="H24"/>
  <c r="H27"/>
  <c r="D22"/>
  <c r="H35"/>
  <c r="F22"/>
  <c r="H34"/>
  <c r="D28"/>
  <c r="F21"/>
  <c r="E34"/>
  <c r="H20"/>
  <c r="G19"/>
  <c r="F35"/>
  <c r="F28"/>
  <c r="H21"/>
  <c r="E35"/>
  <c r="G21"/>
  <c r="E21"/>
  <c r="F25" i="603"/>
  <c r="F29"/>
  <c r="H30"/>
  <c r="E24"/>
  <c r="H17"/>
  <c r="F23"/>
  <c r="D18"/>
  <c r="F36"/>
  <c r="E29"/>
  <c r="G22"/>
  <c r="H36" i="607"/>
  <c r="H34"/>
  <c r="H32"/>
  <c r="E31"/>
  <c r="G29"/>
  <c r="D28"/>
  <c r="E26"/>
  <c r="G24"/>
  <c r="D23"/>
  <c r="F21"/>
  <c r="H19"/>
  <c r="E18"/>
  <c r="D13"/>
  <c r="E34"/>
  <c r="G30"/>
  <c r="F27"/>
  <c r="D24"/>
  <c r="H20"/>
  <c r="G17"/>
  <c r="G32"/>
  <c r="D26"/>
  <c r="G19"/>
  <c r="G33"/>
  <c r="H26"/>
  <c r="F20"/>
  <c r="F36"/>
  <c r="F34"/>
  <c r="F32"/>
  <c r="H30"/>
  <c r="E29"/>
  <c r="G27"/>
  <c r="H25"/>
  <c r="E24"/>
  <c r="G22"/>
  <c r="D21"/>
  <c r="F19"/>
  <c r="H17"/>
  <c r="D7"/>
  <c r="E38" s="1"/>
  <c r="E33"/>
  <c r="H29"/>
  <c r="F26"/>
  <c r="E23"/>
  <c r="D20"/>
  <c r="D16"/>
  <c r="D31"/>
  <c r="F24"/>
  <c r="D18"/>
  <c r="H31"/>
  <c r="E25"/>
  <c r="H18"/>
  <c r="F31" i="612"/>
  <c r="F34"/>
  <c r="G28"/>
  <c r="G22"/>
  <c r="F35" i="615"/>
  <c r="G21"/>
  <c r="D32"/>
  <c r="G36"/>
  <c r="F36" i="619"/>
  <c r="F34"/>
  <c r="F32"/>
  <c r="H30"/>
  <c r="E29"/>
  <c r="G27"/>
  <c r="H25"/>
  <c r="E24"/>
  <c r="G22"/>
  <c r="D21"/>
  <c r="F19"/>
  <c r="H17"/>
  <c r="D7"/>
  <c r="E38" s="1"/>
  <c r="E33"/>
  <c r="H29"/>
  <c r="F26"/>
  <c r="E23"/>
  <c r="D20"/>
  <c r="D16"/>
  <c r="E30"/>
  <c r="G23"/>
  <c r="E17"/>
  <c r="D31"/>
  <c r="F24"/>
  <c r="D18"/>
  <c r="H35"/>
  <c r="H33"/>
  <c r="D32"/>
  <c r="F30"/>
  <c r="H28"/>
  <c r="E27"/>
  <c r="F25"/>
  <c r="H23"/>
  <c r="E22"/>
  <c r="G20"/>
  <c r="D19"/>
  <c r="F17"/>
  <c r="E36"/>
  <c r="E32"/>
  <c r="D29"/>
  <c r="G25"/>
  <c r="F22"/>
  <c r="E19"/>
  <c r="G35"/>
  <c r="G28"/>
  <c r="D22"/>
  <c r="G36"/>
  <c r="F29"/>
  <c r="H22"/>
  <c r="D9"/>
  <c r="D25" i="319"/>
  <c r="G32"/>
  <c r="G18"/>
  <c r="H25"/>
  <c r="D29"/>
  <c r="E29"/>
  <c r="H36"/>
  <c r="H20"/>
  <c r="F31"/>
  <c r="D7"/>
  <c r="E38" s="1"/>
  <c r="H32" i="350"/>
  <c r="F20" i="354"/>
  <c r="D13" i="323"/>
  <c r="G31"/>
  <c r="G23"/>
  <c r="H35"/>
  <c r="H27"/>
  <c r="H19"/>
  <c r="D7"/>
  <c r="E38" s="1"/>
  <c r="G28"/>
  <c r="E18"/>
  <c r="F27"/>
  <c r="D28"/>
  <c r="G34"/>
  <c r="E24"/>
  <c r="F33"/>
  <c r="H22"/>
  <c r="D24"/>
  <c r="G33"/>
  <c r="G25"/>
  <c r="G17"/>
  <c r="H29"/>
  <c r="H21"/>
  <c r="D26"/>
  <c r="E31"/>
  <c r="G20"/>
  <c r="F30"/>
  <c r="F19"/>
  <c r="D9"/>
  <c r="G26"/>
  <c r="F36"/>
  <c r="F25"/>
  <c r="G29" i="327"/>
  <c r="D23"/>
  <c r="E36"/>
  <c r="E28"/>
  <c r="E20"/>
  <c r="F32"/>
  <c r="F24"/>
  <c r="D25"/>
  <c r="G33"/>
  <c r="E23"/>
  <c r="H32"/>
  <c r="H21"/>
  <c r="D13"/>
  <c r="E29"/>
  <c r="G18"/>
  <c r="H27"/>
  <c r="F17"/>
  <c r="D32"/>
  <c r="D18"/>
  <c r="E30"/>
  <c r="E22"/>
  <c r="F34"/>
  <c r="F26"/>
  <c r="F18"/>
  <c r="G36"/>
  <c r="G25"/>
  <c r="F35"/>
  <c r="H24"/>
  <c r="D29"/>
  <c r="G31"/>
  <c r="E21"/>
  <c r="H30"/>
  <c r="H19"/>
  <c r="D17" i="331"/>
  <c r="E32"/>
  <c r="E24"/>
  <c r="F36"/>
  <c r="F28"/>
  <c r="F20"/>
  <c r="D20"/>
  <c r="G27"/>
  <c r="E17"/>
  <c r="H26"/>
  <c r="D25"/>
  <c r="G33"/>
  <c r="E23"/>
  <c r="H32"/>
  <c r="H21"/>
  <c r="D26"/>
  <c r="E34"/>
  <c r="E26"/>
  <c r="E18"/>
  <c r="F30"/>
  <c r="F22"/>
  <c r="D22"/>
  <c r="G30"/>
  <c r="G19"/>
  <c r="F29"/>
  <c r="H18"/>
  <c r="G36"/>
  <c r="G25"/>
  <c r="F35"/>
  <c r="H24"/>
  <c r="F25" i="335"/>
  <c r="D19"/>
  <c r="G32"/>
  <c r="G24"/>
  <c r="H36"/>
  <c r="H28"/>
  <c r="H20"/>
  <c r="D21"/>
  <c r="E30"/>
  <c r="G19"/>
  <c r="F29"/>
  <c r="F18"/>
  <c r="E36"/>
  <c r="G25"/>
  <c r="F35"/>
  <c r="F24"/>
  <c r="D26"/>
  <c r="G34"/>
  <c r="G26"/>
  <c r="G18"/>
  <c r="H30"/>
  <c r="H22"/>
  <c r="D31"/>
  <c r="E33"/>
  <c r="E22"/>
  <c r="H31"/>
  <c r="F21"/>
  <c r="D7"/>
  <c r="E38" s="1"/>
  <c r="E28"/>
  <c r="G17"/>
  <c r="F27"/>
  <c r="D26" i="339"/>
  <c r="G34"/>
  <c r="G26"/>
  <c r="G18"/>
  <c r="D17"/>
  <c r="G29"/>
  <c r="E19"/>
  <c r="F30"/>
  <c r="F22"/>
  <c r="D31"/>
  <c r="E33"/>
  <c r="E22"/>
  <c r="H32"/>
  <c r="H24"/>
  <c r="D25"/>
  <c r="G36"/>
  <c r="G28"/>
  <c r="G20"/>
  <c r="D29"/>
  <c r="E32"/>
  <c r="G21"/>
  <c r="F32"/>
  <c r="F24"/>
  <c r="D32"/>
  <c r="G35"/>
  <c r="E25"/>
  <c r="H34"/>
  <c r="H26"/>
  <c r="H18"/>
  <c r="D22" i="343"/>
  <c r="G26"/>
  <c r="F28"/>
  <c r="E29"/>
  <c r="D25"/>
  <c r="G36"/>
  <c r="F17"/>
  <c r="F25"/>
  <c r="F33"/>
  <c r="D7"/>
  <c r="E38" s="1"/>
  <c r="F34"/>
  <c r="H24"/>
  <c r="H32"/>
  <c r="D20"/>
  <c r="H33"/>
  <c r="F23"/>
  <c r="F31"/>
  <c r="D21"/>
  <c r="F36"/>
  <c r="H22"/>
  <c r="H30"/>
  <c r="E21" i="347"/>
  <c r="G18"/>
  <c r="H19"/>
  <c r="H35"/>
  <c r="F27"/>
  <c r="D24"/>
  <c r="D31"/>
  <c r="D29"/>
  <c r="F22"/>
  <c r="F30"/>
  <c r="D26"/>
  <c r="H22"/>
  <c r="H30"/>
  <c r="D9"/>
  <c r="H31"/>
  <c r="F23"/>
  <c r="D23"/>
  <c r="D30"/>
  <c r="D16"/>
  <c r="F20"/>
  <c r="F28"/>
  <c r="F36"/>
  <c r="H20"/>
  <c r="H28"/>
  <c r="F32" i="351"/>
  <c r="F36"/>
  <c r="E17"/>
  <c r="D28"/>
  <c r="G19"/>
  <c r="G29" i="359"/>
  <c r="D19"/>
  <c r="D28"/>
  <c r="H23"/>
  <c r="H33"/>
  <c r="F21"/>
  <c r="E29"/>
  <c r="E17"/>
  <c r="E21"/>
  <c r="E25"/>
  <c r="F29"/>
  <c r="E33"/>
  <c r="D9"/>
  <c r="D22"/>
  <c r="D31"/>
  <c r="G27"/>
  <c r="H36"/>
  <c r="E24"/>
  <c r="F32"/>
  <c r="H18"/>
  <c r="H22"/>
  <c r="H26"/>
  <c r="G30"/>
  <c r="G34"/>
  <c r="H25"/>
  <c r="D26"/>
  <c r="H32"/>
  <c r="F28"/>
  <c r="H20"/>
  <c r="G28"/>
  <c r="G18"/>
  <c r="D23"/>
  <c r="H28"/>
  <c r="F25"/>
  <c r="E19"/>
  <c r="F27"/>
  <c r="E35"/>
  <c r="G36" i="573"/>
  <c r="G34"/>
  <c r="G32"/>
  <c r="D31"/>
  <c r="F29"/>
  <c r="H27"/>
  <c r="D26"/>
  <c r="F24"/>
  <c r="H22"/>
  <c r="E21"/>
  <c r="G19"/>
  <c r="D18"/>
  <c r="D9"/>
  <c r="F33"/>
  <c r="D30"/>
  <c r="G26"/>
  <c r="F23"/>
  <c r="E20"/>
  <c r="D17"/>
  <c r="H32"/>
  <c r="E26"/>
  <c r="H19"/>
  <c r="F30"/>
  <c r="F17"/>
  <c r="H35"/>
  <c r="E36"/>
  <c r="E34"/>
  <c r="E32"/>
  <c r="G30"/>
  <c r="D29"/>
  <c r="F27"/>
  <c r="G25"/>
  <c r="D24"/>
  <c r="F22"/>
  <c r="H20"/>
  <c r="E19"/>
  <c r="G17"/>
  <c r="F36"/>
  <c r="F32"/>
  <c r="E29"/>
  <c r="H25"/>
  <c r="G22"/>
  <c r="F19"/>
  <c r="D7"/>
  <c r="E38" s="1"/>
  <c r="E31"/>
  <c r="G24"/>
  <c r="E18"/>
  <c r="E27"/>
  <c r="D32"/>
  <c r="H28"/>
  <c r="G33"/>
  <c r="E30"/>
  <c r="H26"/>
  <c r="G23"/>
  <c r="F20"/>
  <c r="E17"/>
  <c r="G31"/>
  <c r="D25"/>
  <c r="G18"/>
  <c r="G29"/>
  <c r="D13"/>
  <c r="F25"/>
  <c r="E35"/>
  <c r="F31"/>
  <c r="E28"/>
  <c r="H24"/>
  <c r="G21"/>
  <c r="F18"/>
  <c r="F34"/>
  <c r="G27"/>
  <c r="D21"/>
  <c r="H34"/>
  <c r="F21"/>
  <c r="G20"/>
  <c r="G35" i="577"/>
  <c r="G33"/>
  <c r="H31"/>
  <c r="E30"/>
  <c r="G28"/>
  <c r="H26"/>
  <c r="E25"/>
  <c r="G23"/>
  <c r="D22"/>
  <c r="F20"/>
  <c r="H18"/>
  <c r="E17"/>
  <c r="F35"/>
  <c r="G31"/>
  <c r="F28"/>
  <c r="D25"/>
  <c r="H21"/>
  <c r="G18"/>
  <c r="H35"/>
  <c r="H28"/>
  <c r="E22"/>
  <c r="H34"/>
  <c r="F21"/>
  <c r="G29"/>
  <c r="D13"/>
  <c r="E35"/>
  <c r="E33"/>
  <c r="F31"/>
  <c r="H29"/>
  <c r="E28"/>
  <c r="F26"/>
  <c r="H24"/>
  <c r="E23"/>
  <c r="G21"/>
  <c r="D20"/>
  <c r="F18"/>
  <c r="D16"/>
  <c r="F34"/>
  <c r="H30"/>
  <c r="G27"/>
  <c r="E24"/>
  <c r="D21"/>
  <c r="H17"/>
  <c r="H33"/>
  <c r="E27"/>
  <c r="G20"/>
  <c r="E31"/>
  <c r="E18"/>
  <c r="E26"/>
  <c r="G34"/>
  <c r="D31"/>
  <c r="H27"/>
  <c r="F24"/>
  <c r="E21"/>
  <c r="D18"/>
  <c r="F33"/>
  <c r="G26"/>
  <c r="E20"/>
  <c r="D32"/>
  <c r="D19"/>
  <c r="H36"/>
  <c r="E36"/>
  <c r="E32"/>
  <c r="D29"/>
  <c r="G25"/>
  <c r="F22"/>
  <c r="E19"/>
  <c r="F36"/>
  <c r="E29"/>
  <c r="G22"/>
  <c r="D7"/>
  <c r="E38" s="1"/>
  <c r="H23"/>
  <c r="G24"/>
  <c r="H19"/>
  <c r="G36" i="581"/>
  <c r="G32"/>
  <c r="F29"/>
  <c r="D26"/>
  <c r="H22"/>
  <c r="G19"/>
  <c r="F34"/>
  <c r="G27"/>
  <c r="D21"/>
  <c r="H36"/>
  <c r="D23"/>
  <c r="F30"/>
  <c r="F25"/>
  <c r="E35"/>
  <c r="F31"/>
  <c r="E28"/>
  <c r="H24"/>
  <c r="G21"/>
  <c r="F18"/>
  <c r="G31"/>
  <c r="D25"/>
  <c r="G18"/>
  <c r="E31"/>
  <c r="E18"/>
  <c r="G20"/>
  <c r="D13"/>
  <c r="G34"/>
  <c r="H27"/>
  <c r="E21"/>
  <c r="H30"/>
  <c r="H17"/>
  <c r="D17"/>
  <c r="H29"/>
  <c r="E23"/>
  <c r="F35"/>
  <c r="H21"/>
  <c r="G24"/>
  <c r="H28"/>
  <c r="E35" i="586"/>
  <c r="F31"/>
  <c r="E28"/>
  <c r="H24"/>
  <c r="G21"/>
  <c r="F18"/>
  <c r="F34"/>
  <c r="G27"/>
  <c r="D21"/>
  <c r="H34"/>
  <c r="F21"/>
  <c r="H28"/>
  <c r="G33"/>
  <c r="E30"/>
  <c r="H26"/>
  <c r="G23"/>
  <c r="F20"/>
  <c r="E17"/>
  <c r="G31"/>
  <c r="D25"/>
  <c r="G18"/>
  <c r="G29"/>
  <c r="D13"/>
  <c r="H23"/>
  <c r="H29"/>
  <c r="E23"/>
  <c r="D16"/>
  <c r="E24"/>
  <c r="D28"/>
  <c r="E22"/>
  <c r="H31"/>
  <c r="E25"/>
  <c r="H18"/>
  <c r="F28"/>
  <c r="H36"/>
  <c r="F30"/>
  <c r="E36" i="590"/>
  <c r="E34"/>
  <c r="E32"/>
  <c r="G30"/>
  <c r="D29"/>
  <c r="F27"/>
  <c r="G25"/>
  <c r="D24"/>
  <c r="F22"/>
  <c r="H20"/>
  <c r="E19"/>
  <c r="G17"/>
  <c r="F36"/>
  <c r="F32"/>
  <c r="E29"/>
  <c r="H25"/>
  <c r="G22"/>
  <c r="F19"/>
  <c r="D7"/>
  <c r="E38" s="1"/>
  <c r="F30"/>
  <c r="H23"/>
  <c r="F17"/>
  <c r="E31"/>
  <c r="G24"/>
  <c r="E18"/>
  <c r="G35"/>
  <c r="G33"/>
  <c r="H31"/>
  <c r="E30"/>
  <c r="G28"/>
  <c r="H26"/>
  <c r="E25"/>
  <c r="G23"/>
  <c r="D22"/>
  <c r="F20"/>
  <c r="H18"/>
  <c r="E17"/>
  <c r="F35"/>
  <c r="G31"/>
  <c r="F28"/>
  <c r="D25"/>
  <c r="H21"/>
  <c r="G18"/>
  <c r="H35"/>
  <c r="H28"/>
  <c r="E22"/>
  <c r="H36"/>
  <c r="G29"/>
  <c r="D23"/>
  <c r="D13"/>
  <c r="G36"/>
  <c r="G32"/>
  <c r="F29"/>
  <c r="D26"/>
  <c r="H22"/>
  <c r="G19"/>
  <c r="D9"/>
  <c r="D30"/>
  <c r="F23"/>
  <c r="D17"/>
  <c r="F25"/>
  <c r="H32"/>
  <c r="H19"/>
  <c r="E33"/>
  <c r="H29"/>
  <c r="F26"/>
  <c r="E23"/>
  <c r="D20"/>
  <c r="D16"/>
  <c r="H30"/>
  <c r="E24"/>
  <c r="H17"/>
  <c r="E27"/>
  <c r="H34"/>
  <c r="F21"/>
  <c r="G36" i="594"/>
  <c r="G34"/>
  <c r="G32"/>
  <c r="D31"/>
  <c r="F29"/>
  <c r="H27"/>
  <c r="D26"/>
  <c r="F24"/>
  <c r="H22"/>
  <c r="E21"/>
  <c r="G19"/>
  <c r="D18"/>
  <c r="D9"/>
  <c r="F33"/>
  <c r="D30"/>
  <c r="G26"/>
  <c r="F23"/>
  <c r="E20"/>
  <c r="D17"/>
  <c r="H32"/>
  <c r="E26"/>
  <c r="H19"/>
  <c r="H33"/>
  <c r="E36"/>
  <c r="E34"/>
  <c r="E32"/>
  <c r="G30"/>
  <c r="D29"/>
  <c r="F27"/>
  <c r="G25"/>
  <c r="D24"/>
  <c r="F22"/>
  <c r="H20"/>
  <c r="E19"/>
  <c r="G17"/>
  <c r="F36"/>
  <c r="F32"/>
  <c r="E29"/>
  <c r="H25"/>
  <c r="G22"/>
  <c r="F19"/>
  <c r="D7"/>
  <c r="E38" s="1"/>
  <c r="E31"/>
  <c r="G24"/>
  <c r="E18"/>
  <c r="E33"/>
  <c r="H29"/>
  <c r="F26"/>
  <c r="E23"/>
  <c r="D20"/>
  <c r="D16"/>
  <c r="H30"/>
  <c r="E24"/>
  <c r="H17"/>
  <c r="D28"/>
  <c r="H35"/>
  <c r="E27"/>
  <c r="G20"/>
  <c r="G33"/>
  <c r="E30"/>
  <c r="H26"/>
  <c r="G23"/>
  <c r="F20"/>
  <c r="E17"/>
  <c r="G31"/>
  <c r="D25"/>
  <c r="G18"/>
  <c r="G29"/>
  <c r="D13"/>
  <c r="H28"/>
  <c r="E22"/>
  <c r="G34" i="598"/>
  <c r="D31"/>
  <c r="H27"/>
  <c r="H30"/>
  <c r="G25"/>
  <c r="F22"/>
  <c r="E19"/>
  <c r="H35"/>
  <c r="E31"/>
  <c r="G22"/>
  <c r="D7"/>
  <c r="E38" s="1"/>
  <c r="E26"/>
  <c r="E33"/>
  <c r="H29"/>
  <c r="F35"/>
  <c r="F28"/>
  <c r="F24"/>
  <c r="E21"/>
  <c r="D18"/>
  <c r="F30"/>
  <c r="G26"/>
  <c r="E20"/>
  <c r="H23"/>
  <c r="F21"/>
  <c r="E35"/>
  <c r="E28"/>
  <c r="D26"/>
  <c r="G19"/>
  <c r="H32"/>
  <c r="D17"/>
  <c r="G36"/>
  <c r="F29"/>
  <c r="G27"/>
  <c r="H20"/>
  <c r="H28"/>
  <c r="F19"/>
  <c r="H19"/>
  <c r="E35" i="602"/>
  <c r="E33"/>
  <c r="F31"/>
  <c r="H29"/>
  <c r="E28"/>
  <c r="F26"/>
  <c r="H24"/>
  <c r="E23"/>
  <c r="G21"/>
  <c r="D20"/>
  <c r="F18"/>
  <c r="D16"/>
  <c r="F34"/>
  <c r="H30"/>
  <c r="G27"/>
  <c r="E24"/>
  <c r="D21"/>
  <c r="H17"/>
  <c r="H34"/>
  <c r="D28"/>
  <c r="F21"/>
  <c r="H35"/>
  <c r="H28"/>
  <c r="E22"/>
  <c r="G35"/>
  <c r="G33"/>
  <c r="H31"/>
  <c r="E30"/>
  <c r="G28"/>
  <c r="H26"/>
  <c r="E25"/>
  <c r="G23"/>
  <c r="D22"/>
  <c r="F20"/>
  <c r="H18"/>
  <c r="E17"/>
  <c r="F35"/>
  <c r="G31"/>
  <c r="F28"/>
  <c r="D25"/>
  <c r="H21"/>
  <c r="G18"/>
  <c r="H36"/>
  <c r="G29"/>
  <c r="D23"/>
  <c r="D13"/>
  <c r="F30"/>
  <c r="H23"/>
  <c r="F17"/>
  <c r="G36" i="606"/>
  <c r="G34"/>
  <c r="G32"/>
  <c r="D31"/>
  <c r="F29"/>
  <c r="H27"/>
  <c r="D26"/>
  <c r="F24"/>
  <c r="H22"/>
  <c r="E21"/>
  <c r="G19"/>
  <c r="D18"/>
  <c r="D9"/>
  <c r="F33"/>
  <c r="D30"/>
  <c r="G26"/>
  <c r="F23"/>
  <c r="E20"/>
  <c r="D17"/>
  <c r="D32"/>
  <c r="F25"/>
  <c r="D19"/>
  <c r="H32"/>
  <c r="E26"/>
  <c r="H19"/>
  <c r="E35"/>
  <c r="E33"/>
  <c r="F31"/>
  <c r="H29"/>
  <c r="E28"/>
  <c r="F26"/>
  <c r="H24"/>
  <c r="E23"/>
  <c r="G21"/>
  <c r="D20"/>
  <c r="F18"/>
  <c r="D16"/>
  <c r="F34"/>
  <c r="H30"/>
  <c r="G27"/>
  <c r="E24"/>
  <c r="D21"/>
  <c r="H17"/>
  <c r="H33"/>
  <c r="E27"/>
  <c r="G20"/>
  <c r="H34"/>
  <c r="D28"/>
  <c r="F21"/>
  <c r="G35" i="610"/>
  <c r="G33"/>
  <c r="H31"/>
  <c r="E30"/>
  <c r="G28"/>
  <c r="H26"/>
  <c r="E25"/>
  <c r="G23"/>
  <c r="D22"/>
  <c r="F20"/>
  <c r="H18"/>
  <c r="E17"/>
  <c r="F35"/>
  <c r="G31"/>
  <c r="F28"/>
  <c r="D25"/>
  <c r="H21"/>
  <c r="G18"/>
  <c r="H36"/>
  <c r="G29"/>
  <c r="D23"/>
  <c r="D13"/>
  <c r="F30"/>
  <c r="H23"/>
  <c r="F17"/>
  <c r="E35"/>
  <c r="E33"/>
  <c r="F31"/>
  <c r="H29"/>
  <c r="E28"/>
  <c r="F26"/>
  <c r="H24"/>
  <c r="E23"/>
  <c r="G21"/>
  <c r="D20"/>
  <c r="F18"/>
  <c r="D16"/>
  <c r="F34"/>
  <c r="H30"/>
  <c r="G27"/>
  <c r="E24"/>
  <c r="D21"/>
  <c r="H17"/>
  <c r="H34"/>
  <c r="D28"/>
  <c r="F21"/>
  <c r="H35"/>
  <c r="H28"/>
  <c r="E22"/>
  <c r="E36"/>
  <c r="E32"/>
  <c r="D29"/>
  <c r="G25"/>
  <c r="F22"/>
  <c r="E19"/>
  <c r="F36"/>
  <c r="E29"/>
  <c r="G22"/>
  <c r="D7"/>
  <c r="E38" s="1"/>
  <c r="G24"/>
  <c r="D32"/>
  <c r="D19"/>
  <c r="G36"/>
  <c r="G32"/>
  <c r="F29"/>
  <c r="D26"/>
  <c r="H22"/>
  <c r="G19"/>
  <c r="D9"/>
  <c r="D30"/>
  <c r="F23"/>
  <c r="D17"/>
  <c r="E26"/>
  <c r="H33"/>
  <c r="G20"/>
  <c r="D31" i="614"/>
  <c r="F24"/>
  <c r="D18"/>
  <c r="G26"/>
  <c r="D32"/>
  <c r="E26"/>
  <c r="H29"/>
  <c r="E23"/>
  <c r="D16"/>
  <c r="E24"/>
  <c r="E27"/>
  <c r="F21"/>
  <c r="E33"/>
  <c r="D20"/>
  <c r="H17"/>
  <c r="G34"/>
  <c r="E21"/>
  <c r="E20"/>
  <c r="D31" i="618"/>
  <c r="F24"/>
  <c r="D18"/>
  <c r="G26"/>
  <c r="H32"/>
  <c r="E27"/>
  <c r="E36"/>
  <c r="D29"/>
  <c r="F22"/>
  <c r="F36"/>
  <c r="G22"/>
  <c r="G24"/>
  <c r="D19"/>
  <c r="G34"/>
  <c r="E21"/>
  <c r="E20"/>
  <c r="G25"/>
  <c r="E29"/>
  <c r="D32"/>
  <c r="D16" i="320"/>
  <c r="G19"/>
  <c r="H19"/>
  <c r="G35"/>
  <c r="H35"/>
  <c r="G23"/>
  <c r="G31"/>
  <c r="F17" i="567"/>
  <c r="F19"/>
  <c r="F32"/>
  <c r="H20"/>
  <c r="F27"/>
  <c r="E34"/>
  <c r="F25"/>
  <c r="G27"/>
  <c r="F20"/>
  <c r="E35"/>
  <c r="G32"/>
  <c r="E30"/>
  <c r="E28"/>
  <c r="D26"/>
  <c r="G23"/>
  <c r="G21"/>
  <c r="G19"/>
  <c r="E17"/>
  <c r="F34"/>
  <c r="D30"/>
  <c r="D25"/>
  <c r="D21"/>
  <c r="D17"/>
  <c r="H28"/>
  <c r="G20"/>
  <c r="D28"/>
  <c r="D23"/>
  <c r="G34"/>
  <c r="H31"/>
  <c r="H29"/>
  <c r="H27"/>
  <c r="E25"/>
  <c r="E23"/>
  <c r="E21"/>
  <c r="H18"/>
  <c r="D16"/>
  <c r="F33"/>
  <c r="F28"/>
  <c r="E24"/>
  <c r="E20"/>
  <c r="H35"/>
  <c r="E27"/>
  <c r="D19"/>
  <c r="F21"/>
  <c r="D13"/>
  <c r="G36"/>
  <c r="F31"/>
  <c r="H26"/>
  <c r="H22"/>
  <c r="F18"/>
  <c r="G31"/>
  <c r="F23"/>
  <c r="H33"/>
  <c r="H34"/>
  <c r="H32"/>
  <c r="E33"/>
  <c r="G28"/>
  <c r="F24"/>
  <c r="D20"/>
  <c r="F35"/>
  <c r="G26"/>
  <c r="H17"/>
  <c r="E22"/>
  <c r="H36"/>
  <c r="G24"/>
  <c r="D7"/>
  <c r="E38" s="1"/>
  <c r="E29"/>
  <c r="E19"/>
  <c r="G25"/>
  <c r="E32"/>
  <c r="E31"/>
  <c r="H21"/>
  <c r="D18"/>
  <c r="F26"/>
  <c r="G35"/>
  <c r="H23" i="320"/>
  <c r="H22" i="319"/>
  <c r="F33"/>
  <c r="G23"/>
  <c r="G34"/>
  <c r="E33" i="332"/>
  <c r="D32"/>
  <c r="H27" i="348"/>
  <c r="E29"/>
  <c r="H24" i="356"/>
  <c r="D17"/>
  <c r="E35"/>
  <c r="E19" i="578"/>
  <c r="D28"/>
  <c r="E17"/>
  <c r="G24" i="582"/>
  <c r="G28"/>
  <c r="E32"/>
  <c r="H33" i="591"/>
  <c r="E29"/>
  <c r="G24"/>
  <c r="G20"/>
  <c r="D7"/>
  <c r="E38" s="1"/>
  <c r="F27"/>
  <c r="E19"/>
  <c r="F24"/>
  <c r="H26"/>
  <c r="H32"/>
  <c r="H28"/>
  <c r="E24"/>
  <c r="H19"/>
  <c r="E36"/>
  <c r="F26"/>
  <c r="G17"/>
  <c r="H22"/>
  <c r="E25"/>
  <c r="H30" i="599"/>
  <c r="H17"/>
  <c r="D31"/>
  <c r="H28"/>
  <c r="E36"/>
  <c r="H22"/>
  <c r="D32" i="603"/>
  <c r="D19"/>
  <c r="G35"/>
  <c r="D30"/>
  <c r="D17"/>
  <c r="G23"/>
  <c r="H24" i="612"/>
  <c r="D28"/>
  <c r="D25"/>
  <c r="G35"/>
  <c r="D22"/>
  <c r="E22"/>
  <c r="D17"/>
  <c r="F28" i="615"/>
  <c r="E35"/>
  <c r="E21"/>
  <c r="F25"/>
  <c r="D29"/>
  <c r="E30"/>
  <c r="D26" i="319"/>
  <c r="D9"/>
  <c r="G31"/>
  <c r="G26"/>
  <c r="E21"/>
  <c r="H35"/>
  <c r="H30"/>
  <c r="F25"/>
  <c r="H19"/>
  <c r="D28"/>
  <c r="D17"/>
  <c r="E35"/>
  <c r="G29"/>
  <c r="G24"/>
  <c r="E19"/>
  <c r="H33"/>
  <c r="H28"/>
  <c r="F23"/>
  <c r="H17"/>
  <c r="H22" i="350"/>
  <c r="H26" i="354"/>
  <c r="F17" i="182"/>
  <c r="E27"/>
  <c r="H25"/>
  <c r="G35"/>
  <c r="E19"/>
  <c r="H17"/>
  <c r="G27"/>
  <c r="F21"/>
  <c r="F29"/>
  <c r="H21"/>
  <c r="D21"/>
  <c r="F24"/>
  <c r="F32"/>
  <c r="E18"/>
  <c r="E26"/>
  <c r="E34"/>
  <c r="D23"/>
  <c r="H22"/>
  <c r="H30"/>
  <c r="D20"/>
  <c r="G24"/>
  <c r="G32"/>
  <c r="D26"/>
  <c r="H31"/>
  <c r="G25"/>
  <c r="D31"/>
  <c r="F31"/>
  <c r="E25"/>
  <c r="D29"/>
  <c r="E23"/>
  <c r="H29"/>
  <c r="F18"/>
  <c r="F26"/>
  <c r="F34"/>
  <c r="E20"/>
  <c r="E28"/>
  <c r="E36"/>
  <c r="D32"/>
  <c r="H24"/>
  <c r="H32"/>
  <c r="G18"/>
  <c r="G26"/>
  <c r="G34"/>
  <c r="D25"/>
  <c r="H19"/>
  <c r="H35"/>
  <c r="G29"/>
  <c r="F19"/>
  <c r="F35"/>
  <c r="E29"/>
  <c r="D11" i="320"/>
  <c r="D11" i="352"/>
  <c r="D11" i="610"/>
  <c r="D11" i="311"/>
  <c r="D11" i="328"/>
  <c r="D11" i="344"/>
  <c r="D11" i="567"/>
  <c r="D11" i="586"/>
  <c r="D11" i="602"/>
  <c r="D11" i="618"/>
  <c r="D11" i="336"/>
  <c r="D11" i="577"/>
  <c r="D11" i="594"/>
  <c r="D11" i="315"/>
  <c r="D11" i="332"/>
  <c r="D11" i="348"/>
  <c r="D11" i="573"/>
  <c r="D11" i="590"/>
  <c r="D11" i="606"/>
  <c r="D11" i="314"/>
  <c r="D11" i="323"/>
  <c r="D11" i="331"/>
  <c r="D11" i="339"/>
  <c r="D11" i="347"/>
  <c r="D11" i="355"/>
  <c r="D11" i="572"/>
  <c r="D11" i="580"/>
  <c r="D11" i="589"/>
  <c r="D11" i="597"/>
  <c r="D11" i="605"/>
  <c r="D11" i="617"/>
  <c r="D11" i="312"/>
  <c r="D11" i="316"/>
  <c r="D11" i="321"/>
  <c r="D11" i="325"/>
  <c r="D11" i="329"/>
  <c r="D11" i="333"/>
  <c r="D11" i="337"/>
  <c r="D11" i="341"/>
  <c r="D11" i="345"/>
  <c r="D11" i="349"/>
  <c r="D11" i="353"/>
  <c r="D11" i="357"/>
  <c r="D11" i="570"/>
  <c r="D11" i="574"/>
  <c r="D11" i="578"/>
  <c r="D11" i="582"/>
  <c r="D11" i="587"/>
  <c r="D11" i="591"/>
  <c r="D11" i="595"/>
  <c r="D11" i="599"/>
  <c r="D11" i="603"/>
  <c r="D11" i="607"/>
  <c r="D11" i="611"/>
  <c r="D11" i="615"/>
  <c r="D11" i="619"/>
  <c r="D11" i="310"/>
  <c r="D11" i="319"/>
  <c r="D11" i="327"/>
  <c r="D11" i="335"/>
  <c r="D11" i="343"/>
  <c r="D11" i="351"/>
  <c r="D11" i="359"/>
  <c r="D11" i="576"/>
  <c r="D11" i="584"/>
  <c r="D11" i="593"/>
  <c r="D11" i="601"/>
  <c r="D11" i="609"/>
  <c r="D11" i="613"/>
  <c r="D11" i="182"/>
  <c r="D11" i="313"/>
  <c r="D11" i="318"/>
  <c r="D11" i="322"/>
  <c r="D11" i="326"/>
  <c r="D11" i="330"/>
  <c r="D11" i="334"/>
  <c r="D11" i="338"/>
  <c r="D11" i="342"/>
  <c r="D11" i="346"/>
  <c r="D11" i="350"/>
  <c r="D11" i="354"/>
  <c r="D11" i="358"/>
  <c r="D11" i="571"/>
  <c r="D11" i="575"/>
  <c r="D11" i="579"/>
  <c r="D11" i="583"/>
  <c r="D11" i="588"/>
  <c r="D11" i="592"/>
  <c r="D11" i="596"/>
  <c r="D11" i="600"/>
  <c r="D11" i="604"/>
  <c r="D11" i="608"/>
  <c r="D11" i="612"/>
  <c r="D13" i="348"/>
  <c r="H26" i="350"/>
  <c r="F24" i="354"/>
  <c r="F28" i="348"/>
  <c r="D9"/>
  <c r="E27"/>
  <c r="G36"/>
  <c r="H35"/>
  <c r="D30"/>
  <c r="G23"/>
  <c r="E34"/>
  <c r="G18"/>
  <c r="H19"/>
  <c r="D26"/>
  <c r="G21"/>
  <c r="E21" i="352"/>
  <c r="E17"/>
  <c r="G27"/>
  <c r="G31"/>
  <c r="F21" i="356"/>
  <c r="D31"/>
  <c r="G18"/>
  <c r="G34"/>
  <c r="F35"/>
  <c r="E27"/>
  <c r="H31"/>
  <c r="E19"/>
  <c r="D23"/>
  <c r="G26"/>
  <c r="D19" i="570"/>
  <c r="D25"/>
  <c r="E30"/>
  <c r="D32"/>
  <c r="F33" i="574"/>
  <c r="F18"/>
  <c r="G30"/>
  <c r="E27"/>
  <c r="H21"/>
  <c r="F34" i="578"/>
  <c r="D9"/>
  <c r="H34"/>
  <c r="E20"/>
  <c r="F29"/>
  <c r="H30"/>
  <c r="E34"/>
  <c r="E25"/>
  <c r="F33" i="582"/>
  <c r="E20"/>
  <c r="E19"/>
  <c r="E31"/>
  <c r="E18"/>
  <c r="G34"/>
  <c r="D30" i="587"/>
  <c r="H26"/>
  <c r="G30"/>
  <c r="E26"/>
  <c r="D17"/>
  <c r="H34" i="591"/>
  <c r="F32"/>
  <c r="F30"/>
  <c r="D28"/>
  <c r="H25"/>
  <c r="H23"/>
  <c r="F21"/>
  <c r="F19"/>
  <c r="F17"/>
  <c r="E34"/>
  <c r="H29"/>
  <c r="G25"/>
  <c r="H20"/>
  <c r="D16"/>
  <c r="F29"/>
  <c r="G19"/>
  <c r="H31"/>
  <c r="G23"/>
  <c r="H36"/>
  <c r="F34"/>
  <c r="D32"/>
  <c r="G29"/>
  <c r="G27"/>
  <c r="F25"/>
  <c r="D23"/>
  <c r="D21"/>
  <c r="D19"/>
  <c r="D13"/>
  <c r="E33"/>
  <c r="D29"/>
  <c r="D24"/>
  <c r="D20"/>
  <c r="G36"/>
  <c r="D26"/>
  <c r="D18"/>
  <c r="E30"/>
  <c r="F20"/>
  <c r="H35" i="595"/>
  <c r="F33"/>
  <c r="H30"/>
  <c r="H28"/>
  <c r="G26"/>
  <c r="E24"/>
  <c r="E22"/>
  <c r="E20"/>
  <c r="H17"/>
  <c r="E32"/>
  <c r="F27"/>
  <c r="E23"/>
  <c r="E19"/>
  <c r="H31"/>
  <c r="G23"/>
  <c r="G36"/>
  <c r="D26"/>
  <c r="D18"/>
  <c r="F35"/>
  <c r="F32"/>
  <c r="F30"/>
  <c r="F28"/>
  <c r="H25"/>
  <c r="H23"/>
  <c r="H21"/>
  <c r="F19"/>
  <c r="F17"/>
  <c r="E36"/>
  <c r="G30"/>
  <c r="F26"/>
  <c r="F22"/>
  <c r="G17"/>
  <c r="E30"/>
  <c r="D22"/>
  <c r="G32"/>
  <c r="F24"/>
  <c r="D9"/>
  <c r="F36" i="599"/>
  <c r="F32"/>
  <c r="E29"/>
  <c r="H25"/>
  <c r="G22"/>
  <c r="F19"/>
  <c r="D7"/>
  <c r="E38" s="1"/>
  <c r="H29"/>
  <c r="E23"/>
  <c r="D16"/>
  <c r="F24"/>
  <c r="H31"/>
  <c r="H18"/>
  <c r="H33"/>
  <c r="F30"/>
  <c r="E27"/>
  <c r="H23"/>
  <c r="G20"/>
  <c r="F17"/>
  <c r="E32"/>
  <c r="G25"/>
  <c r="E19"/>
  <c r="F29"/>
  <c r="D9"/>
  <c r="G23"/>
  <c r="F34"/>
  <c r="G27"/>
  <c r="D21"/>
  <c r="E33"/>
  <c r="D20"/>
  <c r="D18"/>
  <c r="D32"/>
  <c r="F25"/>
  <c r="D19"/>
  <c r="D29"/>
  <c r="G36"/>
  <c r="E30"/>
  <c r="H33" i="603"/>
  <c r="F30"/>
  <c r="E27"/>
  <c r="H23"/>
  <c r="G20"/>
  <c r="F17"/>
  <c r="E32"/>
  <c r="G25"/>
  <c r="E19"/>
  <c r="G28"/>
  <c r="G36"/>
  <c r="H22"/>
  <c r="F35"/>
  <c r="G31"/>
  <c r="F28"/>
  <c r="D25"/>
  <c r="H21"/>
  <c r="G18"/>
  <c r="E33"/>
  <c r="F26"/>
  <c r="D20"/>
  <c r="E30"/>
  <c r="E17"/>
  <c r="F24"/>
  <c r="H35"/>
  <c r="H28"/>
  <c r="E22"/>
  <c r="E36"/>
  <c r="F22"/>
  <c r="D22"/>
  <c r="D9"/>
  <c r="F33"/>
  <c r="G26"/>
  <c r="E20"/>
  <c r="H29"/>
  <c r="D16"/>
  <c r="D31"/>
  <c r="E33" i="612"/>
  <c r="H29"/>
  <c r="F26"/>
  <c r="E23"/>
  <c r="D20"/>
  <c r="D16"/>
  <c r="E31"/>
  <c r="G24"/>
  <c r="E18"/>
  <c r="G27"/>
  <c r="G31"/>
  <c r="G18"/>
  <c r="G33"/>
  <c r="E30"/>
  <c r="H26"/>
  <c r="G23"/>
  <c r="F20"/>
  <c r="E17"/>
  <c r="D32"/>
  <c r="F25"/>
  <c r="D19"/>
  <c r="E29"/>
  <c r="D7"/>
  <c r="E38" s="1"/>
  <c r="F23"/>
  <c r="E35"/>
  <c r="E28"/>
  <c r="G21"/>
  <c r="H34"/>
  <c r="F21"/>
  <c r="D21"/>
  <c r="H31"/>
  <c r="E25"/>
  <c r="H18"/>
  <c r="H28"/>
  <c r="F36"/>
  <c r="D30"/>
  <c r="G35" i="614"/>
  <c r="G33"/>
  <c r="H31"/>
  <c r="E30"/>
  <c r="G28"/>
  <c r="H26"/>
  <c r="E25"/>
  <c r="G23"/>
  <c r="D22"/>
  <c r="F20"/>
  <c r="H18"/>
  <c r="E17"/>
  <c r="F35"/>
  <c r="G31"/>
  <c r="F28"/>
  <c r="D25"/>
  <c r="H21"/>
  <c r="G18"/>
  <c r="H35"/>
  <c r="H28"/>
  <c r="E22"/>
  <c r="H36"/>
  <c r="G29"/>
  <c r="D23"/>
  <c r="D13"/>
  <c r="E36"/>
  <c r="E34"/>
  <c r="E32"/>
  <c r="G30"/>
  <c r="D29"/>
  <c r="F27"/>
  <c r="G25"/>
  <c r="D24"/>
  <c r="F22"/>
  <c r="H20"/>
  <c r="E19"/>
  <c r="G17"/>
  <c r="F36"/>
  <c r="F32"/>
  <c r="E29"/>
  <c r="H25"/>
  <c r="G22"/>
  <c r="F19"/>
  <c r="D7"/>
  <c r="E38" s="1"/>
  <c r="F30"/>
  <c r="H23"/>
  <c r="F17"/>
  <c r="E31"/>
  <c r="G24"/>
  <c r="E18"/>
  <c r="G36"/>
  <c r="G32"/>
  <c r="F29"/>
  <c r="D26"/>
  <c r="H22"/>
  <c r="G19"/>
  <c r="D9"/>
  <c r="D30"/>
  <c r="F23"/>
  <c r="D17"/>
  <c r="F25"/>
  <c r="H32"/>
  <c r="H19"/>
  <c r="E35"/>
  <c r="F31"/>
  <c r="E28"/>
  <c r="H24"/>
  <c r="G21"/>
  <c r="F18"/>
  <c r="F34"/>
  <c r="G27"/>
  <c r="D21"/>
  <c r="H33"/>
  <c r="G20"/>
  <c r="D28"/>
  <c r="E35" i="618"/>
  <c r="E33"/>
  <c r="F31"/>
  <c r="H29"/>
  <c r="E28"/>
  <c r="F26"/>
  <c r="H24"/>
  <c r="E23"/>
  <c r="G21"/>
  <c r="D20"/>
  <c r="F18"/>
  <c r="D16"/>
  <c r="F34"/>
  <c r="H30"/>
  <c r="G27"/>
  <c r="E24"/>
  <c r="D21"/>
  <c r="H17"/>
  <c r="H34"/>
  <c r="D28"/>
  <c r="F21"/>
  <c r="H35"/>
  <c r="H28"/>
  <c r="E22"/>
  <c r="G35"/>
  <c r="G33"/>
  <c r="H31"/>
  <c r="E30"/>
  <c r="G28"/>
  <c r="H26"/>
  <c r="E25"/>
  <c r="G23"/>
  <c r="D22"/>
  <c r="F20"/>
  <c r="H18"/>
  <c r="E17"/>
  <c r="F35"/>
  <c r="G31"/>
  <c r="F28"/>
  <c r="D25"/>
  <c r="H21"/>
  <c r="G18"/>
  <c r="H36"/>
  <c r="G29"/>
  <c r="D23"/>
  <c r="D13"/>
  <c r="F30"/>
  <c r="H23"/>
  <c r="F17"/>
  <c r="E34"/>
  <c r="G30"/>
  <c r="F27"/>
  <c r="D24"/>
  <c r="H20"/>
  <c r="G17"/>
  <c r="F32"/>
  <c r="H25"/>
  <c r="F19"/>
  <c r="E31"/>
  <c r="E18"/>
  <c r="F25"/>
  <c r="G36"/>
  <c r="G32"/>
  <c r="F29"/>
  <c r="D26"/>
  <c r="H22"/>
  <c r="G19"/>
  <c r="D9"/>
  <c r="D30"/>
  <c r="F23"/>
  <c r="D17"/>
  <c r="E26"/>
  <c r="H33"/>
  <c r="G20"/>
  <c r="D32" i="349"/>
  <c r="H29"/>
  <c r="G18"/>
  <c r="G20"/>
  <c r="G22"/>
  <c r="G24"/>
  <c r="G26"/>
  <c r="G28"/>
  <c r="G30"/>
  <c r="G32"/>
  <c r="G34"/>
  <c r="G36"/>
  <c r="H25"/>
  <c r="E18"/>
  <c r="E20"/>
  <c r="E22"/>
  <c r="E24"/>
  <c r="E26"/>
  <c r="E28"/>
  <c r="E30"/>
  <c r="E32"/>
  <c r="E34"/>
  <c r="E36"/>
  <c r="H21"/>
  <c r="E17"/>
  <c r="E21"/>
  <c r="E25"/>
  <c r="E29"/>
  <c r="E33"/>
  <c r="D18"/>
  <c r="G17"/>
  <c r="G21"/>
  <c r="G25"/>
  <c r="G29"/>
  <c r="G33"/>
  <c r="D30" i="353"/>
  <c r="D17"/>
  <c r="H19"/>
  <c r="H25"/>
  <c r="F31"/>
  <c r="H35"/>
  <c r="G17"/>
  <c r="G19"/>
  <c r="G21"/>
  <c r="G23"/>
  <c r="G25"/>
  <c r="G27"/>
  <c r="G29"/>
  <c r="G31"/>
  <c r="G33"/>
  <c r="G35"/>
  <c r="D32"/>
  <c r="D22"/>
  <c r="F19"/>
  <c r="H23"/>
  <c r="H29"/>
  <c r="F35"/>
  <c r="E17"/>
  <c r="E19"/>
  <c r="E21"/>
  <c r="E23"/>
  <c r="E25"/>
  <c r="E27"/>
  <c r="E29"/>
  <c r="E31"/>
  <c r="E33"/>
  <c r="E35"/>
  <c r="D24"/>
  <c r="F23"/>
  <c r="H33"/>
  <c r="E18"/>
  <c r="E22"/>
  <c r="E26"/>
  <c r="E30"/>
  <c r="E34"/>
  <c r="D18"/>
  <c r="F27"/>
  <c r="G18"/>
  <c r="G22"/>
  <c r="G26"/>
  <c r="G30"/>
  <c r="G34"/>
  <c r="E17" i="357"/>
  <c r="E19"/>
  <c r="E21"/>
  <c r="E23"/>
  <c r="E25"/>
  <c r="E27"/>
  <c r="E29"/>
  <c r="E31"/>
  <c r="E33"/>
  <c r="E35"/>
  <c r="H35"/>
  <c r="G18"/>
  <c r="G20"/>
  <c r="G22"/>
  <c r="G24"/>
  <c r="G26"/>
  <c r="G28"/>
  <c r="G30"/>
  <c r="G32"/>
  <c r="G34"/>
  <c r="G36"/>
  <c r="G17"/>
  <c r="G21"/>
  <c r="G25"/>
  <c r="G29"/>
  <c r="G33"/>
  <c r="E18"/>
  <c r="E22"/>
  <c r="E26"/>
  <c r="E30"/>
  <c r="E34"/>
  <c r="E35" i="571"/>
  <c r="G32"/>
  <c r="G30"/>
  <c r="E28"/>
  <c r="D26"/>
  <c r="D24"/>
  <c r="G21"/>
  <c r="G19"/>
  <c r="G17"/>
  <c r="H34"/>
  <c r="F30"/>
  <c r="E26"/>
  <c r="F21"/>
  <c r="F17"/>
  <c r="D30"/>
  <c r="H21"/>
  <c r="F36"/>
  <c r="G22"/>
  <c r="E24"/>
  <c r="D21"/>
  <c r="E36"/>
  <c r="E33"/>
  <c r="D31"/>
  <c r="D29"/>
  <c r="F26"/>
  <c r="F24"/>
  <c r="F22"/>
  <c r="D20"/>
  <c r="D18"/>
  <c r="H36"/>
  <c r="E31"/>
  <c r="E27"/>
  <c r="D23"/>
  <c r="E18"/>
  <c r="G31"/>
  <c r="F23"/>
  <c r="D17"/>
  <c r="H25"/>
  <c r="H30"/>
  <c r="G27"/>
  <c r="E32"/>
  <c r="H27"/>
  <c r="E23"/>
  <c r="E19"/>
  <c r="H33"/>
  <c r="G24"/>
  <c r="D13"/>
  <c r="E20"/>
  <c r="F19"/>
  <c r="G36"/>
  <c r="F31"/>
  <c r="F27"/>
  <c r="H22"/>
  <c r="F18"/>
  <c r="H32"/>
  <c r="H23"/>
  <c r="F33"/>
  <c r="G18"/>
  <c r="D7"/>
  <c r="E38" s="1"/>
  <c r="E35" i="575"/>
  <c r="E33"/>
  <c r="F31"/>
  <c r="H29"/>
  <c r="E28"/>
  <c r="F26"/>
  <c r="H24"/>
  <c r="E23"/>
  <c r="G21"/>
  <c r="D20"/>
  <c r="F18"/>
  <c r="D16"/>
  <c r="H34"/>
  <c r="E31"/>
  <c r="D28"/>
  <c r="G24"/>
  <c r="F21"/>
  <c r="E18"/>
  <c r="F34"/>
  <c r="G27"/>
  <c r="D21"/>
  <c r="E36"/>
  <c r="G33"/>
  <c r="D31"/>
  <c r="D29"/>
  <c r="H26"/>
  <c r="F24"/>
  <c r="F22"/>
  <c r="F20"/>
  <c r="D18"/>
  <c r="H36"/>
  <c r="D32"/>
  <c r="E27"/>
  <c r="D23"/>
  <c r="D19"/>
  <c r="F32"/>
  <c r="E24"/>
  <c r="D7"/>
  <c r="E38" s="1"/>
  <c r="F23"/>
  <c r="G31"/>
  <c r="G18"/>
  <c r="G35"/>
  <c r="G32"/>
  <c r="G30"/>
  <c r="G28"/>
  <c r="D26"/>
  <c r="D24"/>
  <c r="D22"/>
  <c r="G19"/>
  <c r="G17"/>
  <c r="H35"/>
  <c r="F30"/>
  <c r="E26"/>
  <c r="E22"/>
  <c r="F17"/>
  <c r="H30"/>
  <c r="G22"/>
  <c r="F33"/>
  <c r="E20"/>
  <c r="F28"/>
  <c r="G34" i="579"/>
  <c r="H27"/>
  <c r="E21"/>
  <c r="H33"/>
  <c r="G20"/>
  <c r="G18"/>
  <c r="E36"/>
  <c r="D29"/>
  <c r="F22"/>
  <c r="H36"/>
  <c r="D23"/>
  <c r="F23"/>
  <c r="D21"/>
  <c r="E32"/>
  <c r="E19"/>
  <c r="D13"/>
  <c r="D31"/>
  <c r="D18"/>
  <c r="G31"/>
  <c r="G36" i="583"/>
  <c r="G34"/>
  <c r="G32"/>
  <c r="D31"/>
  <c r="F29"/>
  <c r="H27"/>
  <c r="D26"/>
  <c r="F24"/>
  <c r="H22"/>
  <c r="E21"/>
  <c r="G19"/>
  <c r="D18"/>
  <c r="D9"/>
  <c r="H33"/>
  <c r="F30"/>
  <c r="E27"/>
  <c r="H23"/>
  <c r="G20"/>
  <c r="F17"/>
  <c r="G31"/>
  <c r="D25"/>
  <c r="G18"/>
  <c r="F32"/>
  <c r="H25"/>
  <c r="F19"/>
  <c r="E36"/>
  <c r="E34"/>
  <c r="E32"/>
  <c r="G30"/>
  <c r="D29"/>
  <c r="F27"/>
  <c r="G25"/>
  <c r="D24"/>
  <c r="F22"/>
  <c r="H20"/>
  <c r="E19"/>
  <c r="G17"/>
  <c r="H36"/>
  <c r="H32"/>
  <c r="G29"/>
  <c r="E26"/>
  <c r="D23"/>
  <c r="H19"/>
  <c r="D13"/>
  <c r="D30"/>
  <c r="F23"/>
  <c r="D17"/>
  <c r="H30"/>
  <c r="E24"/>
  <c r="H17"/>
  <c r="E36" i="588"/>
  <c r="E34"/>
  <c r="E32"/>
  <c r="G30"/>
  <c r="D29"/>
  <c r="F27"/>
  <c r="G25"/>
  <c r="D24"/>
  <c r="F22"/>
  <c r="H20"/>
  <c r="E19"/>
  <c r="G17"/>
  <c r="H36"/>
  <c r="H32"/>
  <c r="G29"/>
  <c r="E26"/>
  <c r="D23"/>
  <c r="H19"/>
  <c r="D13"/>
  <c r="H30"/>
  <c r="E24"/>
  <c r="H17"/>
  <c r="G31"/>
  <c r="D25"/>
  <c r="G18"/>
  <c r="G35"/>
  <c r="G33"/>
  <c r="H31"/>
  <c r="E30"/>
  <c r="G28"/>
  <c r="H26"/>
  <c r="E25"/>
  <c r="G23"/>
  <c r="D22"/>
  <c r="F20"/>
  <c r="H18"/>
  <c r="E17"/>
  <c r="H35"/>
  <c r="D32"/>
  <c r="H28"/>
  <c r="F25"/>
  <c r="E22"/>
  <c r="D19"/>
  <c r="F36"/>
  <c r="E29"/>
  <c r="G22"/>
  <c r="D7"/>
  <c r="E38" s="1"/>
  <c r="D30"/>
  <c r="F23"/>
  <c r="D17"/>
  <c r="E35" i="592"/>
  <c r="G32"/>
  <c r="G30"/>
  <c r="E28"/>
  <c r="D26"/>
  <c r="D24"/>
  <c r="G21"/>
  <c r="G19"/>
  <c r="G17"/>
  <c r="H34"/>
  <c r="F30"/>
  <c r="E26"/>
  <c r="F21"/>
  <c r="F17"/>
  <c r="D30"/>
  <c r="E20"/>
  <c r="F32"/>
  <c r="E24"/>
  <c r="E36"/>
  <c r="E33"/>
  <c r="D31"/>
  <c r="D29"/>
  <c r="F26"/>
  <c r="F24"/>
  <c r="F22"/>
  <c r="D20"/>
  <c r="D18"/>
  <c r="H36"/>
  <c r="E31"/>
  <c r="E27"/>
  <c r="D23"/>
  <c r="E18"/>
  <c r="G31"/>
  <c r="F23"/>
  <c r="F34"/>
  <c r="H25"/>
  <c r="H17"/>
  <c r="G34"/>
  <c r="H29"/>
  <c r="G25"/>
  <c r="E21"/>
  <c r="D16"/>
  <c r="G29"/>
  <c r="G20"/>
  <c r="G26"/>
  <c r="H30"/>
  <c r="E34"/>
  <c r="F29"/>
  <c r="H24"/>
  <c r="H20"/>
  <c r="D9"/>
  <c r="D28"/>
  <c r="H19"/>
  <c r="D25"/>
  <c r="G27"/>
  <c r="G36" i="596"/>
  <c r="E34"/>
  <c r="H31"/>
  <c r="F29"/>
  <c r="F27"/>
  <c r="E25"/>
  <c r="H22"/>
  <c r="H20"/>
  <c r="H18"/>
  <c r="D9"/>
  <c r="H32"/>
  <c r="H28"/>
  <c r="H23"/>
  <c r="H19"/>
  <c r="F36"/>
  <c r="H25"/>
  <c r="H17"/>
  <c r="D30"/>
  <c r="E20"/>
  <c r="G34"/>
  <c r="E32"/>
  <c r="E30"/>
  <c r="H27"/>
  <c r="G25"/>
  <c r="G23"/>
  <c r="E21"/>
  <c r="E19"/>
  <c r="E17"/>
  <c r="H33"/>
  <c r="G29"/>
  <c r="F25"/>
  <c r="G20"/>
  <c r="D13"/>
  <c r="E29"/>
  <c r="F19"/>
  <c r="G31"/>
  <c r="F23"/>
  <c r="E36"/>
  <c r="D31"/>
  <c r="H26"/>
  <c r="F22"/>
  <c r="D18"/>
  <c r="D32"/>
  <c r="D23"/>
  <c r="F32"/>
  <c r="D7"/>
  <c r="E38" s="1"/>
  <c r="G18"/>
  <c r="G35"/>
  <c r="G30"/>
  <c r="D26"/>
  <c r="D22"/>
  <c r="G17"/>
  <c r="F30"/>
  <c r="E22"/>
  <c r="H30"/>
  <c r="F33"/>
  <c r="D17"/>
  <c r="E36" i="600"/>
  <c r="E34"/>
  <c r="E32"/>
  <c r="G30"/>
  <c r="D29"/>
  <c r="F27"/>
  <c r="G25"/>
  <c r="D24"/>
  <c r="F22"/>
  <c r="H20"/>
  <c r="E19"/>
  <c r="G17"/>
  <c r="H36"/>
  <c r="H32"/>
  <c r="G29"/>
  <c r="E26"/>
  <c r="D23"/>
  <c r="H19"/>
  <c r="D13"/>
  <c r="D30"/>
  <c r="F23"/>
  <c r="D17"/>
  <c r="H30"/>
  <c r="E24"/>
  <c r="H17"/>
  <c r="G35"/>
  <c r="G33"/>
  <c r="H31"/>
  <c r="E30"/>
  <c r="G28"/>
  <c r="H26"/>
  <c r="E25"/>
  <c r="G23"/>
  <c r="D22"/>
  <c r="F20"/>
  <c r="H18"/>
  <c r="E17"/>
  <c r="H35"/>
  <c r="D32"/>
  <c r="H28"/>
  <c r="F25"/>
  <c r="E22"/>
  <c r="D19"/>
  <c r="F35"/>
  <c r="F28"/>
  <c r="G36" i="604"/>
  <c r="G34"/>
  <c r="G32"/>
  <c r="E35" i="608"/>
  <c r="E32"/>
  <c r="D29"/>
  <c r="D26"/>
  <c r="E23"/>
  <c r="D20"/>
  <c r="G17"/>
  <c r="H33"/>
  <c r="E27"/>
  <c r="F21"/>
  <c r="D13"/>
  <c r="F23"/>
  <c r="F32"/>
  <c r="D21"/>
  <c r="E36"/>
  <c r="G32"/>
  <c r="H29"/>
  <c r="F26"/>
  <c r="D24"/>
  <c r="E21"/>
  <c r="D18"/>
  <c r="H34"/>
  <c r="G29"/>
  <c r="D23"/>
  <c r="F17"/>
  <c r="G26"/>
  <c r="F34"/>
  <c r="E24"/>
  <c r="G30"/>
  <c r="F24"/>
  <c r="E19"/>
  <c r="F30"/>
  <c r="E18"/>
  <c r="G18"/>
  <c r="G34"/>
  <c r="E28"/>
  <c r="F22"/>
  <c r="D16"/>
  <c r="E26"/>
  <c r="G31"/>
  <c r="H30"/>
  <c r="F33" i="615"/>
  <c r="D30"/>
  <c r="G26"/>
  <c r="F23"/>
  <c r="E20"/>
  <c r="D17"/>
  <c r="F31"/>
  <c r="H24"/>
  <c r="F18"/>
  <c r="H27"/>
  <c r="G35"/>
  <c r="D22"/>
  <c r="H33"/>
  <c r="F30"/>
  <c r="E27"/>
  <c r="H23"/>
  <c r="G20"/>
  <c r="F17"/>
  <c r="E32"/>
  <c r="G25"/>
  <c r="E19"/>
  <c r="F29"/>
  <c r="D9"/>
  <c r="G23"/>
  <c r="G31"/>
  <c r="D25"/>
  <c r="G18"/>
  <c r="E28"/>
  <c r="G34"/>
  <c r="G28"/>
  <c r="H35"/>
  <c r="H28"/>
  <c r="E22"/>
  <c r="E36"/>
  <c r="F22"/>
  <c r="H22"/>
  <c r="E17"/>
  <c r="H30" i="350"/>
  <c r="D19" i="312"/>
  <c r="G22"/>
  <c r="H30"/>
  <c r="H18"/>
  <c r="G23"/>
  <c r="F27"/>
  <c r="E35"/>
  <c r="H35"/>
  <c r="H19"/>
  <c r="G32"/>
  <c r="G20"/>
  <c r="H28"/>
  <c r="D7"/>
  <c r="E38" s="1"/>
  <c r="E18"/>
  <c r="F24"/>
  <c r="G29"/>
  <c r="F33"/>
  <c r="G34"/>
  <c r="H24"/>
  <c r="F32"/>
  <c r="D18"/>
  <c r="F19"/>
  <c r="H26"/>
  <c r="H18" i="316"/>
  <c r="H25"/>
  <c r="E29"/>
  <c r="F30"/>
  <c r="F25"/>
  <c r="G35"/>
  <c r="H29"/>
  <c r="H22"/>
  <c r="G30"/>
  <c r="G25"/>
  <c r="D28"/>
  <c r="E27"/>
  <c r="F26"/>
  <c r="F19"/>
  <c r="G32"/>
  <c r="F27"/>
  <c r="D32"/>
  <c r="D20"/>
  <c r="E23"/>
  <c r="E34"/>
  <c r="F36"/>
  <c r="D29"/>
  <c r="F20"/>
  <c r="E20"/>
  <c r="H17"/>
  <c r="F23"/>
  <c r="D31"/>
  <c r="D28" i="328"/>
  <c r="F31"/>
  <c r="E27"/>
  <c r="G34"/>
  <c r="H22"/>
  <c r="D17"/>
  <c r="E22"/>
  <c r="F28"/>
  <c r="D29"/>
  <c r="G29"/>
  <c r="H35"/>
  <c r="H21"/>
  <c r="G30"/>
  <c r="H18"/>
  <c r="E18"/>
  <c r="G35"/>
  <c r="H23"/>
  <c r="F35"/>
  <c r="G21"/>
  <c r="F34"/>
  <c r="H30"/>
  <c r="E23" i="336"/>
  <c r="D21"/>
  <c r="H20"/>
  <c r="F27"/>
  <c r="G32"/>
  <c r="H36"/>
  <c r="E36"/>
  <c r="E22"/>
  <c r="F26"/>
  <c r="D32"/>
  <c r="G31"/>
  <c r="G19"/>
  <c r="H29"/>
  <c r="H19"/>
  <c r="E19"/>
  <c r="E32"/>
  <c r="F20"/>
  <c r="G28"/>
  <c r="H33"/>
  <c r="F18"/>
  <c r="D25"/>
  <c r="E31"/>
  <c r="H17" i="344"/>
  <c r="D31"/>
  <c r="F22"/>
  <c r="D13"/>
  <c r="G22"/>
  <c r="G30"/>
  <c r="D20"/>
  <c r="E22"/>
  <c r="E30"/>
  <c r="E26"/>
  <c r="D30"/>
  <c r="G26"/>
  <c r="F20"/>
  <c r="F36"/>
  <c r="G17"/>
  <c r="G25"/>
  <c r="G33"/>
  <c r="H27"/>
  <c r="D25"/>
  <c r="E17"/>
  <c r="E25"/>
  <c r="E33"/>
  <c r="E32"/>
  <c r="F18"/>
  <c r="G24"/>
  <c r="D32"/>
  <c r="H36" i="356"/>
  <c r="F18"/>
  <c r="F20"/>
  <c r="F22"/>
  <c r="F24"/>
  <c r="F26"/>
  <c r="F28"/>
  <c r="F30"/>
  <c r="F32"/>
  <c r="F34"/>
  <c r="F36"/>
  <c r="H17"/>
  <c r="H20"/>
  <c r="F23"/>
  <c r="H25"/>
  <c r="H28"/>
  <c r="F31"/>
  <c r="H33"/>
  <c r="D24"/>
  <c r="D28"/>
  <c r="D18"/>
  <c r="D19"/>
  <c r="E18"/>
  <c r="E20"/>
  <c r="E22"/>
  <c r="E24"/>
  <c r="E26"/>
  <c r="E28"/>
  <c r="E30"/>
  <c r="E32"/>
  <c r="E34"/>
  <c r="E36"/>
  <c r="F17"/>
  <c r="H19"/>
  <c r="H22"/>
  <c r="F25"/>
  <c r="H27"/>
  <c r="H30"/>
  <c r="F33"/>
  <c r="H35"/>
  <c r="D26"/>
  <c r="D30"/>
  <c r="D20"/>
  <c r="D21"/>
  <c r="D7"/>
  <c r="E38" s="1"/>
  <c r="G17"/>
  <c r="G19"/>
  <c r="G21"/>
  <c r="G23"/>
  <c r="G25"/>
  <c r="G27"/>
  <c r="G29"/>
  <c r="G31"/>
  <c r="G33"/>
  <c r="G35"/>
  <c r="H21"/>
  <c r="F27"/>
  <c r="H32"/>
  <c r="D22"/>
  <c r="D16"/>
  <c r="G20"/>
  <c r="G24"/>
  <c r="G28"/>
  <c r="G32"/>
  <c r="G36"/>
  <c r="H18"/>
  <c r="H23"/>
  <c r="F29"/>
  <c r="H34"/>
  <c r="D32"/>
  <c r="D9"/>
  <c r="E17"/>
  <c r="E21"/>
  <c r="E25"/>
  <c r="E29"/>
  <c r="E33"/>
  <c r="F33" i="570"/>
  <c r="D30"/>
  <c r="G26"/>
  <c r="F23"/>
  <c r="E20"/>
  <c r="D17"/>
  <c r="H29"/>
  <c r="E23"/>
  <c r="D16"/>
  <c r="F24"/>
  <c r="G28"/>
  <c r="H26"/>
  <c r="H33"/>
  <c r="F30"/>
  <c r="E27"/>
  <c r="H23"/>
  <c r="G20"/>
  <c r="F17"/>
  <c r="E32"/>
  <c r="G25"/>
  <c r="E19"/>
  <c r="F29"/>
  <c r="D9"/>
  <c r="G23"/>
  <c r="H35"/>
  <c r="H28"/>
  <c r="E22"/>
  <c r="E36"/>
  <c r="F22"/>
  <c r="H22"/>
  <c r="F20"/>
  <c r="H30"/>
  <c r="E24"/>
  <c r="H17"/>
  <c r="F27"/>
  <c r="G32"/>
  <c r="H18"/>
  <c r="H32"/>
  <c r="E26"/>
  <c r="H19"/>
  <c r="F31"/>
  <c r="F18"/>
  <c r="G35"/>
  <c r="F35"/>
  <c r="F28"/>
  <c r="H21"/>
  <c r="E33"/>
  <c r="D20"/>
  <c r="D18"/>
  <c r="F36"/>
  <c r="E29"/>
  <c r="G22"/>
  <c r="D7"/>
  <c r="E38" s="1"/>
  <c r="D24"/>
  <c r="D26"/>
  <c r="G33"/>
  <c r="E31"/>
  <c r="G24"/>
  <c r="E18"/>
  <c r="E28"/>
  <c r="G34"/>
  <c r="D22"/>
  <c r="H33" i="574"/>
  <c r="D32"/>
  <c r="H28"/>
  <c r="F25"/>
  <c r="E22"/>
  <c r="D19"/>
  <c r="G35"/>
  <c r="F27"/>
  <c r="H20"/>
  <c r="E30"/>
  <c r="E17"/>
  <c r="D31"/>
  <c r="F35"/>
  <c r="E34"/>
  <c r="D30"/>
  <c r="G26"/>
  <c r="F23"/>
  <c r="E20"/>
  <c r="D17"/>
  <c r="E28"/>
  <c r="G21"/>
  <c r="H31"/>
  <c r="H18"/>
  <c r="G36"/>
  <c r="G31"/>
  <c r="D25"/>
  <c r="G18"/>
  <c r="H24"/>
  <c r="E25"/>
  <c r="E21"/>
  <c r="F34"/>
  <c r="E29"/>
  <c r="G22"/>
  <c r="D7"/>
  <c r="E38" s="1"/>
  <c r="F22"/>
  <c r="F20"/>
  <c r="H36"/>
  <c r="E31"/>
  <c r="G24"/>
  <c r="E18"/>
  <c r="F26"/>
  <c r="G28"/>
  <c r="H27"/>
  <c r="H35"/>
  <c r="F30"/>
  <c r="H23"/>
  <c r="F17"/>
  <c r="D24"/>
  <c r="G23"/>
  <c r="D18"/>
  <c r="E36"/>
  <c r="G27"/>
  <c r="D21"/>
  <c r="E32"/>
  <c r="E19"/>
  <c r="F29"/>
  <c r="H34"/>
  <c r="G29"/>
  <c r="D23"/>
  <c r="D13"/>
  <c r="E23"/>
  <c r="D22"/>
  <c r="H36" i="582"/>
  <c r="H32"/>
  <c r="G29"/>
  <c r="E26"/>
  <c r="D23"/>
  <c r="H19"/>
  <c r="D13"/>
  <c r="F31"/>
  <c r="H24"/>
  <c r="F18"/>
  <c r="H27"/>
  <c r="G35"/>
  <c r="D22"/>
  <c r="D32"/>
  <c r="F25"/>
  <c r="D19"/>
  <c r="F26"/>
  <c r="D31"/>
  <c r="E25"/>
  <c r="F32"/>
  <c r="H25"/>
  <c r="F19"/>
  <c r="E34"/>
  <c r="H20"/>
  <c r="G19"/>
  <c r="F35"/>
  <c r="G31"/>
  <c r="F28"/>
  <c r="D25"/>
  <c r="H21"/>
  <c r="G18"/>
  <c r="E36"/>
  <c r="D29"/>
  <c r="F22"/>
  <c r="G36"/>
  <c r="H22"/>
  <c r="E30"/>
  <c r="F20"/>
  <c r="F30"/>
  <c r="H23"/>
  <c r="F17"/>
  <c r="E23"/>
  <c r="F24"/>
  <c r="H18"/>
  <c r="H30"/>
  <c r="E24"/>
  <c r="H17"/>
  <c r="G30"/>
  <c r="G17"/>
  <c r="G33"/>
  <c r="H34" i="587"/>
  <c r="E31"/>
  <c r="D28"/>
  <c r="G24"/>
  <c r="F21"/>
  <c r="E18"/>
  <c r="E34"/>
  <c r="F27"/>
  <c r="H20"/>
  <c r="H31"/>
  <c r="H18"/>
  <c r="D26"/>
  <c r="F35"/>
  <c r="G31"/>
  <c r="F28"/>
  <c r="D25"/>
  <c r="H21"/>
  <c r="G18"/>
  <c r="E35"/>
  <c r="E28"/>
  <c r="G21"/>
  <c r="G33"/>
  <c r="F20"/>
  <c r="H27"/>
  <c r="H36"/>
  <c r="G29"/>
  <c r="D23"/>
  <c r="D13"/>
  <c r="D24"/>
  <c r="E25"/>
  <c r="G19"/>
  <c r="H33"/>
  <c r="E27"/>
  <c r="G20"/>
  <c r="E32"/>
  <c r="E19"/>
  <c r="G36"/>
  <c r="F36"/>
  <c r="E29"/>
  <c r="G22"/>
  <c r="D7"/>
  <c r="E38" s="1"/>
  <c r="E23"/>
  <c r="G23"/>
  <c r="D18"/>
  <c r="F33"/>
  <c r="G26"/>
  <c r="E20"/>
  <c r="F31"/>
  <c r="F18"/>
  <c r="G34"/>
  <c r="D32"/>
  <c r="F25"/>
  <c r="D19"/>
  <c r="D29"/>
  <c r="G35"/>
  <c r="F29"/>
  <c r="F34"/>
  <c r="G27"/>
  <c r="D21"/>
  <c r="E33"/>
  <c r="D20"/>
  <c r="E17"/>
  <c r="E33" i="312"/>
  <c r="H33"/>
  <c r="H33" i="316"/>
  <c r="H21"/>
  <c r="D22" i="312"/>
  <c r="G17"/>
  <c r="F18"/>
  <c r="D13" i="316"/>
  <c r="F29"/>
  <c r="E36" i="312"/>
  <c r="D9"/>
  <c r="G34" i="316"/>
  <c r="H26"/>
  <c r="F31" i="344"/>
  <c r="F23"/>
  <c r="D19"/>
  <c r="H34"/>
  <c r="H26"/>
  <c r="H18"/>
  <c r="F25" i="340"/>
  <c r="E21"/>
  <c r="D17"/>
  <c r="H22"/>
  <c r="G18"/>
  <c r="G34"/>
  <c r="F21" i="336"/>
  <c r="E17"/>
  <c r="E33"/>
  <c r="D26"/>
  <c r="H30"/>
  <c r="G26"/>
  <c r="D28"/>
  <c r="H29" i="332"/>
  <c r="G25"/>
  <c r="D23"/>
  <c r="F26"/>
  <c r="E22"/>
  <c r="D17"/>
  <c r="H24" i="328"/>
  <c r="G20"/>
  <c r="G36"/>
  <c r="F21"/>
  <c r="E17"/>
  <c r="E33"/>
  <c r="H23" i="324"/>
  <c r="G19"/>
  <c r="G35"/>
  <c r="F24"/>
  <c r="E20"/>
  <c r="E36"/>
  <c r="H36" i="316"/>
  <c r="H25" i="312"/>
  <c r="D30"/>
  <c r="H21" i="344"/>
  <c r="H29" i="324"/>
  <c r="E32" i="332"/>
  <c r="G24" i="336"/>
  <c r="F27" i="340"/>
  <c r="G28" i="344"/>
  <c r="F36" i="312"/>
  <c r="F34" i="344"/>
  <c r="G26" i="328"/>
  <c r="F35" i="336"/>
  <c r="D29" i="344"/>
  <c r="E24"/>
  <c r="H36" i="312"/>
  <c r="E32"/>
  <c r="F34" i="316"/>
  <c r="E25"/>
  <c r="E33" i="324"/>
  <c r="G28"/>
  <c r="E24" i="328"/>
  <c r="H29"/>
  <c r="F27" i="332"/>
  <c r="H22"/>
  <c r="D13" i="336"/>
  <c r="H17"/>
  <c r="F28" i="340"/>
  <c r="H29"/>
  <c r="E29" i="344"/>
  <c r="E19"/>
  <c r="D26"/>
  <c r="H19"/>
  <c r="G27"/>
  <c r="D21"/>
  <c r="F28"/>
  <c r="E19" i="340"/>
  <c r="H36"/>
  <c r="H32" i="336"/>
  <c r="D23"/>
  <c r="D16"/>
  <c r="E35"/>
  <c r="G23" i="332"/>
  <c r="G22"/>
  <c r="F33"/>
  <c r="D26"/>
  <c r="D22"/>
  <c r="E31" i="328"/>
  <c r="G27"/>
  <c r="E26"/>
  <c r="H34"/>
  <c r="D26"/>
  <c r="D17" i="324"/>
  <c r="G24"/>
  <c r="F35"/>
  <c r="H33"/>
  <c r="D24" i="316"/>
  <c r="D19"/>
  <c r="F21"/>
  <c r="H27" i="312"/>
  <c r="E21"/>
  <c r="G18"/>
  <c r="H25" i="340"/>
  <c r="G19"/>
  <c r="G31"/>
  <c r="F18"/>
  <c r="F32"/>
  <c r="E26"/>
  <c r="H23" i="336"/>
  <c r="G17"/>
  <c r="G33"/>
  <c r="F22"/>
  <c r="E18"/>
  <c r="D17"/>
  <c r="H28" i="332"/>
  <c r="G26"/>
  <c r="F19"/>
  <c r="F35"/>
  <c r="H25" i="328"/>
  <c r="G23"/>
  <c r="D16"/>
  <c r="F32"/>
  <c r="E30"/>
  <c r="H18" i="324"/>
  <c r="G20"/>
  <c r="G36"/>
  <c r="F25"/>
  <c r="E27"/>
  <c r="D26"/>
  <c r="D31" i="587"/>
  <c r="H29"/>
  <c r="H25"/>
  <c r="H22"/>
  <c r="G25"/>
  <c r="H23"/>
  <c r="H26" i="582"/>
  <c r="F27"/>
  <c r="G22"/>
  <c r="F36"/>
  <c r="D20"/>
  <c r="E22"/>
  <c r="H35"/>
  <c r="F26" i="578"/>
  <c r="E27"/>
  <c r="D21"/>
  <c r="G25"/>
  <c r="G26"/>
  <c r="D13"/>
  <c r="D20" i="574"/>
  <c r="F21"/>
  <c r="H32"/>
  <c r="G34"/>
  <c r="F19"/>
  <c r="F32"/>
  <c r="H27" i="570"/>
  <c r="D13"/>
  <c r="G29"/>
  <c r="G19"/>
  <c r="E34"/>
  <c r="G27"/>
  <c r="H23" i="316"/>
  <c r="D21"/>
  <c r="G27"/>
  <c r="G22"/>
  <c r="D22"/>
  <c r="E24" i="312"/>
  <c r="D16"/>
  <c r="H22"/>
  <c r="G30"/>
  <c r="G23" i="582"/>
  <c r="F29"/>
  <c r="G25"/>
  <c r="D17"/>
  <c r="F23"/>
  <c r="D30"/>
  <c r="H27" i="578"/>
  <c r="F27"/>
  <c r="H19"/>
  <c r="G27"/>
  <c r="E21" i="587"/>
  <c r="H24"/>
  <c r="F23"/>
  <c r="G17" i="574"/>
  <c r="G20"/>
  <c r="E35"/>
  <c r="D31" i="570"/>
  <c r="G18"/>
  <c r="G31"/>
  <c r="G34" i="344"/>
  <c r="G30" i="356"/>
  <c r="G22"/>
  <c r="D13"/>
  <c r="D29"/>
  <c r="G18" i="328"/>
  <c r="F30" i="344"/>
  <c r="H26" i="356"/>
  <c r="G33" i="324"/>
  <c r="H21"/>
  <c r="E34"/>
  <c r="F22"/>
  <c r="D7"/>
  <c r="E38" s="1"/>
  <c r="E25"/>
  <c r="F29"/>
  <c r="D24"/>
  <c r="G30"/>
  <c r="H34"/>
  <c r="H22"/>
  <c r="D13"/>
  <c r="H25"/>
  <c r="E23"/>
  <c r="D20"/>
  <c r="H28"/>
  <c r="E30"/>
  <c r="F18"/>
  <c r="H26"/>
  <c r="F21"/>
  <c r="D30"/>
  <c r="E26"/>
  <c r="E24" i="332"/>
  <c r="H31"/>
  <c r="G27"/>
  <c r="D18"/>
  <c r="F28"/>
  <c r="E35"/>
  <c r="E23"/>
  <c r="F29"/>
  <c r="D28"/>
  <c r="G28"/>
  <c r="H36"/>
  <c r="H20"/>
  <c r="E36"/>
  <c r="F24"/>
  <c r="E29"/>
  <c r="F17"/>
  <c r="H34"/>
  <c r="G31"/>
  <c r="H19"/>
  <c r="G34"/>
  <c r="E27"/>
  <c r="E31" i="340"/>
  <c r="F19"/>
  <c r="G20"/>
  <c r="G36"/>
  <c r="F35"/>
  <c r="H24"/>
  <c r="D13"/>
  <c r="E28"/>
  <c r="E18"/>
  <c r="F26"/>
  <c r="D26"/>
  <c r="G35"/>
  <c r="G23"/>
  <c r="H33"/>
  <c r="H23"/>
  <c r="D18"/>
  <c r="H28"/>
  <c r="E27"/>
  <c r="G17"/>
  <c r="F20"/>
  <c r="E32"/>
  <c r="G28"/>
  <c r="D19" i="578"/>
  <c r="D22"/>
  <c r="D17"/>
  <c r="D20"/>
  <c r="D7"/>
  <c r="E38" s="1"/>
  <c r="H36"/>
  <c r="H32"/>
  <c r="G29"/>
  <c r="E26"/>
  <c r="E22"/>
  <c r="E18"/>
  <c r="F31"/>
  <c r="H24"/>
  <c r="G36"/>
  <c r="E21"/>
  <c r="E30"/>
  <c r="D18"/>
  <c r="D30"/>
  <c r="G22"/>
  <c r="E32"/>
  <c r="G17"/>
  <c r="G33"/>
  <c r="D24"/>
  <c r="F30"/>
  <c r="F23"/>
  <c r="E33"/>
  <c r="F18"/>
  <c r="H18"/>
  <c r="F36"/>
  <c r="F32"/>
  <c r="E29"/>
  <c r="H25"/>
  <c r="H21"/>
  <c r="H17"/>
  <c r="G30"/>
  <c r="E23"/>
  <c r="G34"/>
  <c r="G19"/>
  <c r="H26"/>
  <c r="D26"/>
  <c r="F35"/>
  <c r="F28"/>
  <c r="G20"/>
  <c r="D29"/>
  <c r="D31"/>
  <c r="F20"/>
  <c r="H35"/>
  <c r="H28"/>
  <c r="F21"/>
  <c r="H29"/>
  <c r="G32"/>
  <c r="G23"/>
  <c r="D17" i="312"/>
  <c r="E17"/>
  <c r="H17"/>
  <c r="E26" i="316"/>
  <c r="E18"/>
  <c r="D32" i="312"/>
  <c r="E23"/>
  <c r="H23"/>
  <c r="D25" i="316"/>
  <c r="H34"/>
  <c r="F22"/>
  <c r="D21" i="312"/>
  <c r="E20"/>
  <c r="F21"/>
  <c r="D26" i="316"/>
  <c r="H31"/>
  <c r="H19"/>
  <c r="F31"/>
  <c r="F33" i="344"/>
  <c r="F25"/>
  <c r="F17"/>
  <c r="D24"/>
  <c r="H28"/>
  <c r="H20"/>
  <c r="F21" i="340"/>
  <c r="E17"/>
  <c r="E33"/>
  <c r="H18"/>
  <c r="H34"/>
  <c r="G30"/>
  <c r="F17" i="336"/>
  <c r="F33"/>
  <c r="E29"/>
  <c r="D20"/>
  <c r="H26"/>
  <c r="G22"/>
  <c r="D19"/>
  <c r="H25" i="332"/>
  <c r="G21"/>
  <c r="D13"/>
  <c r="F22"/>
  <c r="E18"/>
  <c r="E34"/>
  <c r="H20" i="328"/>
  <c r="H36"/>
  <c r="G32"/>
  <c r="F17"/>
  <c r="F33"/>
  <c r="E29"/>
  <c r="H19" i="324"/>
  <c r="H35"/>
  <c r="G31"/>
  <c r="F20"/>
  <c r="F36"/>
  <c r="E32"/>
  <c r="F24" i="316"/>
  <c r="D23"/>
  <c r="E30" i="312"/>
  <c r="G25" i="324"/>
  <c r="F23" i="328"/>
  <c r="D18" i="336"/>
  <c r="E23" i="340"/>
  <c r="G20" i="344"/>
  <c r="F26"/>
  <c r="D21" i="328"/>
  <c r="H23" i="332"/>
  <c r="H32" i="340"/>
  <c r="E20" i="344"/>
  <c r="G24" i="312"/>
  <c r="F35"/>
  <c r="E33" i="316"/>
  <c r="D16"/>
  <c r="G17"/>
  <c r="D19" i="324"/>
  <c r="E36" i="328"/>
  <c r="G31"/>
  <c r="E17" i="332"/>
  <c r="H32"/>
  <c r="F30" i="336"/>
  <c r="H25"/>
  <c r="F36" i="340"/>
  <c r="G25"/>
  <c r="E31" i="344"/>
  <c r="E21"/>
  <c r="D9"/>
  <c r="H23"/>
  <c r="G29"/>
  <c r="G19"/>
  <c r="F32"/>
  <c r="F31" i="340"/>
  <c r="H20"/>
  <c r="H24" i="336"/>
  <c r="D24"/>
  <c r="E24"/>
  <c r="E27"/>
  <c r="H35" i="332"/>
  <c r="H26"/>
  <c r="F25"/>
  <c r="D7"/>
  <c r="E38" s="1"/>
  <c r="E28"/>
  <c r="E23" i="328"/>
  <c r="G19"/>
  <c r="F30"/>
  <c r="H26"/>
  <c r="D7"/>
  <c r="E38" s="1"/>
  <c r="E22" i="324"/>
  <c r="H36"/>
  <c r="F27"/>
  <c r="H17"/>
  <c r="D29"/>
  <c r="E28" i="316"/>
  <c r="E30"/>
  <c r="E31"/>
  <c r="F17" i="312"/>
  <c r="H21"/>
  <c r="H32"/>
  <c r="G19"/>
  <c r="H19" i="340"/>
  <c r="H35"/>
  <c r="G29"/>
  <c r="D30"/>
  <c r="F30"/>
  <c r="E22"/>
  <c r="E36"/>
  <c r="H21" i="336"/>
  <c r="H35"/>
  <c r="G27"/>
  <c r="D29"/>
  <c r="F34"/>
  <c r="E34"/>
  <c r="H24" i="332"/>
  <c r="G20"/>
  <c r="D20"/>
  <c r="F31"/>
  <c r="E31"/>
  <c r="H17" i="328"/>
  <c r="G17"/>
  <c r="D13"/>
  <c r="F26"/>
  <c r="E28"/>
  <c r="D22"/>
  <c r="H32" i="324"/>
  <c r="G34"/>
  <c r="F23"/>
  <c r="E19"/>
  <c r="D21"/>
  <c r="F24" i="587"/>
  <c r="F26"/>
  <c r="E24"/>
  <c r="D9"/>
  <c r="F22"/>
  <c r="E22"/>
  <c r="H35"/>
  <c r="D24" i="582"/>
  <c r="D21"/>
  <c r="F34"/>
  <c r="D16"/>
  <c r="G20"/>
  <c r="H33"/>
  <c r="F22" i="578"/>
  <c r="F25"/>
  <c r="D16"/>
  <c r="G21"/>
  <c r="G24"/>
  <c r="D23"/>
  <c r="D16" i="574"/>
  <c r="H19"/>
  <c r="E33"/>
  <c r="H26"/>
  <c r="H17"/>
  <c r="H30"/>
  <c r="E21" i="570"/>
  <c r="E35"/>
  <c r="D28"/>
  <c r="H31"/>
  <c r="G30"/>
  <c r="H25"/>
  <c r="H20" i="316"/>
  <c r="E36"/>
  <c r="F35"/>
  <c r="G18"/>
  <c r="E35"/>
  <c r="G21" i="312"/>
  <c r="H29"/>
  <c r="H20"/>
  <c r="G28"/>
  <c r="E17" i="582"/>
  <c r="E21"/>
  <c r="G21"/>
  <c r="E35"/>
  <c r="F21"/>
  <c r="D28"/>
  <c r="H34"/>
  <c r="G28" i="578"/>
  <c r="H20"/>
  <c r="E35"/>
  <c r="E24"/>
  <c r="E31"/>
  <c r="G17" i="587"/>
  <c r="H19"/>
  <c r="H32"/>
  <c r="D26" i="574"/>
  <c r="F31"/>
  <c r="F28"/>
  <c r="E25" i="570"/>
  <c r="D29"/>
  <c r="F25"/>
  <c r="D25" i="578"/>
  <c r="E18" i="344"/>
  <c r="E31" i="356"/>
  <c r="E23"/>
  <c r="D25"/>
  <c r="H29"/>
  <c r="F19"/>
  <c r="H33" i="589"/>
  <c r="E27"/>
  <c r="G20"/>
  <c r="G32"/>
  <c r="G19"/>
  <c r="D16"/>
  <c r="H35"/>
  <c r="F36"/>
  <c r="E29"/>
  <c r="G22"/>
  <c r="D7"/>
  <c r="E38" s="1"/>
  <c r="G23"/>
  <c r="H24"/>
  <c r="E19"/>
  <c r="G31" i="593"/>
  <c r="D25"/>
  <c r="G18"/>
  <c r="G28"/>
  <c r="E36"/>
  <c r="E28"/>
  <c r="H33"/>
  <c r="E27"/>
  <c r="G20"/>
  <c r="G32"/>
  <c r="G19"/>
  <c r="G17"/>
  <c r="G36" i="608"/>
  <c r="E34"/>
  <c r="F31"/>
  <c r="F29"/>
  <c r="F27"/>
  <c r="H24"/>
  <c r="H22"/>
  <c r="H20"/>
  <c r="F18"/>
  <c r="D9"/>
  <c r="H32"/>
  <c r="D28"/>
  <c r="H23"/>
  <c r="H19"/>
  <c r="F33"/>
  <c r="D25"/>
  <c r="D17"/>
  <c r="G27"/>
  <c r="F19"/>
  <c r="D30" i="319"/>
  <c r="D21"/>
  <c r="D24"/>
  <c r="D13"/>
  <c r="D18"/>
  <c r="E36"/>
  <c r="E34"/>
  <c r="E32"/>
  <c r="E30"/>
  <c r="E28"/>
  <c r="E26"/>
  <c r="E24"/>
  <c r="E22"/>
  <c r="E20"/>
  <c r="E18"/>
  <c r="F36"/>
  <c r="F34"/>
  <c r="F32"/>
  <c r="F30"/>
  <c r="F28"/>
  <c r="F26"/>
  <c r="F24"/>
  <c r="F22"/>
  <c r="F20"/>
  <c r="F18"/>
  <c r="D32"/>
  <c r="D31"/>
  <c r="D19"/>
  <c r="D20"/>
  <c r="G35"/>
  <c r="E33"/>
  <c r="G30"/>
  <c r="G27"/>
  <c r="E25"/>
  <c r="G22"/>
  <c r="G19"/>
  <c r="E17"/>
  <c r="H34"/>
  <c r="H31"/>
  <c r="F29"/>
  <c r="H26"/>
  <c r="H23"/>
  <c r="F21"/>
  <c r="H18"/>
  <c r="D23"/>
  <c r="D22"/>
  <c r="G36"/>
  <c r="G33"/>
  <c r="E31"/>
  <c r="G28"/>
  <c r="G25"/>
  <c r="E23"/>
  <c r="G20"/>
  <c r="G17"/>
  <c r="F35"/>
  <c r="H32"/>
  <c r="H29"/>
  <c r="F27"/>
  <c r="H24"/>
  <c r="H21"/>
  <c r="F19"/>
  <c r="F25" i="347"/>
  <c r="G31"/>
  <c r="E29"/>
  <c r="D7" i="351"/>
  <c r="E38" s="1"/>
  <c r="F20"/>
  <c r="G30"/>
  <c r="G27"/>
  <c r="E29" i="355"/>
  <c r="G26"/>
  <c r="G36" i="359"/>
  <c r="G22"/>
  <c r="D17"/>
  <c r="D21"/>
  <c r="D25"/>
  <c r="D30"/>
  <c r="H19"/>
  <c r="G26"/>
  <c r="G31"/>
  <c r="H35"/>
  <c r="F19"/>
  <c r="F23"/>
  <c r="E27"/>
  <c r="E31"/>
  <c r="F35"/>
  <c r="F18"/>
  <c r="F20"/>
  <c r="F22"/>
  <c r="F24"/>
  <c r="F26"/>
  <c r="E28"/>
  <c r="E30"/>
  <c r="E32"/>
  <c r="E34"/>
  <c r="E36"/>
  <c r="G20"/>
  <c r="D7"/>
  <c r="E38" s="1"/>
  <c r="D16"/>
  <c r="D20"/>
  <c r="D24"/>
  <c r="D29"/>
  <c r="H17"/>
  <c r="G24"/>
  <c r="H30"/>
  <c r="H34"/>
  <c r="E18"/>
  <c r="E22"/>
  <c r="E26"/>
  <c r="F30"/>
  <c r="F34"/>
  <c r="G17"/>
  <c r="G19"/>
  <c r="G21"/>
  <c r="G23"/>
  <c r="G25"/>
  <c r="H27"/>
  <c r="H29"/>
  <c r="H31"/>
  <c r="G33"/>
  <c r="G35"/>
  <c r="G35" i="581"/>
  <c r="G33"/>
  <c r="H31"/>
  <c r="E30"/>
  <c r="G28"/>
  <c r="H26"/>
  <c r="E25"/>
  <c r="G23"/>
  <c r="D22"/>
  <c r="F20"/>
  <c r="H18"/>
  <c r="F36"/>
  <c r="F32"/>
  <c r="E29"/>
  <c r="H25"/>
  <c r="G22"/>
  <c r="F19"/>
  <c r="D16"/>
  <c r="H32"/>
  <c r="E26"/>
  <c r="H19"/>
  <c r="H23"/>
  <c r="D32"/>
  <c r="D19"/>
  <c r="E36"/>
  <c r="E34"/>
  <c r="E32"/>
  <c r="G30"/>
  <c r="D29"/>
  <c r="F27"/>
  <c r="G25"/>
  <c r="D24"/>
  <c r="F22"/>
  <c r="H20"/>
  <c r="E19"/>
  <c r="G17"/>
  <c r="F33"/>
  <c r="D30"/>
  <c r="G26"/>
  <c r="F23"/>
  <c r="E20"/>
  <c r="E17"/>
  <c r="H34"/>
  <c r="D28"/>
  <c r="F21"/>
  <c r="D7"/>
  <c r="E38" s="1"/>
  <c r="E27"/>
  <c r="H35"/>
  <c r="E22"/>
  <c r="E36" i="586"/>
  <c r="E34"/>
  <c r="E32"/>
  <c r="G30"/>
  <c r="D29"/>
  <c r="F27"/>
  <c r="G25"/>
  <c r="D24"/>
  <c r="F22"/>
  <c r="H20"/>
  <c r="E19"/>
  <c r="G17"/>
  <c r="F36"/>
  <c r="F32"/>
  <c r="E29"/>
  <c r="H25"/>
  <c r="G22"/>
  <c r="F19"/>
  <c r="D7"/>
  <c r="E38" s="1"/>
  <c r="E31"/>
  <c r="G24"/>
  <c r="E18"/>
  <c r="D32"/>
  <c r="F25"/>
  <c r="D19"/>
  <c r="G36"/>
  <c r="G34"/>
  <c r="G32"/>
  <c r="D31"/>
  <c r="F29"/>
  <c r="H27"/>
  <c r="D26"/>
  <c r="F24"/>
  <c r="H22"/>
  <c r="E21"/>
  <c r="G19"/>
  <c r="D18"/>
  <c r="D9"/>
  <c r="F33"/>
  <c r="D30"/>
  <c r="G26"/>
  <c r="F23"/>
  <c r="E20"/>
  <c r="D17"/>
  <c r="H32"/>
  <c r="E26"/>
  <c r="H19"/>
  <c r="H33"/>
  <c r="E27"/>
  <c r="G20"/>
  <c r="G35" i="598"/>
  <c r="G33"/>
  <c r="H31"/>
  <c r="E30"/>
  <c r="G28"/>
  <c r="F36"/>
  <c r="F32"/>
  <c r="E29"/>
  <c r="F26"/>
  <c r="H24"/>
  <c r="E23"/>
  <c r="G21"/>
  <c r="D20"/>
  <c r="F18"/>
  <c r="D16"/>
  <c r="D32"/>
  <c r="H34"/>
  <c r="D28"/>
  <c r="E24"/>
  <c r="D21"/>
  <c r="H17"/>
  <c r="F25"/>
  <c r="D19"/>
  <c r="D23"/>
  <c r="D13"/>
  <c r="E36"/>
  <c r="E34"/>
  <c r="E32"/>
  <c r="G30"/>
  <c r="D29"/>
  <c r="F27"/>
  <c r="F33"/>
  <c r="D30"/>
  <c r="H26"/>
  <c r="E25"/>
  <c r="G23"/>
  <c r="D22"/>
  <c r="F20"/>
  <c r="H18"/>
  <c r="E17"/>
  <c r="H33"/>
  <c r="H36"/>
  <c r="G29"/>
  <c r="D25"/>
  <c r="H21"/>
  <c r="G18"/>
  <c r="E27"/>
  <c r="G20"/>
  <c r="G24"/>
  <c r="E18"/>
  <c r="F34" i="605"/>
  <c r="G27"/>
  <c r="D21"/>
  <c r="G33"/>
  <c r="F20"/>
  <c r="F18"/>
  <c r="F30"/>
  <c r="H23"/>
  <c r="E34" i="315"/>
  <c r="D9"/>
  <c r="D31" i="346"/>
  <c r="D25"/>
  <c r="D17"/>
  <c r="F18" i="350"/>
  <c r="H20"/>
  <c r="H28"/>
  <c r="D24"/>
  <c r="D28"/>
  <c r="D18"/>
  <c r="D19"/>
  <c r="H20" i="354"/>
  <c r="H28"/>
  <c r="D24"/>
  <c r="D28"/>
  <c r="D18"/>
  <c r="D19"/>
  <c r="D29" i="320"/>
  <c r="D32"/>
  <c r="G27"/>
  <c r="H31"/>
  <c r="D24" i="311"/>
  <c r="D28"/>
  <c r="D20"/>
  <c r="G36"/>
  <c r="G34"/>
  <c r="G32"/>
  <c r="G30"/>
  <c r="G28"/>
  <c r="G26"/>
  <c r="G24"/>
  <c r="G22"/>
  <c r="G20"/>
  <c r="G18"/>
  <c r="D19"/>
  <c r="H36"/>
  <c r="H34"/>
  <c r="H32"/>
  <c r="H30"/>
  <c r="H28"/>
  <c r="H26"/>
  <c r="H24"/>
  <c r="H22"/>
  <c r="H20"/>
  <c r="H18"/>
  <c r="D31" i="322"/>
  <c r="D22"/>
  <c r="D25"/>
  <c r="D18"/>
  <c r="D17"/>
  <c r="E36"/>
  <c r="E34"/>
  <c r="E32"/>
  <c r="E30"/>
  <c r="E28"/>
  <c r="E26"/>
  <c r="E24"/>
  <c r="E22"/>
  <c r="E20"/>
  <c r="E18"/>
  <c r="F36"/>
  <c r="F34"/>
  <c r="F32"/>
  <c r="F30"/>
  <c r="F28"/>
  <c r="F26"/>
  <c r="F24"/>
  <c r="F22"/>
  <c r="F20"/>
  <c r="F18"/>
  <c r="D24" i="326"/>
  <c r="D28"/>
  <c r="D20"/>
  <c r="D19"/>
  <c r="G36"/>
  <c r="G34"/>
  <c r="G32"/>
  <c r="G30"/>
  <c r="G28"/>
  <c r="G26"/>
  <c r="G24"/>
  <c r="G22"/>
  <c r="G20"/>
  <c r="G18"/>
  <c r="H36"/>
  <c r="H34"/>
  <c r="H32"/>
  <c r="H30"/>
  <c r="H28"/>
  <c r="H26"/>
  <c r="H24"/>
  <c r="H22"/>
  <c r="H20"/>
  <c r="H18"/>
  <c r="D26" i="330"/>
  <c r="D30"/>
  <c r="D21"/>
  <c r="D9"/>
  <c r="D7"/>
  <c r="E38" s="1"/>
  <c r="E35"/>
  <c r="E33"/>
  <c r="E31"/>
  <c r="E29"/>
  <c r="E27"/>
  <c r="E25"/>
  <c r="E23"/>
  <c r="E21"/>
  <c r="E19"/>
  <c r="E17"/>
  <c r="F35"/>
  <c r="F33"/>
  <c r="F31"/>
  <c r="F29"/>
  <c r="F27"/>
  <c r="F25"/>
  <c r="F23"/>
  <c r="F21"/>
  <c r="F19"/>
  <c r="F17"/>
  <c r="D29" i="334"/>
  <c r="D32"/>
  <c r="D23"/>
  <c r="D9"/>
  <c r="D13"/>
  <c r="G35"/>
  <c r="G33"/>
  <c r="G31"/>
  <c r="G29"/>
  <c r="G27"/>
  <c r="G25"/>
  <c r="G23"/>
  <c r="G21"/>
  <c r="G19"/>
  <c r="G17"/>
  <c r="H35"/>
  <c r="H33"/>
  <c r="H31"/>
  <c r="H29"/>
  <c r="H27"/>
  <c r="H25"/>
  <c r="H23"/>
  <c r="H21"/>
  <c r="H19"/>
  <c r="H17"/>
  <c r="D31" i="338"/>
  <c r="D22"/>
  <c r="D25"/>
  <c r="D16"/>
  <c r="D17"/>
  <c r="E36"/>
  <c r="E34"/>
  <c r="E32"/>
  <c r="E30"/>
  <c r="E28"/>
  <c r="E26"/>
  <c r="E24"/>
  <c r="E22"/>
  <c r="E20"/>
  <c r="E18"/>
  <c r="F36"/>
  <c r="F34"/>
  <c r="F32"/>
  <c r="F30"/>
  <c r="F28"/>
  <c r="F26"/>
  <c r="F24"/>
  <c r="F22"/>
  <c r="F20"/>
  <c r="F18"/>
  <c r="D24" i="342"/>
  <c r="D28"/>
  <c r="D18"/>
  <c r="D19"/>
  <c r="G36"/>
  <c r="G34"/>
  <c r="G32"/>
  <c r="G30"/>
  <c r="G28"/>
  <c r="G26"/>
  <c r="G24"/>
  <c r="G22"/>
  <c r="G20"/>
  <c r="G18"/>
  <c r="H36"/>
  <c r="H34"/>
  <c r="H32"/>
  <c r="H30"/>
  <c r="H28"/>
  <c r="H26"/>
  <c r="H24"/>
  <c r="H22"/>
  <c r="H20"/>
  <c r="H18"/>
  <c r="D23" i="349"/>
  <c r="H17"/>
  <c r="H33"/>
  <c r="D31" i="353"/>
  <c r="D13"/>
  <c r="F17"/>
  <c r="F21"/>
  <c r="F25"/>
  <c r="F29"/>
  <c r="F33"/>
  <c r="D18" i="357"/>
  <c r="D26"/>
  <c r="H27"/>
  <c r="H17" i="327"/>
  <c r="F21" i="346"/>
  <c r="F24" i="315"/>
  <c r="G23"/>
  <c r="H25" i="344"/>
  <c r="F36" i="348"/>
  <c r="F20"/>
  <c r="H31" i="349"/>
  <c r="H23"/>
  <c r="F36" i="350"/>
  <c r="F32"/>
  <c r="F28"/>
  <c r="F24"/>
  <c r="F20"/>
  <c r="F33" i="354"/>
  <c r="F29"/>
  <c r="H24"/>
  <c r="F32" i="357"/>
  <c r="D32"/>
  <c r="D24" i="349"/>
  <c r="H23" i="348"/>
  <c r="H36" i="350"/>
  <c r="F35" i="315"/>
  <c r="H33" i="344"/>
  <c r="H35" i="349"/>
  <c r="H27"/>
  <c r="H19"/>
  <c r="F34" i="350"/>
  <c r="F30"/>
  <c r="F26"/>
  <c r="F22"/>
  <c r="F35" i="354"/>
  <c r="F31"/>
  <c r="F27"/>
  <c r="F24" i="357"/>
  <c r="F17" i="322" l="1"/>
  <c r="H18"/>
  <c r="H19"/>
  <c r="F21"/>
  <c r="H22"/>
  <c r="H23"/>
  <c r="F25"/>
  <c r="H26"/>
  <c r="H27"/>
  <c r="F29"/>
  <c r="H30"/>
  <c r="H31"/>
  <c r="F33"/>
  <c r="H34"/>
  <c r="H35"/>
  <c r="E17"/>
  <c r="G18"/>
  <c r="G19"/>
  <c r="E21"/>
  <c r="G22"/>
  <c r="G23"/>
  <c r="E25"/>
  <c r="G26"/>
  <c r="G27"/>
  <c r="E29"/>
  <c r="G30"/>
  <c r="G31"/>
  <c r="E33"/>
  <c r="G34"/>
  <c r="G35"/>
  <c r="D13"/>
  <c r="D9"/>
  <c r="D20"/>
  <c r="D23"/>
  <c r="D30"/>
  <c r="D24"/>
  <c r="H17" i="311"/>
  <c r="F19"/>
  <c r="F20"/>
  <c r="H21"/>
  <c r="F23"/>
  <c r="F24"/>
  <c r="H25"/>
  <c r="F27"/>
  <c r="F28"/>
  <c r="H29"/>
  <c r="F31"/>
  <c r="F32"/>
  <c r="H33"/>
  <c r="F35"/>
  <c r="F36"/>
  <c r="D7"/>
  <c r="E38" s="1"/>
  <c r="D17"/>
  <c r="G17"/>
  <c r="E19"/>
  <c r="E20"/>
  <c r="G21"/>
  <c r="E23"/>
  <c r="E24"/>
  <c r="G25"/>
  <c r="E27"/>
  <c r="E28"/>
  <c r="G29"/>
  <c r="E31"/>
  <c r="E32"/>
  <c r="G33"/>
  <c r="E35"/>
  <c r="E36"/>
  <c r="D16"/>
  <c r="D21"/>
  <c r="D25"/>
  <c r="D32"/>
  <c r="D26"/>
  <c r="H34" i="350"/>
  <c r="F17" i="319"/>
  <c r="G21"/>
  <c r="D11" i="340"/>
  <c r="D11" i="581"/>
  <c r="D11" i="614"/>
</calcChain>
</file>

<file path=xl/sharedStrings.xml><?xml version="1.0" encoding="utf-8"?>
<sst xmlns="http://schemas.openxmlformats.org/spreadsheetml/2006/main" count="4620" uniqueCount="182">
  <si>
    <t>HAKEMLİK KATEGORİSİ</t>
  </si>
  <si>
    <t>DOĞUM YERİ</t>
  </si>
  <si>
    <t>DOĞUM TARİHİ</t>
  </si>
  <si>
    <t>TAHSİLİ</t>
  </si>
  <si>
    <t>MESLEĞİ</t>
  </si>
  <si>
    <t>ADRESİ</t>
  </si>
  <si>
    <t>DİPLOMA FOTOKOPİSİ</t>
  </si>
  <si>
    <t>NÜFUS CÜZDANI FOTOKOPİSİ</t>
  </si>
  <si>
    <t>İmza</t>
  </si>
  <si>
    <r>
      <t xml:space="preserve">FOTOĞRAF </t>
    </r>
    <r>
      <rPr>
        <i/>
        <sz val="7"/>
        <color indexed="8"/>
        <rFont val="Cambria"/>
        <family val="1"/>
        <charset val="162"/>
      </rPr>
      <t>( 1 Adet)</t>
    </r>
  </si>
  <si>
    <t>HAKEMLİK YAPTIĞI İL</t>
  </si>
  <si>
    <t>BANKA ADI ve İBAN NO</t>
  </si>
  <si>
    <t xml:space="preserve">                TÜRKİYE ATLETİZM FEDERASYONU BAŞKANLIĞI</t>
  </si>
  <si>
    <t>LİSANS NO</t>
  </si>
  <si>
    <t>KARAR TARİHİ</t>
  </si>
  <si>
    <t>BABA ADI</t>
  </si>
  <si>
    <t>CEP TELEFONU</t>
  </si>
  <si>
    <t>e.mail ADRESİ</t>
  </si>
  <si>
    <r>
      <rPr>
        <b/>
        <i/>
        <sz val="11"/>
        <rFont val="Cambria"/>
        <family val="1"/>
        <charset val="162"/>
      </rPr>
      <t>HAKEMLİK DOSYASINDA BULUNMASI GEREKEN EVRAKLAR</t>
    </r>
    <r>
      <rPr>
        <i/>
        <sz val="11"/>
        <rFont val="Cambria"/>
        <family val="1"/>
        <charset val="162"/>
      </rPr>
      <t xml:space="preserve">
</t>
    </r>
    <r>
      <rPr>
        <i/>
        <sz val="7"/>
        <rFont val="Cambria"/>
        <family val="1"/>
        <charset val="162"/>
      </rPr>
      <t>(İl Hakem Kurulları tarafından her hakem için bir dosya hazırlanacak ve aşağıdaki belgeler mutlaka olacaktır.)</t>
    </r>
  </si>
  <si>
    <t>FORMU DOLDURAN</t>
  </si>
  <si>
    <t>HAKEM LİSANSI FOTOKOPİSİ</t>
  </si>
  <si>
    <t>ADI SOYADI</t>
  </si>
  <si>
    <t>ULUSAL</t>
  </si>
  <si>
    <t>İL</t>
  </si>
  <si>
    <t>ADAY</t>
  </si>
  <si>
    <t>FOTOĞRAF</t>
  </si>
  <si>
    <t>T.C. NO</t>
  </si>
  <si>
    <t>ULUSLARARASI</t>
  </si>
  <si>
    <t>NAKİL OLDUĞU İL-YIL</t>
  </si>
  <si>
    <t>YIL</t>
  </si>
  <si>
    <t>HAKEM BİLGİLERİ</t>
  </si>
  <si>
    <r>
      <t xml:space="preserve">SAĞLIK RAPORU 
</t>
    </r>
    <r>
      <rPr>
        <i/>
        <sz val="7"/>
        <color indexed="8"/>
        <rFont val="Cambria"/>
        <family val="1"/>
        <charset val="162"/>
      </rPr>
      <t>(65 Yaş ve üzeri her yıl)</t>
    </r>
  </si>
  <si>
    <r>
      <t xml:space="preserve">SABIKA KAYDI 
</t>
    </r>
    <r>
      <rPr>
        <i/>
        <sz val="7"/>
        <color indexed="8"/>
        <rFont val="Cambria"/>
        <family val="1"/>
        <charset val="162"/>
      </rPr>
      <t>(Kamuda çalışanlar için görev belgesi)</t>
    </r>
  </si>
  <si>
    <r>
      <t>YABANCI DİL</t>
    </r>
    <r>
      <rPr>
        <i/>
        <sz val="7"/>
        <color indexed="8"/>
        <rFont val="Cambria"/>
        <family val="1"/>
        <charset val="162"/>
      </rPr>
      <t xml:space="preserve">  (İyi derecede bilenler yazabilir)</t>
    </r>
  </si>
  <si>
    <t xml:space="preserve">             2011 YILI ATLETİZM HAKEM BİLGİ FORMU</t>
  </si>
  <si>
    <t>FAAL HAKEMLİK YAPTIĞI İL-YIL</t>
  </si>
  <si>
    <r>
      <t xml:space="preserve">SAĞLIK RAPORU </t>
    </r>
    <r>
      <rPr>
        <i/>
        <sz val="7"/>
        <color indexed="8"/>
        <rFont val="Cambria"/>
        <family val="1"/>
        <charset val="162"/>
      </rPr>
      <t>(65 Yaş ve üzeri her yıl)</t>
    </r>
  </si>
  <si>
    <t>+</t>
  </si>
  <si>
    <t>"Hakem Bilgilerine Dönmek İçin Tıkla"</t>
  </si>
  <si>
    <t>SIRA 
NO</t>
  </si>
  <si>
    <t>SİCİL 
NO</t>
  </si>
  <si>
    <t>YAZILI NOTU</t>
  </si>
  <si>
    <t>SÖZLÜ NOTU</t>
  </si>
  <si>
    <t>UYGULAMA NOTU</t>
  </si>
  <si>
    <t>BAŞARI NOTU</t>
  </si>
  <si>
    <t>SEMİNERE KATILIM GÜNLERİ</t>
  </si>
  <si>
    <t>SIRA NO</t>
  </si>
  <si>
    <t>HAKEM SİCİL NO</t>
  </si>
  <si>
    <t>KURSA 
DEVAMI</t>
  </si>
  <si>
    <t>YAZILI SINAV NOTU</t>
  </si>
  <si>
    <t>SÖZLÜ SINAV NOTU</t>
  </si>
  <si>
    <t>Tarih :</t>
  </si>
  <si>
    <t>KURS BİLGİLERİ</t>
  </si>
  <si>
    <t>Kursun Yapıldığı İl :</t>
  </si>
  <si>
    <t>Atletizm Federasyonu</t>
  </si>
  <si>
    <t>İl Temsilcisi</t>
  </si>
  <si>
    <t>Hakem Eğitmeni</t>
  </si>
  <si>
    <t>Müslüm AKSAKAL</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</si>
  <si>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</si>
  <si>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</si>
  <si>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</si>
  <si>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</si>
  <si>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</si>
  <si>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</si>
  <si>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</si>
  <si>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</si>
  <si>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</si>
  <si>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</si>
  <si>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</si>
  <si>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</si>
  <si>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</si>
  <si>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</si>
  <si>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</si>
  <si>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 xml:space="preserve">        Kursa kaydımın yapılması için gerekli işlemin yapılmasını arz ederim.</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</si>
  <si>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</si>
  <si>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</si>
  <si>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</si>
  <si>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</si>
  <si>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</si>
  <si>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</si>
  <si>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</si>
  <si>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</si>
  <si>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</si>
  <si>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</si>
  <si>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</si>
  <si>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</si>
  <si>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</si>
  <si>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</si>
  <si>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</si>
  <si>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</si>
  <si>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</si>
  <si>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</si>
  <si>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</si>
  <si>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</si>
  <si>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</si>
  <si>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KOŞULARDA ZAMAN TESPİTİ</t>
  </si>
  <si>
    <t>11:00-11:45</t>
  </si>
  <si>
    <t>YOL-KIR-DAĞ KOŞULARI VE PUANLAMA SİSTEMLERİ</t>
  </si>
  <si>
    <t>13:00-13:45</t>
  </si>
  <si>
    <t>ATMALAR GENEL</t>
  </si>
  <si>
    <t>GÜLLE-DİSK ATMA</t>
  </si>
  <si>
    <t>CİRİT-ÇEKİÇ ATMA</t>
  </si>
  <si>
    <t>ATMALARDA CETVEL İŞLEME, TASNİF VE BERABERLİKLER</t>
  </si>
  <si>
    <t>ATLAMALAR GENEL</t>
  </si>
  <si>
    <t>18:00-18:45</t>
  </si>
  <si>
    <t>UZUN ve ÜÇ ADIM ATLAMA</t>
  </si>
  <si>
    <t>19:00-19:45</t>
  </si>
  <si>
    <t>YÜKSEK ve SIRIKLA ATLAMA</t>
  </si>
  <si>
    <t>ATLAMALARDA CETVEL İŞLEME, TASNİF VE BERABERLİKLER</t>
  </si>
  <si>
    <t xml:space="preserve">ÇOKLU YARIŞMALAR VE </t>
  </si>
  <si>
    <t>YÜRÜYÜŞ YARIŞMALARI</t>
  </si>
  <si>
    <t>13:00-14:00</t>
  </si>
  <si>
    <t>KARŞILIKLI SORU CEVAPLAR</t>
  </si>
  <si>
    <t>14:15-15:15</t>
  </si>
  <si>
    <t>YAZILI SINAV</t>
  </si>
  <si>
    <t>15:30-17:00</t>
  </si>
  <si>
    <t>YAZILI SINAV DEĞERLENDİRMESİ</t>
  </si>
  <si>
    <t>17:30-20:00</t>
  </si>
  <si>
    <t>SÖZLÜ SINAV</t>
  </si>
  <si>
    <t>UYGULAMALI SINAV</t>
  </si>
  <si>
    <t>12:00-12:45</t>
  </si>
  <si>
    <t>SINAVLARIN DEĞERLENDİRİLMESİ</t>
  </si>
  <si>
    <t>KURS EĞİTMENİ</t>
  </si>
  <si>
    <t xml:space="preserve">         KURS EĞİTMENİ</t>
  </si>
  <si>
    <t>Kursa Katılmak İçin İstenilen Belgeler</t>
  </si>
  <si>
    <r>
      <t>1)</t>
    </r>
    <r>
      <rPr>
        <sz val="12"/>
        <color indexed="8"/>
        <rFont val="Cambria"/>
        <family val="1"/>
        <charset val="162"/>
      </rPr>
      <t>   Kursa Katılım Dilekçesi</t>
    </r>
  </si>
  <si>
    <r>
      <t>2)</t>
    </r>
    <r>
      <rPr>
        <sz val="12"/>
        <color indexed="8"/>
        <rFont val="Cambria"/>
        <family val="1"/>
        <charset val="162"/>
      </rPr>
      <t>   GHSİM Ceza Belgesi</t>
    </r>
  </si>
  <si>
    <r>
      <t>3)</t>
    </r>
    <r>
      <rPr>
        <sz val="12"/>
        <color indexed="8"/>
        <rFont val="Cambria"/>
        <family val="1"/>
        <charset val="162"/>
      </rPr>
      <t>   Öğrenim Belgesi Fotokopisi (En az Lise Mezunu olmak)</t>
    </r>
  </si>
  <si>
    <r>
      <t>4)</t>
    </r>
    <r>
      <rPr>
        <sz val="12"/>
        <color indexed="8"/>
        <rFont val="Cambria"/>
        <family val="1"/>
        <charset val="162"/>
      </rPr>
      <t>   Nüfus Cüzdanı Fotokopisi</t>
    </r>
  </si>
  <si>
    <r>
      <t>5)</t>
    </r>
    <r>
      <rPr>
        <sz val="12"/>
        <color indexed="8"/>
        <rFont val="Cambria"/>
        <family val="1"/>
        <charset val="162"/>
      </rPr>
      <t>   4 Adet Vesikalık Fotoğraf</t>
    </r>
  </si>
  <si>
    <r>
      <t>6)</t>
    </r>
    <r>
      <rPr>
        <sz val="12"/>
        <color indexed="8"/>
        <rFont val="Cambria"/>
        <family val="1"/>
        <charset val="162"/>
      </rPr>
      <t>   Savcılık Sabıka Kaydı (Resmi olarak çalışanlar işyerinden resmi yazı getirebilirler)</t>
    </r>
  </si>
  <si>
    <r>
      <t>7)</t>
    </r>
    <r>
      <rPr>
        <sz val="12"/>
        <color indexed="8"/>
        <rFont val="Cambria"/>
        <family val="1"/>
        <charset val="162"/>
      </rPr>
      <t>   Sağlık Raporu (Hükümet Tabipliği veya Sağlık Ocağı)</t>
    </r>
  </si>
  <si>
    <r>
      <t>8 )</t>
    </r>
    <r>
      <rPr>
        <sz val="12"/>
        <color indexed="8"/>
        <rFont val="Cambria"/>
        <family val="1"/>
        <charset val="162"/>
      </rPr>
      <t xml:space="preserve">   Türkiye İş Bankası Ankara Şubesi </t>
    </r>
    <r>
      <rPr>
        <b/>
        <sz val="12"/>
        <color indexed="8"/>
        <rFont val="Cambria"/>
        <family val="1"/>
        <charset val="162"/>
      </rPr>
      <t xml:space="preserve">TR09 0006 4000 0014 2005 9410 76 </t>
    </r>
    <r>
      <rPr>
        <sz val="12"/>
        <color indexed="8"/>
        <rFont val="Cambria"/>
        <family val="1"/>
        <charset val="162"/>
      </rPr>
      <t xml:space="preserve">no'lu hesabına Kurs Katılım Ücreti </t>
    </r>
    <r>
      <rPr>
        <b/>
        <sz val="12"/>
        <color indexed="8"/>
        <rFont val="Cambria"/>
        <family val="1"/>
        <charset val="162"/>
      </rPr>
      <t>50.00TL</t>
    </r>
    <r>
      <rPr>
        <sz val="12"/>
        <color indexed="8"/>
        <rFont val="Cambria"/>
        <family val="1"/>
        <charset val="162"/>
      </rPr>
      <t>. yatırdığına dair Banka Dekontu</t>
    </r>
  </si>
  <si>
    <r>
      <t>9)</t>
    </r>
    <r>
      <rPr>
        <sz val="12"/>
        <color indexed="8"/>
        <rFont val="Cambria"/>
        <family val="1"/>
        <charset val="162"/>
      </rPr>
      <t>   Hakem Bilgi Formu</t>
    </r>
  </si>
  <si>
    <t>Hakem Kursuna Katılacaklarda Aranan Şartlar</t>
  </si>
  <si>
    <r>
      <t>1)</t>
    </r>
    <r>
      <rPr>
        <sz val="12"/>
        <color indexed="8"/>
        <rFont val="Cambria"/>
        <family val="1"/>
        <charset val="162"/>
      </rPr>
      <t>   T.C. Vatandaşı olmak,</t>
    </r>
  </si>
  <si>
    <r>
      <t>2)</t>
    </r>
    <r>
      <rPr>
        <sz val="12"/>
        <color indexed="8"/>
        <rFont val="Cambria"/>
        <family val="1"/>
        <charset val="162"/>
      </rPr>
      <t>   En az lise ve dengi okulu mezunu olmak,</t>
    </r>
  </si>
  <si>
    <r>
      <t>3)</t>
    </r>
    <r>
      <rPr>
        <sz val="12"/>
        <color indexed="8"/>
        <rFont val="Cambria"/>
        <family val="1"/>
        <charset val="162"/>
      </rPr>
      <t>   18 yaşından küçük, 35 yaşından büyük olmamak,</t>
    </r>
  </si>
  <si>
    <r>
      <t>4)</t>
    </r>
    <r>
      <rPr>
        <sz val="12"/>
        <color indexed="8"/>
        <rFont val="Cambria"/>
        <family val="1"/>
        <charset val="162"/>
      </rPr>
      <t>   Sağlık durumunun hakemlik yapmaya müsait olduğunu gösterir rapor ibraz etmek,</t>
    </r>
  </si>
  <si>
    <r>
      <t>5)</t>
    </r>
    <r>
      <rPr>
        <sz val="12"/>
        <color indexed="8"/>
        <rFont val="Cambria"/>
        <family val="1"/>
        <charset val="162"/>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</si>
  <si>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mbria"/>
        <family val="1"/>
        <charset val="162"/>
      </rPr>
      <t>   Atletizm Federasyonu Ceza Talimatı’na göre altı aydan fazla veya son üç yıl içerisinde toplam bir yıldan fazla yarışmalardan men veya hak mahrumiyeti cezası almamış olmak,</t>
    </r>
  </si>
  <si>
    <r>
      <t>7)</t>
    </r>
    <r>
      <rPr>
        <sz val="12"/>
        <color indexed="8"/>
        <rFont val="Cambria"/>
        <family val="1"/>
        <charset val="162"/>
      </rPr>
      <t>   Açılacak hakem kursunda yapılacak yazılı, sözlü ve uygulamalı sınavlarda başarılı olmak,</t>
    </r>
  </si>
  <si>
    <r>
      <t>NOT:</t>
    </r>
    <r>
      <rPr>
        <sz val="12"/>
        <color indexed="8"/>
        <rFont val="Cambria"/>
        <family val="1"/>
        <charset val="162"/>
      </rPr>
      <t xml:space="preserve"> Aranan şartları taşıyan Kursiyerler, Gençlik Hizmetleri ve Spor İl Müdürlüklerine dilekçe ile müracaat edecekler, </t>
    </r>
    <r>
      <rPr>
        <b/>
        <sz val="12"/>
        <color indexed="8"/>
        <rFont val="Cambria"/>
        <family val="1"/>
        <charset val="162"/>
      </rPr>
      <t>istenilen belgeleri</t>
    </r>
    <r>
      <rPr>
        <sz val="12"/>
        <color indexed="8"/>
        <rFont val="Cambria"/>
        <family val="1"/>
        <charset val="162"/>
      </rPr>
      <t xml:space="preserve"> bir kapaklı dosya içerisinde Atletizm Federasyonunca Kurs vermek üzere görevlendirilen Merkez Hakem Kurulu Üyelerine Kurs Başlangıç günü eksiksiz olarak</t>
    </r>
  </si>
  <si>
    <t>teslim edeceklerdir.</t>
  </si>
  <si>
    <t>MARDİN</t>
  </si>
  <si>
    <t>Muhammet ÇEKİN</t>
  </si>
  <si>
    <t>Şükrü ONAT</t>
  </si>
  <si>
    <t xml:space="preserve">          NİSAN  2014</t>
  </si>
  <si>
    <t>25-28 Nisan 2014</t>
  </si>
  <si>
    <t xml:space="preserve">25 Nisan 2014
</t>
  </si>
  <si>
    <t>28 Nisan 2014
Pazar</t>
  </si>
  <si>
    <t>BİLGE CENGİZ</t>
  </si>
  <si>
    <t>SEVDA YAŞAR</t>
  </si>
  <si>
    <t>HİLAL AKDENİZLİ</t>
  </si>
  <si>
    <t>BİRSEN TUNÇ</t>
  </si>
  <si>
    <t>Y.ŞÜKRÜ BAŞKAN</t>
  </si>
  <si>
    <t>İ.HALİL ERKAN</t>
  </si>
  <si>
    <t>TARIK DİNÇ</t>
  </si>
  <si>
    <t>ARZU DALĞIÇ</t>
  </si>
  <si>
    <t>EMRE DEMİRAT</t>
  </si>
  <si>
    <t>NECAT AKMAN</t>
  </si>
  <si>
    <t>HASAN KAYMAZ</t>
  </si>
  <si>
    <t>VEDAT YÜKSEL</t>
  </si>
  <si>
    <t>EMENTİ TEKİN</t>
  </si>
  <si>
    <t xml:space="preserve">GÜLFİDAN ERKAN </t>
  </si>
  <si>
    <t>POLAT DALMIŞ</t>
  </si>
  <si>
    <t>FİKRET AYDOĞAN</t>
  </si>
  <si>
    <t>İBRAHİM AKSOY</t>
  </si>
  <si>
    <t>HASAN ALKANOĞLU</t>
  </si>
  <si>
    <t>HASAN ALBAYRAK</t>
  </si>
  <si>
    <t xml:space="preserve">OĞUR AYDOĞDU </t>
  </si>
  <si>
    <t>MUHAMMED ALTAŞ</t>
  </si>
  <si>
    <t>RIDVAN ÖNCEL</t>
  </si>
  <si>
    <t>M.RİFAT ARSLAN</t>
  </si>
  <si>
    <t>FATİH SÜLEYMANOĞLU</t>
  </si>
  <si>
    <t>MESUDE KİP</t>
  </si>
  <si>
    <t>YILMAZ KANAT</t>
  </si>
  <si>
    <t>MUHAMMET ÇEKİN</t>
  </si>
  <si>
    <t>LEYLE GÜVEN YEL (DİYARBAKIR)</t>
  </si>
  <si>
    <t>KADRİ BAYHAN</t>
  </si>
  <si>
    <t>MEHMET NEZİR AKHUN</t>
  </si>
  <si>
    <t>X</t>
  </si>
</sst>
</file>

<file path=xl/styles.xml><?xml version="1.0" encoding="utf-8"?>
<styleSheet xmlns="http://schemas.openxmlformats.org/spreadsheetml/2006/main">
  <numFmts count="3">
    <numFmt numFmtId="164" formatCode="[$-41F]d\ mmmm\ yyyy;@"/>
    <numFmt numFmtId="165" formatCode="0;0;;@"/>
    <numFmt numFmtId="166" formatCode="[$-F800]dddd\,\ mmmm\ dd\,\ yyyy"/>
  </numFmts>
  <fonts count="91">
    <font>
      <sz val="11"/>
      <color theme="1"/>
      <name val="Calibri"/>
      <family val="2"/>
      <charset val="162"/>
      <scheme val="minor"/>
    </font>
    <font>
      <sz val="10"/>
      <name val="Arial Tur"/>
      <family val="2"/>
      <charset val="162"/>
    </font>
    <font>
      <sz val="14"/>
      <name val="Arial Tur"/>
      <charset val="162"/>
    </font>
    <font>
      <sz val="16"/>
      <name val="Arial Tur"/>
      <charset val="162"/>
    </font>
    <font>
      <u/>
      <sz val="10"/>
      <color indexed="12"/>
      <name val="Arial Tur"/>
      <charset val="162"/>
    </font>
    <font>
      <b/>
      <sz val="11"/>
      <color indexed="8"/>
      <name val="Cambria"/>
      <family val="1"/>
      <charset val="162"/>
    </font>
    <font>
      <b/>
      <i/>
      <sz val="11"/>
      <name val="Cambria"/>
      <family val="1"/>
      <charset val="162"/>
    </font>
    <font>
      <i/>
      <sz val="11"/>
      <name val="Cambria"/>
      <family val="1"/>
      <charset val="162"/>
    </font>
    <font>
      <i/>
      <sz val="7"/>
      <name val="Cambria"/>
      <family val="1"/>
      <charset val="162"/>
    </font>
    <font>
      <i/>
      <sz val="7"/>
      <color indexed="8"/>
      <name val="Cambria"/>
      <family val="1"/>
      <charset val="162"/>
    </font>
    <font>
      <sz val="10"/>
      <name val="Arial Tur"/>
      <charset val="162"/>
    </font>
    <font>
      <sz val="11"/>
      <name val="Cambria"/>
      <family val="1"/>
      <charset val="162"/>
    </font>
    <font>
      <sz val="11"/>
      <color indexed="8"/>
      <name val="Cambria"/>
      <family val="1"/>
      <charset val="162"/>
    </font>
    <font>
      <sz val="11"/>
      <color indexed="10"/>
      <name val="Cambria"/>
      <family val="1"/>
      <charset val="162"/>
    </font>
    <font>
      <i/>
      <sz val="9"/>
      <color indexed="8"/>
      <name val="Cambria"/>
      <family val="1"/>
      <charset val="162"/>
    </font>
    <font>
      <b/>
      <i/>
      <sz val="11"/>
      <color indexed="8"/>
      <name val="Cambria"/>
      <family val="1"/>
      <charset val="162"/>
    </font>
    <font>
      <i/>
      <sz val="11"/>
      <color indexed="8"/>
      <name val="Cambria"/>
      <family val="1"/>
      <charset val="162"/>
    </font>
    <font>
      <b/>
      <i/>
      <sz val="10"/>
      <name val="Cambria"/>
      <family val="1"/>
      <charset val="162"/>
    </font>
    <font>
      <b/>
      <sz val="11"/>
      <name val="Cambria"/>
      <family val="1"/>
      <charset val="162"/>
    </font>
    <font>
      <i/>
      <sz val="8"/>
      <name val="Cambria"/>
      <family val="1"/>
      <charset val="162"/>
    </font>
    <font>
      <b/>
      <i/>
      <sz val="14"/>
      <color indexed="8"/>
      <name val="Cambria"/>
      <family val="1"/>
      <charset val="162"/>
    </font>
    <font>
      <b/>
      <i/>
      <sz val="16"/>
      <color indexed="8"/>
      <name val="Cambria"/>
      <family val="1"/>
      <charset val="162"/>
    </font>
    <font>
      <i/>
      <sz val="10"/>
      <color indexed="8"/>
      <name val="Cambria"/>
      <family val="1"/>
      <charset val="162"/>
    </font>
    <font>
      <i/>
      <sz val="10"/>
      <name val="Cambria"/>
      <family val="1"/>
      <charset val="162"/>
    </font>
    <font>
      <b/>
      <i/>
      <sz val="9"/>
      <name val="Cambria"/>
      <family val="1"/>
      <charset val="162"/>
    </font>
    <font>
      <i/>
      <sz val="8"/>
      <color indexed="8"/>
      <name val="Cambria"/>
      <family val="1"/>
      <charset val="162"/>
    </font>
    <font>
      <b/>
      <i/>
      <sz val="8"/>
      <name val="Cambria"/>
      <family val="1"/>
      <charset val="162"/>
    </font>
    <font>
      <i/>
      <sz val="6"/>
      <color indexed="12"/>
      <name val="Calibri"/>
      <family val="2"/>
      <charset val="162"/>
    </font>
    <font>
      <i/>
      <sz val="9.35"/>
      <color indexed="12"/>
      <name val="Calibri"/>
      <family val="2"/>
      <charset val="162"/>
    </font>
    <font>
      <b/>
      <i/>
      <sz val="6"/>
      <color indexed="12"/>
      <name val="Calibri"/>
      <family val="2"/>
      <charset val="162"/>
    </font>
    <font>
      <sz val="6"/>
      <color indexed="8"/>
      <name val="Cambria"/>
      <family val="1"/>
      <charset val="162"/>
    </font>
    <font>
      <i/>
      <sz val="12"/>
      <color indexed="8"/>
      <name val="Cambria"/>
      <family val="1"/>
      <charset val="162"/>
    </font>
    <font>
      <b/>
      <i/>
      <sz val="6"/>
      <color indexed="12"/>
      <name val="Calibri"/>
      <family val="2"/>
      <charset val="162"/>
    </font>
    <font>
      <i/>
      <sz val="6"/>
      <color indexed="12"/>
      <name val="Calibri"/>
      <family val="2"/>
      <charset val="162"/>
    </font>
    <font>
      <sz val="11"/>
      <color indexed="8"/>
      <name val="Cambria"/>
      <family val="1"/>
      <charset val="162"/>
    </font>
    <font>
      <b/>
      <sz val="10"/>
      <color indexed="8"/>
      <name val="Cambria"/>
      <family val="1"/>
      <charset val="162"/>
    </font>
    <font>
      <sz val="10"/>
      <color indexed="8"/>
      <name val="Cambria"/>
      <family val="1"/>
      <charset val="162"/>
    </font>
    <font>
      <b/>
      <sz val="12"/>
      <color indexed="8"/>
      <name val="Cambria"/>
      <family val="1"/>
      <charset val="162"/>
    </font>
    <font>
      <b/>
      <i/>
      <sz val="10"/>
      <name val="Cambria"/>
      <family val="1"/>
      <charset val="162"/>
    </font>
    <font>
      <sz val="12"/>
      <name val="Cambria"/>
      <family val="1"/>
      <charset val="162"/>
    </font>
    <font>
      <b/>
      <sz val="10"/>
      <color indexed="8"/>
      <name val="Cambria"/>
      <family val="1"/>
      <charset val="162"/>
    </font>
    <font>
      <b/>
      <i/>
      <sz val="12"/>
      <color indexed="8"/>
      <name val="Cambria"/>
      <family val="1"/>
      <charset val="162"/>
    </font>
    <font>
      <i/>
      <sz val="10"/>
      <name val="Cambria"/>
      <family val="1"/>
      <charset val="162"/>
    </font>
    <font>
      <b/>
      <i/>
      <sz val="11"/>
      <name val="Cambria"/>
      <family val="1"/>
      <charset val="162"/>
    </font>
    <font>
      <i/>
      <sz val="11"/>
      <name val="Cambria"/>
      <family val="1"/>
      <charset val="162"/>
    </font>
    <font>
      <b/>
      <i/>
      <sz val="11"/>
      <color indexed="12"/>
      <name val="Cambria"/>
      <family val="1"/>
      <charset val="162"/>
    </font>
    <font>
      <sz val="10"/>
      <name val="Arial"/>
      <family val="2"/>
      <charset val="162"/>
    </font>
    <font>
      <sz val="10"/>
      <name val="Cambria"/>
      <family val="1"/>
      <charset val="162"/>
    </font>
    <font>
      <b/>
      <sz val="20"/>
      <name val="Cambria"/>
      <family val="1"/>
      <charset val="162"/>
    </font>
    <font>
      <b/>
      <sz val="22"/>
      <name val="Cambria"/>
      <family val="1"/>
      <charset val="162"/>
    </font>
    <font>
      <b/>
      <sz val="12"/>
      <name val="Cambria"/>
      <family val="1"/>
      <charset val="162"/>
    </font>
    <font>
      <b/>
      <sz val="16"/>
      <name val="Cambria"/>
      <family val="1"/>
      <charset val="162"/>
    </font>
    <font>
      <u/>
      <sz val="10"/>
      <color indexed="12"/>
      <name val="Arial"/>
      <family val="2"/>
      <charset val="162"/>
    </font>
    <font>
      <b/>
      <sz val="11"/>
      <color indexed="8"/>
      <name val="Cambria"/>
      <family val="1"/>
      <charset val="162"/>
    </font>
    <font>
      <b/>
      <sz val="12"/>
      <color indexed="30"/>
      <name val="Cambria"/>
      <family val="1"/>
      <charset val="162"/>
    </font>
    <font>
      <b/>
      <sz val="12"/>
      <color indexed="10"/>
      <name val="Cambria"/>
      <family val="1"/>
      <charset val="162"/>
    </font>
    <font>
      <b/>
      <sz val="14"/>
      <color indexed="56"/>
      <name val="Cambria"/>
      <family val="1"/>
      <charset val="162"/>
    </font>
    <font>
      <b/>
      <sz val="11"/>
      <color indexed="10"/>
      <name val="Cambria"/>
      <family val="1"/>
      <charset val="162"/>
    </font>
    <font>
      <b/>
      <sz val="22"/>
      <color indexed="30"/>
      <name val="Cambria"/>
      <family val="1"/>
      <charset val="162"/>
    </font>
    <font>
      <b/>
      <i/>
      <sz val="11"/>
      <color indexed="1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indexed="8"/>
      <name val="Cambria"/>
      <family val="1"/>
      <charset val="162"/>
    </font>
    <font>
      <sz val="12"/>
      <color indexed="8"/>
      <name val="Cambria"/>
      <family val="1"/>
      <charset val="162"/>
    </font>
    <font>
      <b/>
      <sz val="13"/>
      <name val="Calibri"/>
      <family val="2"/>
      <charset val="162"/>
    </font>
    <font>
      <b/>
      <sz val="14"/>
      <name val="Calibri"/>
      <family val="2"/>
      <charset val="162"/>
    </font>
    <font>
      <b/>
      <sz val="12"/>
      <name val="Calibri"/>
      <family val="2"/>
      <charset val="162"/>
    </font>
    <font>
      <sz val="11"/>
      <name val="Cambria"/>
      <family val="1"/>
      <charset val="162"/>
    </font>
    <font>
      <sz val="12"/>
      <name val="Calibri"/>
      <family val="2"/>
      <charset val="162"/>
    </font>
    <font>
      <sz val="12"/>
      <name val="Cambria"/>
      <family val="1"/>
      <charset val="162"/>
    </font>
    <font>
      <b/>
      <u/>
      <sz val="10"/>
      <color indexed="8"/>
      <name val="Arial"/>
      <family val="2"/>
      <charset val="162"/>
    </font>
    <font>
      <sz val="11"/>
      <color indexed="8"/>
      <name val="Arial"/>
      <family val="2"/>
      <charset val="162"/>
    </font>
    <font>
      <sz val="10"/>
      <color indexed="8"/>
      <name val="Arial"/>
      <family val="2"/>
      <charset val="162"/>
    </font>
    <font>
      <b/>
      <u/>
      <sz val="16"/>
      <color indexed="8"/>
      <name val="Cambria"/>
      <family val="1"/>
      <charset val="162"/>
    </font>
    <font>
      <b/>
      <sz val="12"/>
      <color indexed="8"/>
      <name val="Cambria"/>
      <family val="1"/>
      <charset val="162"/>
    </font>
    <font>
      <sz val="12"/>
      <color indexed="8"/>
      <name val="Cambria"/>
      <family val="1"/>
      <charset val="162"/>
    </font>
    <font>
      <sz val="8"/>
      <name val="Calibri"/>
      <family val="2"/>
      <charset val="162"/>
    </font>
    <font>
      <u/>
      <sz val="9.35"/>
      <color theme="10"/>
      <name val="Calibri"/>
      <family val="2"/>
      <charset val="162"/>
    </font>
  </fonts>
  <fills count="11">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s>
  <borders count="63">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dashDotDot">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dashDot">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1">
    <xf numFmtId="0" fontId="0" fillId="0" borderId="0"/>
    <xf numFmtId="0" fontId="9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xf numFmtId="0" fontId="1" fillId="0" borderId="0"/>
    <xf numFmtId="0" fontId="1" fillId="0" borderId="0"/>
    <xf numFmtId="0" fontId="1" fillId="0" borderId="0"/>
    <xf numFmtId="0" fontId="10" fillId="0" borderId="0"/>
    <xf numFmtId="0" fontId="46" fillId="0" borderId="0"/>
  </cellStyleXfs>
  <cellXfs count="347">
    <xf numFmtId="0" fontId="0" fillId="0" borderId="0" xfId="0"/>
    <xf numFmtId="0" fontId="5" fillId="2" borderId="1" xfId="9" applyFont="1" applyFill="1" applyBorder="1" applyAlignment="1" applyProtection="1">
      <alignment vertical="center"/>
      <protection hidden="1"/>
    </xf>
    <xf numFmtId="0" fontId="5" fillId="2" borderId="2" xfId="9" applyFont="1" applyFill="1" applyBorder="1" applyAlignment="1" applyProtection="1">
      <alignment vertical="center"/>
      <protection hidden="1"/>
    </xf>
    <xf numFmtId="0" fontId="23" fillId="2" borderId="3" xfId="9" applyFont="1" applyFill="1" applyBorder="1" applyAlignment="1" applyProtection="1">
      <alignment horizontal="left" vertical="center"/>
      <protection hidden="1"/>
    </xf>
    <xf numFmtId="14" fontId="23" fillId="2" borderId="4" xfId="9" applyNumberFormat="1" applyFont="1" applyFill="1" applyBorder="1" applyAlignment="1" applyProtection="1">
      <alignment horizontal="left" vertical="center"/>
      <protection hidden="1"/>
    </xf>
    <xf numFmtId="0" fontId="23" fillId="2" borderId="5" xfId="9" applyFont="1" applyFill="1" applyBorder="1" applyAlignment="1" applyProtection="1">
      <alignment horizontal="left" vertical="center"/>
      <protection hidden="1"/>
    </xf>
    <xf numFmtId="0" fontId="5" fillId="2" borderId="6" xfId="9" applyFont="1" applyFill="1" applyBorder="1" applyAlignment="1" applyProtection="1">
      <alignment vertical="center"/>
      <protection hidden="1"/>
    </xf>
    <xf numFmtId="0" fontId="19" fillId="2" borderId="7" xfId="9" applyFont="1" applyFill="1" applyBorder="1" applyAlignment="1" applyProtection="1">
      <alignment horizontal="left" vertical="center"/>
      <protection hidden="1"/>
    </xf>
    <xf numFmtId="0" fontId="5" fillId="3" borderId="8" xfId="9" applyFont="1" applyFill="1" applyBorder="1" applyAlignment="1" applyProtection="1">
      <alignment vertical="center"/>
      <protection hidden="1"/>
    </xf>
    <xf numFmtId="0" fontId="23" fillId="3" borderId="4" xfId="9" applyNumberFormat="1" applyFont="1" applyFill="1" applyBorder="1" applyAlignment="1" applyProtection="1">
      <alignment horizontal="left" vertical="center"/>
      <protection hidden="1"/>
    </xf>
    <xf numFmtId="0" fontId="23" fillId="3" borderId="4" xfId="9" applyFont="1" applyFill="1" applyBorder="1" applyAlignment="1" applyProtection="1">
      <alignment horizontal="left" vertical="center"/>
      <protection hidden="1"/>
    </xf>
    <xf numFmtId="0" fontId="23" fillId="3" borderId="5" xfId="9" applyFont="1" applyFill="1" applyBorder="1" applyAlignment="1" applyProtection="1">
      <alignment horizontal="left" vertical="center"/>
      <protection hidden="1"/>
    </xf>
    <xf numFmtId="0" fontId="11" fillId="0" borderId="0" xfId="9" applyFont="1" applyAlignment="1" applyProtection="1">
      <alignment vertical="center" wrapText="1"/>
      <protection hidden="1"/>
    </xf>
    <xf numFmtId="0" fontId="12" fillId="0" borderId="0" xfId="9" applyFont="1" applyAlignment="1" applyProtection="1">
      <alignment vertical="center" wrapText="1"/>
      <protection hidden="1"/>
    </xf>
    <xf numFmtId="0" fontId="11" fillId="4" borderId="9" xfId="9" applyFont="1" applyFill="1" applyBorder="1" applyAlignment="1" applyProtection="1">
      <alignment vertical="center" wrapText="1"/>
      <protection hidden="1"/>
    </xf>
    <xf numFmtId="0" fontId="11" fillId="4" borderId="10" xfId="9" applyFont="1" applyFill="1" applyBorder="1" applyAlignment="1" applyProtection="1">
      <alignment vertical="center" wrapText="1"/>
      <protection hidden="1"/>
    </xf>
    <xf numFmtId="0" fontId="12" fillId="4" borderId="10" xfId="9" applyFont="1" applyFill="1" applyBorder="1" applyAlignment="1" applyProtection="1">
      <alignment vertical="center" wrapText="1"/>
      <protection hidden="1"/>
    </xf>
    <xf numFmtId="0" fontId="12" fillId="4" borderId="11" xfId="9" applyFont="1" applyFill="1" applyBorder="1" applyAlignment="1" applyProtection="1">
      <alignment vertical="center" wrapText="1"/>
      <protection hidden="1"/>
    </xf>
    <xf numFmtId="0" fontId="11" fillId="0" borderId="0" xfId="9" applyFont="1" applyBorder="1" applyAlignment="1" applyProtection="1">
      <alignment vertical="center" wrapText="1"/>
      <protection hidden="1"/>
    </xf>
    <xf numFmtId="0" fontId="11" fillId="4" borderId="12" xfId="9" applyFont="1" applyFill="1" applyBorder="1" applyAlignment="1" applyProtection="1">
      <alignment vertical="center" wrapText="1"/>
      <protection hidden="1"/>
    </xf>
    <xf numFmtId="0" fontId="12" fillId="4" borderId="13" xfId="9" applyFont="1" applyFill="1" applyBorder="1" applyAlignment="1" applyProtection="1">
      <alignment vertical="center" wrapText="1"/>
      <protection hidden="1"/>
    </xf>
    <xf numFmtId="0" fontId="11" fillId="4" borderId="13" xfId="9" applyFont="1" applyFill="1" applyBorder="1" applyAlignment="1" applyProtection="1">
      <alignment vertical="center" wrapText="1"/>
      <protection hidden="1"/>
    </xf>
    <xf numFmtId="0" fontId="5" fillId="3" borderId="14" xfId="9" applyFont="1" applyFill="1" applyBorder="1" applyAlignment="1" applyProtection="1">
      <alignment vertical="center"/>
      <protection hidden="1"/>
    </xf>
    <xf numFmtId="0" fontId="11" fillId="4" borderId="0" xfId="9" applyFont="1" applyFill="1" applyAlignment="1" applyProtection="1">
      <alignment horizontal="center" vertical="center" wrapText="1"/>
      <protection hidden="1"/>
    </xf>
    <xf numFmtId="0" fontId="11" fillId="4" borderId="0" xfId="9" applyFont="1" applyFill="1" applyBorder="1" applyAlignment="1" applyProtection="1">
      <alignment horizontal="center"/>
      <protection hidden="1"/>
    </xf>
    <xf numFmtId="0" fontId="11" fillId="4" borderId="12" xfId="9" applyFont="1" applyFill="1" applyBorder="1" applyAlignment="1" applyProtection="1">
      <alignment horizontal="center" vertical="center" wrapText="1"/>
      <protection hidden="1"/>
    </xf>
    <xf numFmtId="1" fontId="6" fillId="3" borderId="15" xfId="9" applyNumberFormat="1" applyFont="1" applyFill="1" applyBorder="1" applyAlignment="1" applyProtection="1">
      <alignment horizontal="left" vertical="center"/>
      <protection hidden="1"/>
    </xf>
    <xf numFmtId="0" fontId="11" fillId="4" borderId="13" xfId="9" applyFont="1" applyFill="1" applyBorder="1" applyAlignment="1" applyProtection="1">
      <alignment horizontal="center" vertical="center" wrapText="1"/>
      <protection hidden="1"/>
    </xf>
    <xf numFmtId="0" fontId="11" fillId="0" borderId="0" xfId="9" applyFont="1" applyAlignment="1" applyProtection="1">
      <alignment horizontal="center" vertical="center" wrapText="1"/>
      <protection hidden="1"/>
    </xf>
    <xf numFmtId="0" fontId="5" fillId="4" borderId="0" xfId="9" applyFont="1" applyFill="1" applyBorder="1" applyAlignment="1" applyProtection="1">
      <alignment vertical="center"/>
      <protection hidden="1"/>
    </xf>
    <xf numFmtId="0" fontId="18" fillId="4" borderId="0" xfId="9" applyFont="1" applyFill="1" applyBorder="1" applyAlignment="1" applyProtection="1">
      <alignment horizontal="left"/>
      <protection hidden="1"/>
    </xf>
    <xf numFmtId="0" fontId="24" fillId="5" borderId="16" xfId="9" applyFont="1" applyFill="1" applyBorder="1" applyAlignment="1" applyProtection="1">
      <alignment horizontal="center" vertical="center"/>
      <protection hidden="1"/>
    </xf>
    <xf numFmtId="0" fontId="24" fillId="5" borderId="17" xfId="9" applyFont="1" applyFill="1" applyBorder="1" applyAlignment="1" applyProtection="1">
      <alignment horizontal="center" vertical="center"/>
      <protection hidden="1"/>
    </xf>
    <xf numFmtId="0" fontId="24" fillId="5" borderId="18" xfId="9" applyFont="1" applyFill="1" applyBorder="1" applyAlignment="1" applyProtection="1">
      <alignment horizontal="center" vertical="center"/>
      <protection hidden="1"/>
    </xf>
    <xf numFmtId="0" fontId="19" fillId="6" borderId="19" xfId="9" applyFont="1" applyFill="1" applyBorder="1" applyAlignment="1" applyProtection="1">
      <alignment horizontal="left" vertical="center"/>
      <protection hidden="1"/>
    </xf>
    <xf numFmtId="0" fontId="19" fillId="6" borderId="5" xfId="9" applyFont="1" applyFill="1" applyBorder="1" applyAlignment="1" applyProtection="1">
      <alignment horizontal="center" vertical="center"/>
      <protection hidden="1"/>
    </xf>
    <xf numFmtId="1" fontId="19" fillId="6" borderId="20" xfId="9" applyNumberFormat="1" applyFont="1" applyFill="1" applyBorder="1" applyAlignment="1" applyProtection="1">
      <alignment horizontal="left" vertical="center"/>
      <protection hidden="1"/>
    </xf>
    <xf numFmtId="0" fontId="19" fillId="6" borderId="4" xfId="9" applyFont="1" applyFill="1" applyBorder="1" applyAlignment="1" applyProtection="1">
      <alignment horizontal="center" vertical="center"/>
      <protection hidden="1"/>
    </xf>
    <xf numFmtId="0" fontId="19" fillId="6" borderId="20" xfId="9" applyFont="1" applyFill="1" applyBorder="1" applyAlignment="1" applyProtection="1">
      <alignment horizontal="left" vertical="center"/>
      <protection hidden="1"/>
    </xf>
    <xf numFmtId="0" fontId="5" fillId="5" borderId="18" xfId="9" applyFont="1" applyFill="1" applyBorder="1" applyAlignment="1" applyProtection="1">
      <alignment horizontal="center" vertical="center"/>
      <protection hidden="1"/>
    </xf>
    <xf numFmtId="0" fontId="5" fillId="5" borderId="21" xfId="9" applyFont="1" applyFill="1" applyBorder="1" applyAlignment="1" applyProtection="1">
      <alignment horizontal="center" vertical="center"/>
      <protection hidden="1"/>
    </xf>
    <xf numFmtId="0" fontId="16" fillId="6" borderId="2" xfId="9" applyFont="1" applyFill="1" applyBorder="1" applyAlignment="1" applyProtection="1">
      <alignment vertical="center"/>
      <protection hidden="1"/>
    </xf>
    <xf numFmtId="0" fontId="23" fillId="6" borderId="3" xfId="9" applyFont="1" applyFill="1" applyBorder="1" applyAlignment="1" applyProtection="1">
      <alignment horizontal="left" vertical="center"/>
      <protection hidden="1"/>
    </xf>
    <xf numFmtId="0" fontId="16" fillId="7" borderId="8" xfId="9" applyFont="1" applyFill="1" applyBorder="1" applyAlignment="1" applyProtection="1">
      <alignment vertical="center"/>
      <protection hidden="1"/>
    </xf>
    <xf numFmtId="0" fontId="23" fillId="7" borderId="4" xfId="9" applyFont="1" applyFill="1" applyBorder="1" applyAlignment="1" applyProtection="1">
      <alignment horizontal="left" vertical="center"/>
      <protection hidden="1"/>
    </xf>
    <xf numFmtId="0" fontId="16" fillId="6" borderId="8" xfId="9" applyFont="1" applyFill="1" applyBorder="1" applyAlignment="1" applyProtection="1">
      <alignment vertical="center"/>
      <protection hidden="1"/>
    </xf>
    <xf numFmtId="0" fontId="23" fillId="6" borderId="4" xfId="9" applyFont="1" applyFill="1" applyBorder="1" applyAlignment="1" applyProtection="1">
      <alignment horizontal="left" vertical="center"/>
      <protection hidden="1"/>
    </xf>
    <xf numFmtId="0" fontId="16" fillId="7" borderId="22" xfId="9" applyFont="1" applyFill="1" applyBorder="1" applyAlignment="1" applyProtection="1">
      <alignment vertical="center"/>
      <protection hidden="1"/>
    </xf>
    <xf numFmtId="0" fontId="23" fillId="7" borderId="23" xfId="9" applyFont="1" applyFill="1" applyBorder="1" applyAlignment="1" applyProtection="1">
      <alignment horizontal="left" vertical="center"/>
      <protection hidden="1"/>
    </xf>
    <xf numFmtId="0" fontId="43" fillId="4" borderId="14" xfId="0" applyFont="1" applyFill="1" applyBorder="1" applyAlignment="1" applyProtection="1">
      <alignment horizontal="center" vertical="center" wrapText="1"/>
      <protection locked="0"/>
    </xf>
    <xf numFmtId="0" fontId="15" fillId="0" borderId="18" xfId="9" applyFont="1" applyFill="1" applyBorder="1" applyAlignment="1" applyProtection="1">
      <alignment horizontal="left" vertical="center"/>
      <protection hidden="1"/>
    </xf>
    <xf numFmtId="0" fontId="23" fillId="0" borderId="17" xfId="9" applyFont="1" applyFill="1" applyBorder="1" applyAlignment="1" applyProtection="1">
      <alignment horizontal="left" vertical="center"/>
      <protection hidden="1"/>
    </xf>
    <xf numFmtId="0" fontId="19" fillId="6" borderId="8" xfId="9" applyFont="1" applyFill="1" applyBorder="1" applyAlignment="1" applyProtection="1">
      <alignment horizontal="left" vertical="center"/>
      <protection hidden="1"/>
    </xf>
    <xf numFmtId="0" fontId="14" fillId="7" borderId="1" xfId="9" applyFont="1" applyFill="1" applyBorder="1" applyAlignment="1" applyProtection="1">
      <alignment vertical="center"/>
      <protection hidden="1"/>
    </xf>
    <xf numFmtId="14" fontId="12" fillId="7" borderId="24" xfId="9" applyNumberFormat="1" applyFont="1" applyFill="1" applyBorder="1" applyAlignment="1" applyProtection="1">
      <alignment horizontal="center" vertical="center" wrapText="1"/>
      <protection hidden="1"/>
    </xf>
    <xf numFmtId="0" fontId="14" fillId="6" borderId="8" xfId="9" applyFont="1" applyFill="1" applyBorder="1" applyAlignment="1" applyProtection="1">
      <alignment vertical="center"/>
      <protection hidden="1"/>
    </xf>
    <xf numFmtId="14" fontId="12" fillId="6" borderId="15" xfId="9" applyNumberFormat="1" applyFont="1" applyFill="1" applyBorder="1" applyAlignment="1" applyProtection="1">
      <alignment horizontal="center" vertical="center" wrapText="1"/>
      <protection hidden="1"/>
    </xf>
    <xf numFmtId="0" fontId="14" fillId="7" borderId="8" xfId="9" applyFont="1" applyFill="1" applyBorder="1" applyAlignment="1" applyProtection="1">
      <alignment vertical="center"/>
      <protection hidden="1"/>
    </xf>
    <xf numFmtId="14" fontId="12" fillId="7" borderId="15" xfId="9" applyNumberFormat="1" applyFont="1" applyFill="1" applyBorder="1" applyAlignment="1" applyProtection="1">
      <alignment horizontal="center" vertical="center" wrapText="1"/>
      <protection hidden="1"/>
    </xf>
    <xf numFmtId="0" fontId="14" fillId="6" borderId="8" xfId="9" applyFont="1" applyFill="1" applyBorder="1" applyAlignment="1" applyProtection="1">
      <alignment vertical="center" wrapText="1"/>
      <protection hidden="1"/>
    </xf>
    <xf numFmtId="0" fontId="14" fillId="7" borderId="8" xfId="9" applyFont="1" applyFill="1" applyBorder="1" applyAlignment="1" applyProtection="1">
      <alignment vertical="center" wrapText="1"/>
      <protection hidden="1"/>
    </xf>
    <xf numFmtId="0" fontId="14" fillId="6" borderId="25" xfId="9" applyFont="1" applyFill="1" applyBorder="1" applyAlignment="1" applyProtection="1">
      <alignment vertical="center"/>
      <protection hidden="1"/>
    </xf>
    <xf numFmtId="14" fontId="12" fillId="6" borderId="26" xfId="9" applyNumberFormat="1" applyFont="1" applyFill="1" applyBorder="1" applyAlignment="1" applyProtection="1">
      <alignment horizontal="center" vertical="center" wrapText="1"/>
      <protection hidden="1"/>
    </xf>
    <xf numFmtId="0" fontId="11" fillId="4" borderId="27" xfId="9" applyFont="1" applyFill="1" applyBorder="1" applyAlignment="1" applyProtection="1">
      <alignment vertical="center" wrapText="1"/>
      <protection hidden="1"/>
    </xf>
    <xf numFmtId="0" fontId="11" fillId="4" borderId="28" xfId="9" applyFont="1" applyFill="1" applyBorder="1" applyAlignment="1" applyProtection="1">
      <alignment vertical="center" wrapText="1"/>
      <protection hidden="1"/>
    </xf>
    <xf numFmtId="0" fontId="11" fillId="4" borderId="29" xfId="9" applyFont="1" applyFill="1" applyBorder="1" applyAlignment="1" applyProtection="1">
      <alignment vertical="center" wrapText="1"/>
      <protection hidden="1"/>
    </xf>
    <xf numFmtId="0" fontId="11" fillId="0" borderId="0" xfId="9" applyFont="1" applyFill="1" applyAlignment="1" applyProtection="1">
      <alignment vertical="center" wrapText="1"/>
      <protection hidden="1"/>
    </xf>
    <xf numFmtId="0" fontId="12" fillId="0" borderId="0" xfId="9" applyFont="1" applyFill="1" applyAlignment="1" applyProtection="1">
      <alignment vertical="center" wrapText="1"/>
      <protection hidden="1"/>
    </xf>
    <xf numFmtId="0" fontId="12" fillId="0" borderId="0" xfId="9" applyFont="1" applyFill="1" applyBorder="1" applyAlignment="1" applyProtection="1">
      <alignment vertical="center" wrapText="1"/>
      <protection hidden="1"/>
    </xf>
    <xf numFmtId="0" fontId="13" fillId="0" borderId="0" xfId="9" applyFont="1" applyFill="1" applyBorder="1" applyAlignment="1" applyProtection="1">
      <alignment vertical="center" wrapText="1"/>
      <protection hidden="1"/>
    </xf>
    <xf numFmtId="0" fontId="19" fillId="6" borderId="20" xfId="9" applyFont="1" applyFill="1" applyBorder="1" applyAlignment="1" applyProtection="1">
      <alignment horizontal="center" vertical="center"/>
      <protection hidden="1"/>
    </xf>
    <xf numFmtId="0" fontId="19" fillId="3" borderId="5" xfId="9" applyFont="1" applyFill="1" applyBorder="1" applyAlignment="1" applyProtection="1">
      <alignment horizontal="left" vertical="center"/>
      <protection hidden="1"/>
    </xf>
    <xf numFmtId="1" fontId="6" fillId="3" borderId="15" xfId="9" applyNumberFormat="1" applyFont="1" applyFill="1" applyBorder="1" applyAlignment="1" applyProtection="1">
      <alignment horizontal="left" vertical="center"/>
      <protection locked="0"/>
    </xf>
    <xf numFmtId="1" fontId="6" fillId="3" borderId="15" xfId="9" applyNumberFormat="1" applyFont="1" applyFill="1" applyBorder="1" applyAlignment="1" applyProtection="1">
      <alignment horizontal="left" vertical="center"/>
    </xf>
    <xf numFmtId="0" fontId="34" fillId="0" borderId="0" xfId="0" applyFont="1" applyFill="1" applyProtection="1">
      <protection locked="0"/>
    </xf>
    <xf numFmtId="0" fontId="35" fillId="0" borderId="0" xfId="0" applyFont="1" applyFill="1" applyAlignment="1" applyProtection="1">
      <alignment vertical="center"/>
      <protection locked="0"/>
    </xf>
    <xf numFmtId="0" fontId="35" fillId="8" borderId="14" xfId="0" applyFont="1" applyFill="1" applyBorder="1" applyAlignment="1" applyProtection="1">
      <alignment horizontal="center" vertical="center" wrapText="1"/>
      <protection locked="0"/>
    </xf>
    <xf numFmtId="0" fontId="36" fillId="0" borderId="0" xfId="0" applyFont="1" applyFill="1" applyProtection="1">
      <protection locked="0"/>
    </xf>
    <xf numFmtId="0" fontId="37" fillId="0" borderId="14" xfId="0" applyFont="1" applyFill="1" applyBorder="1" applyAlignment="1" applyProtection="1">
      <alignment horizontal="center" vertical="center"/>
      <protection locked="0"/>
    </xf>
    <xf numFmtId="0" fontId="38" fillId="0" borderId="14" xfId="0" applyFont="1" applyFill="1" applyBorder="1" applyAlignment="1" applyProtection="1">
      <alignment horizontal="left" vertical="center" wrapText="1"/>
      <protection locked="0"/>
    </xf>
    <xf numFmtId="0" fontId="39" fillId="0" borderId="14" xfId="0" applyFont="1" applyFill="1" applyBorder="1" applyAlignment="1" applyProtection="1">
      <alignment horizontal="center" vertical="center"/>
      <protection locked="0"/>
    </xf>
    <xf numFmtId="0" fontId="40" fillId="0" borderId="14" xfId="0" applyFont="1" applyFill="1" applyBorder="1" applyAlignment="1" applyProtection="1">
      <alignment horizontal="center" vertical="center" wrapText="1"/>
      <protection locked="0"/>
    </xf>
    <xf numFmtId="0" fontId="34" fillId="0" borderId="0" xfId="0" applyFont="1" applyFill="1" applyAlignment="1" applyProtection="1">
      <alignment horizontal="center"/>
      <protection locked="0"/>
    </xf>
    <xf numFmtId="0" fontId="42" fillId="0" borderId="0" xfId="0" applyFont="1" applyFill="1" applyProtection="1">
      <protection locked="0"/>
    </xf>
    <xf numFmtId="0" fontId="43" fillId="0" borderId="0" xfId="0" applyFont="1" applyFill="1" applyAlignment="1" applyProtection="1">
      <alignment vertical="center"/>
      <protection locked="0"/>
    </xf>
    <xf numFmtId="0" fontId="44" fillId="0" borderId="0" xfId="0" applyFont="1" applyFill="1" applyProtection="1">
      <protection locked="0"/>
    </xf>
    <xf numFmtId="0" fontId="43" fillId="4" borderId="14" xfId="0" applyFont="1" applyFill="1" applyBorder="1" applyAlignment="1" applyProtection="1">
      <alignment horizontal="center" vertical="center"/>
      <protection locked="0"/>
    </xf>
    <xf numFmtId="0" fontId="43" fillId="0" borderId="14" xfId="0" applyFont="1" applyFill="1" applyBorder="1" applyAlignment="1" applyProtection="1">
      <alignment horizontal="center" vertical="center"/>
      <protection locked="0"/>
    </xf>
    <xf numFmtId="0" fontId="42" fillId="0" borderId="0" xfId="0" applyFont="1" applyFill="1" applyAlignment="1" applyProtection="1">
      <alignment horizontal="center"/>
      <protection locked="0"/>
    </xf>
    <xf numFmtId="0" fontId="34" fillId="0" borderId="0" xfId="0" applyFont="1" applyFill="1" applyAlignment="1" applyProtection="1">
      <alignment horizontal="left"/>
      <protection locked="0"/>
    </xf>
    <xf numFmtId="0" fontId="47" fillId="4" borderId="31" xfId="10" applyFont="1" applyFill="1" applyBorder="1"/>
    <xf numFmtId="0" fontId="47" fillId="4" borderId="32" xfId="10" applyFont="1" applyFill="1" applyBorder="1"/>
    <xf numFmtId="0" fontId="47" fillId="4" borderId="33" xfId="10" applyFont="1" applyFill="1" applyBorder="1"/>
    <xf numFmtId="0" fontId="47" fillId="0" borderId="0" xfId="10" applyFont="1"/>
    <xf numFmtId="0" fontId="11" fillId="4" borderId="34" xfId="10" applyFont="1" applyFill="1" applyBorder="1"/>
    <xf numFmtId="0" fontId="11" fillId="4" borderId="0" xfId="10" applyFont="1" applyFill="1" applyBorder="1"/>
    <xf numFmtId="0" fontId="11" fillId="4" borderId="35" xfId="10" applyFont="1" applyFill="1" applyBorder="1"/>
    <xf numFmtId="0" fontId="47" fillId="4" borderId="34" xfId="10" applyFont="1" applyFill="1" applyBorder="1"/>
    <xf numFmtId="0" fontId="47" fillId="4" borderId="0" xfId="10" applyFont="1" applyFill="1" applyBorder="1"/>
    <xf numFmtId="0" fontId="47" fillId="4" borderId="35" xfId="10" applyFont="1" applyFill="1" applyBorder="1"/>
    <xf numFmtId="0" fontId="47" fillId="0" borderId="0" xfId="10" applyFont="1" applyAlignment="1">
      <alignment vertical="center"/>
    </xf>
    <xf numFmtId="0" fontId="47" fillId="4" borderId="24" xfId="10" applyFont="1" applyFill="1" applyBorder="1"/>
    <xf numFmtId="0" fontId="47" fillId="4" borderId="36" xfId="10" applyFont="1" applyFill="1" applyBorder="1"/>
    <xf numFmtId="0" fontId="47" fillId="4" borderId="19" xfId="10" applyFont="1" applyFill="1" applyBorder="1"/>
    <xf numFmtId="0" fontId="12" fillId="0" borderId="0" xfId="0" applyFont="1" applyFill="1" applyProtection="1">
      <protection locked="0"/>
    </xf>
    <xf numFmtId="0" fontId="12" fillId="0" borderId="0" xfId="0" applyFont="1" applyFill="1" applyAlignment="1" applyProtection="1">
      <alignment horizontal="left"/>
      <protection locked="0"/>
    </xf>
    <xf numFmtId="165" fontId="45" fillId="4" borderId="14" xfId="0" applyNumberFormat="1" applyFont="1" applyFill="1" applyBorder="1" applyAlignment="1" applyProtection="1">
      <alignment horizontal="center" vertical="center"/>
      <protection hidden="1"/>
    </xf>
    <xf numFmtId="165" fontId="59" fillId="4" borderId="14" xfId="0" applyNumberFormat="1" applyFont="1" applyFill="1" applyBorder="1" applyAlignment="1" applyProtection="1">
      <alignment horizontal="center" vertical="center"/>
      <protection hidden="1"/>
    </xf>
    <xf numFmtId="165" fontId="40" fillId="0" borderId="14" xfId="0" applyNumberFormat="1" applyFont="1" applyFill="1" applyBorder="1" applyAlignment="1" applyProtection="1">
      <alignment horizontal="center" vertical="center" wrapText="1"/>
    </xf>
    <xf numFmtId="0" fontId="5" fillId="6" borderId="14" xfId="9" applyFont="1" applyFill="1" applyBorder="1" applyAlignment="1" applyProtection="1">
      <alignment vertical="center"/>
      <protection hidden="1"/>
    </xf>
    <xf numFmtId="1" fontId="18" fillId="6" borderId="14" xfId="9" applyNumberFormat="1" applyFont="1" applyFill="1" applyBorder="1" applyAlignment="1" applyProtection="1">
      <alignment horizontal="left" vertical="center"/>
      <protection locked="0"/>
    </xf>
    <xf numFmtId="0" fontId="11" fillId="6" borderId="15" xfId="9" applyFont="1" applyFill="1" applyBorder="1" applyAlignment="1" applyProtection="1">
      <alignment horizontal="center" vertical="center" wrapText="1"/>
      <protection hidden="1"/>
    </xf>
    <xf numFmtId="0" fontId="11" fillId="6" borderId="20" xfId="9" applyFont="1" applyFill="1" applyBorder="1" applyAlignment="1" applyProtection="1">
      <alignment horizontal="center"/>
      <protection hidden="1"/>
    </xf>
    <xf numFmtId="1" fontId="18" fillId="6" borderId="14" xfId="9" applyNumberFormat="1" applyFont="1" applyFill="1" applyBorder="1" applyAlignment="1" applyProtection="1">
      <alignment horizontal="left" vertical="center"/>
      <protection hidden="1"/>
    </xf>
    <xf numFmtId="0" fontId="11" fillId="6" borderId="31" xfId="9" applyFont="1" applyFill="1" applyBorder="1" applyAlignment="1" applyProtection="1">
      <alignment horizontal="center" vertical="center" wrapText="1"/>
      <protection hidden="1"/>
    </xf>
    <xf numFmtId="0" fontId="11" fillId="6" borderId="0" xfId="9" applyFont="1" applyFill="1" applyBorder="1" applyAlignment="1" applyProtection="1">
      <alignment horizontal="center"/>
      <protection hidden="1"/>
    </xf>
    <xf numFmtId="0" fontId="5" fillId="6" borderId="30" xfId="9" applyFont="1" applyFill="1" applyBorder="1" applyAlignment="1" applyProtection="1">
      <alignment vertical="center"/>
      <protection hidden="1"/>
    </xf>
    <xf numFmtId="0" fontId="47" fillId="6" borderId="14" xfId="9" applyFont="1" applyFill="1" applyBorder="1" applyAlignment="1" applyProtection="1">
      <alignment horizontal="left" vertical="center"/>
      <protection hidden="1"/>
    </xf>
    <xf numFmtId="0" fontId="67" fillId="6" borderId="14" xfId="9" applyFont="1" applyFill="1" applyBorder="1" applyAlignment="1" applyProtection="1">
      <alignment horizontal="center" vertical="center"/>
      <protection hidden="1"/>
    </xf>
    <xf numFmtId="0" fontId="47" fillId="6" borderId="14" xfId="9" applyNumberFormat="1" applyFont="1" applyFill="1" applyBorder="1" applyAlignment="1" applyProtection="1">
      <alignment horizontal="left" vertical="center"/>
      <protection hidden="1"/>
    </xf>
    <xf numFmtId="1" fontId="64" fillId="6" borderId="14" xfId="9" applyNumberFormat="1" applyFont="1" applyFill="1" applyBorder="1" applyAlignment="1" applyProtection="1">
      <alignment horizontal="left" vertical="center"/>
      <protection hidden="1"/>
    </xf>
    <xf numFmtId="0" fontId="64" fillId="6" borderId="14" xfId="9" applyFont="1" applyFill="1" applyBorder="1" applyAlignment="1" applyProtection="1">
      <alignment horizontal="center" vertical="center"/>
      <protection hidden="1"/>
    </xf>
    <xf numFmtId="0" fontId="64" fillId="6" borderId="14" xfId="9" applyFont="1" applyFill="1" applyBorder="1" applyAlignment="1" applyProtection="1">
      <alignment horizontal="left" vertical="center"/>
      <protection hidden="1"/>
    </xf>
    <xf numFmtId="0" fontId="5" fillId="6" borderId="30" xfId="9" applyFont="1" applyFill="1" applyBorder="1" applyAlignment="1" applyProtection="1">
      <alignment vertical="center" wrapText="1"/>
      <protection hidden="1"/>
    </xf>
    <xf numFmtId="14" fontId="47" fillId="6" borderId="14" xfId="9" applyNumberFormat="1" applyFont="1" applyFill="1" applyBorder="1" applyAlignment="1" applyProtection="1">
      <alignment horizontal="left" vertical="center"/>
      <protection hidden="1"/>
    </xf>
    <xf numFmtId="0" fontId="5" fillId="6" borderId="14" xfId="9" applyFont="1" applyFill="1" applyBorder="1" applyAlignment="1" applyProtection="1">
      <alignment horizontal="center" vertical="center"/>
      <protection hidden="1"/>
    </xf>
    <xf numFmtId="0" fontId="12" fillId="6" borderId="14" xfId="9" applyFont="1" applyFill="1" applyBorder="1" applyAlignment="1" applyProtection="1">
      <alignment vertical="center"/>
      <protection hidden="1"/>
    </xf>
    <xf numFmtId="0" fontId="36" fillId="6" borderId="14" xfId="9" applyFont="1" applyFill="1" applyBorder="1" applyAlignment="1" applyProtection="1">
      <alignment vertical="center"/>
      <protection hidden="1"/>
    </xf>
    <xf numFmtId="0" fontId="5" fillId="6" borderId="14" xfId="9" applyFont="1" applyFill="1" applyBorder="1" applyAlignment="1" applyProtection="1">
      <alignment horizontal="left" vertical="center"/>
      <protection hidden="1"/>
    </xf>
    <xf numFmtId="0" fontId="72" fillId="6" borderId="14" xfId="9" applyFont="1" applyFill="1" applyBorder="1" applyAlignment="1" applyProtection="1">
      <alignment vertical="center"/>
      <protection hidden="1"/>
    </xf>
    <xf numFmtId="14" fontId="12" fillId="6" borderId="14" xfId="9" applyNumberFormat="1" applyFont="1" applyFill="1" applyBorder="1" applyAlignment="1" applyProtection="1">
      <alignment horizontal="center" vertical="center" wrapText="1"/>
      <protection hidden="1"/>
    </xf>
    <xf numFmtId="0" fontId="64" fillId="6" borderId="37" xfId="9" applyFont="1" applyFill="1" applyBorder="1" applyAlignment="1" applyProtection="1">
      <alignment horizontal="left" vertical="center"/>
      <protection hidden="1"/>
    </xf>
    <xf numFmtId="0" fontId="64" fillId="6" borderId="37" xfId="9" applyFont="1" applyFill="1" applyBorder="1" applyAlignment="1" applyProtection="1">
      <alignment horizontal="center" vertical="center"/>
      <protection hidden="1"/>
    </xf>
    <xf numFmtId="0" fontId="72" fillId="6" borderId="14" xfId="9" applyFont="1" applyFill="1" applyBorder="1" applyAlignment="1" applyProtection="1">
      <alignment vertical="center" wrapText="1"/>
      <protection hidden="1"/>
    </xf>
    <xf numFmtId="0" fontId="75" fillId="6" borderId="0" xfId="0" applyFont="1" applyFill="1"/>
    <xf numFmtId="0" fontId="75" fillId="0" borderId="0" xfId="0" applyFont="1"/>
    <xf numFmtId="49" fontId="75" fillId="6" borderId="0" xfId="0" applyNumberFormat="1" applyFont="1" applyFill="1" applyAlignment="1">
      <alignment horizontal="center"/>
    </xf>
    <xf numFmtId="0" fontId="76" fillId="6" borderId="0" xfId="0" applyFont="1" applyFill="1" applyAlignment="1">
      <alignment horizontal="left"/>
    </xf>
    <xf numFmtId="0" fontId="76" fillId="0" borderId="0" xfId="0" applyFont="1" applyAlignment="1">
      <alignment horizontal="center"/>
    </xf>
    <xf numFmtId="0" fontId="76" fillId="6" borderId="0" xfId="0" applyFont="1" applyFill="1" applyAlignment="1">
      <alignment horizontal="justify"/>
    </xf>
    <xf numFmtId="0" fontId="76" fillId="6" borderId="0" xfId="0" applyFont="1" applyFill="1" applyAlignment="1">
      <alignment horizontal="right"/>
    </xf>
    <xf numFmtId="0" fontId="77" fillId="4" borderId="38" xfId="10" applyFont="1" applyFill="1" applyBorder="1" applyAlignment="1">
      <alignment vertical="center" wrapText="1"/>
    </xf>
    <xf numFmtId="0" fontId="0" fillId="0" borderId="0" xfId="0" applyFont="1"/>
    <xf numFmtId="0" fontId="80" fillId="0" borderId="0" xfId="0" applyFont="1" applyFill="1" applyAlignment="1">
      <alignment horizontal="center" vertical="center"/>
    </xf>
    <xf numFmtId="1" fontId="79" fillId="2" borderId="14" xfId="10" applyNumberFormat="1" applyFont="1" applyFill="1" applyBorder="1" applyAlignment="1">
      <alignment horizontal="center" vertical="center" wrapText="1"/>
    </xf>
    <xf numFmtId="0" fontId="79" fillId="2" borderId="14" xfId="10" applyFont="1" applyFill="1" applyBorder="1" applyAlignment="1">
      <alignment horizontal="center" vertical="center" wrapText="1"/>
    </xf>
    <xf numFmtId="0" fontId="81" fillId="2" borderId="14" xfId="10" applyFont="1" applyFill="1" applyBorder="1" applyAlignment="1">
      <alignment vertical="center" wrapText="1"/>
    </xf>
    <xf numFmtId="0" fontId="82" fillId="0" borderId="14" xfId="10" applyFont="1" applyFill="1" applyBorder="1" applyAlignment="1">
      <alignment horizontal="center" vertical="center" wrapText="1"/>
    </xf>
    <xf numFmtId="0" fontId="84" fillId="0" borderId="0" xfId="0" applyFont="1" applyAlignment="1">
      <alignment horizontal="right" vertical="top" wrapText="1"/>
    </xf>
    <xf numFmtId="0" fontId="85" fillId="0" borderId="0" xfId="0" applyFont="1" applyAlignment="1">
      <alignment horizontal="right" vertical="top" wrapText="1"/>
    </xf>
    <xf numFmtId="0" fontId="82" fillId="0" borderId="39" xfId="10" applyFont="1" applyFill="1" applyBorder="1" applyAlignment="1">
      <alignment horizontal="center" vertical="center" wrapText="1"/>
    </xf>
    <xf numFmtId="0" fontId="85" fillId="0" borderId="0" xfId="0" applyFont="1" applyAlignment="1">
      <alignment vertical="top" wrapText="1"/>
    </xf>
    <xf numFmtId="0" fontId="82" fillId="0" borderId="40" xfId="10" applyFont="1" applyFill="1" applyBorder="1" applyAlignment="1">
      <alignment horizontal="center" vertical="center" wrapText="1"/>
    </xf>
    <xf numFmtId="0" fontId="82" fillId="0" borderId="41" xfId="10" applyFont="1" applyFill="1" applyBorder="1" applyAlignment="1">
      <alignment horizontal="center" vertical="center" wrapText="1"/>
    </xf>
    <xf numFmtId="0" fontId="82" fillId="6" borderId="41" xfId="10" applyFont="1" applyFill="1" applyBorder="1" applyAlignment="1">
      <alignment horizontal="center" vertical="center" wrapText="1"/>
    </xf>
    <xf numFmtId="0" fontId="82" fillId="6" borderId="14" xfId="10" applyFont="1" applyFill="1" applyBorder="1" applyAlignment="1">
      <alignment horizontal="center" vertical="center" wrapText="1"/>
    </xf>
    <xf numFmtId="0" fontId="82" fillId="6" borderId="40" xfId="10" applyFont="1" applyFill="1" applyBorder="1" applyAlignment="1">
      <alignment horizontal="center" vertical="center" wrapText="1"/>
    </xf>
    <xf numFmtId="1" fontId="81" fillId="0" borderId="0" xfId="10" applyNumberFormat="1" applyFont="1" applyAlignment="1">
      <alignment horizontal="center" wrapText="1"/>
    </xf>
    <xf numFmtId="0" fontId="81" fillId="0" borderId="0" xfId="10" applyFont="1" applyAlignment="1">
      <alignment horizontal="center" wrapText="1"/>
    </xf>
    <xf numFmtId="0" fontId="81" fillId="0" borderId="0" xfId="10" applyFont="1" applyAlignment="1">
      <alignment wrapText="1"/>
    </xf>
    <xf numFmtId="1" fontId="81" fillId="0" borderId="0" xfId="10" applyNumberFormat="1" applyFont="1" applyAlignment="1">
      <alignment horizontal="center" vertical="center" wrapText="1"/>
    </xf>
    <xf numFmtId="0" fontId="81" fillId="0" borderId="0" xfId="10" applyFont="1" applyAlignment="1">
      <alignment horizontal="center" vertical="center" wrapText="1"/>
    </xf>
    <xf numFmtId="0" fontId="81" fillId="0" borderId="0" xfId="10" applyFont="1" applyAlignment="1">
      <alignment vertical="center" wrapText="1"/>
    </xf>
    <xf numFmtId="0" fontId="86" fillId="6" borderId="0" xfId="0" applyFont="1" applyFill="1" applyAlignment="1">
      <alignment horizontal="center" vertical="center" wrapText="1"/>
    </xf>
    <xf numFmtId="0" fontId="75" fillId="0" borderId="0" xfId="0" applyFont="1" applyAlignment="1">
      <alignment vertical="center" wrapText="1"/>
    </xf>
    <xf numFmtId="0" fontId="75" fillId="6" borderId="0" xfId="0" applyFont="1" applyFill="1" applyAlignment="1">
      <alignment vertical="center" wrapText="1"/>
    </xf>
    <xf numFmtId="0" fontId="87" fillId="6" borderId="0" xfId="0" applyFont="1" applyFill="1" applyAlignment="1">
      <alignment vertical="center" wrapText="1"/>
    </xf>
    <xf numFmtId="0" fontId="88" fillId="6" borderId="0" xfId="0" applyFont="1" applyFill="1" applyAlignment="1">
      <alignment vertical="center" wrapText="1"/>
    </xf>
    <xf numFmtId="0" fontId="31" fillId="4" borderId="30" xfId="0" applyNumberFormat="1" applyFont="1" applyFill="1" applyBorder="1" applyAlignment="1" applyProtection="1">
      <alignment horizontal="left" vertical="center" wrapText="1"/>
      <protection hidden="1"/>
    </xf>
    <xf numFmtId="0" fontId="17" fillId="0" borderId="14" xfId="0" applyFont="1" applyFill="1" applyBorder="1" applyAlignment="1" applyProtection="1">
      <alignment horizontal="left" vertical="center" wrapText="1"/>
      <protection locked="0"/>
    </xf>
    <xf numFmtId="0" fontId="6" fillId="0" borderId="14" xfId="0" applyFont="1" applyFill="1" applyBorder="1" applyAlignment="1" applyProtection="1">
      <alignment horizontal="center" vertical="center"/>
      <protection locked="0"/>
    </xf>
    <xf numFmtId="0" fontId="54" fillId="4" borderId="34" xfId="10" applyFont="1" applyFill="1" applyBorder="1" applyAlignment="1">
      <alignment horizontal="center" vertical="center" wrapText="1"/>
    </xf>
    <xf numFmtId="0" fontId="54" fillId="4" borderId="0" xfId="10" applyFont="1" applyFill="1" applyBorder="1" applyAlignment="1">
      <alignment horizontal="center" vertical="center" wrapText="1"/>
    </xf>
    <xf numFmtId="0" fontId="54" fillId="4" borderId="35" xfId="10" applyFont="1" applyFill="1" applyBorder="1" applyAlignment="1">
      <alignment horizontal="center" vertical="center" wrapText="1"/>
    </xf>
    <xf numFmtId="0" fontId="48" fillId="4" borderId="34" xfId="10" applyFont="1" applyFill="1" applyBorder="1" applyAlignment="1">
      <alignment horizontal="center"/>
    </xf>
    <xf numFmtId="0" fontId="48" fillId="4" borderId="0" xfId="10" applyFont="1" applyFill="1" applyBorder="1" applyAlignment="1">
      <alignment horizontal="center"/>
    </xf>
    <xf numFmtId="0" fontId="48" fillId="4" borderId="35" xfId="10" applyFont="1" applyFill="1" applyBorder="1" applyAlignment="1">
      <alignment horizontal="center"/>
    </xf>
    <xf numFmtId="0" fontId="49" fillId="4" borderId="34" xfId="10" applyFont="1" applyFill="1" applyBorder="1" applyAlignment="1">
      <alignment horizontal="center" vertical="center" wrapText="1"/>
    </xf>
    <xf numFmtId="0" fontId="49" fillId="4" borderId="0" xfId="10" applyFont="1" applyFill="1" applyBorder="1" applyAlignment="1">
      <alignment horizontal="center" vertical="center" wrapText="1"/>
    </xf>
    <xf numFmtId="0" fontId="49" fillId="4" borderId="35" xfId="10" applyFont="1" applyFill="1" applyBorder="1" applyAlignment="1">
      <alignment horizontal="center" vertical="center" wrapText="1"/>
    </xf>
    <xf numFmtId="164" fontId="58" fillId="4" borderId="34" xfId="10" applyNumberFormat="1" applyFont="1" applyFill="1" applyBorder="1" applyAlignment="1">
      <alignment horizontal="center" vertical="center" wrapText="1"/>
    </xf>
    <xf numFmtId="0" fontId="58" fillId="4" borderId="0" xfId="10" applyFont="1" applyFill="1" applyBorder="1" applyAlignment="1">
      <alignment horizontal="center" vertical="center" wrapText="1"/>
    </xf>
    <xf numFmtId="0" fontId="58" fillId="4" borderId="35" xfId="10" applyFont="1" applyFill="1" applyBorder="1" applyAlignment="1">
      <alignment horizontal="center" vertical="center" wrapText="1"/>
    </xf>
    <xf numFmtId="164" fontId="57" fillId="4" borderId="43" xfId="10" applyNumberFormat="1" applyFont="1" applyFill="1" applyBorder="1" applyAlignment="1">
      <alignment horizontal="left" vertical="center" wrapText="1"/>
    </xf>
    <xf numFmtId="164" fontId="57" fillId="4" borderId="44" xfId="10" applyNumberFormat="1" applyFont="1" applyFill="1" applyBorder="1" applyAlignment="1">
      <alignment horizontal="left" vertical="center" wrapText="1"/>
    </xf>
    <xf numFmtId="164" fontId="57" fillId="4" borderId="45" xfId="10" applyNumberFormat="1" applyFont="1" applyFill="1" applyBorder="1" applyAlignment="1">
      <alignment horizontal="left" vertical="center" wrapText="1"/>
    </xf>
    <xf numFmtId="164" fontId="50" fillId="4" borderId="34" xfId="10" applyNumberFormat="1" applyFont="1" applyFill="1" applyBorder="1" applyAlignment="1">
      <alignment horizontal="center" vertical="center" wrapText="1"/>
    </xf>
    <xf numFmtId="164" fontId="50" fillId="4" borderId="0" xfId="10" applyNumberFormat="1" applyFont="1" applyFill="1" applyBorder="1" applyAlignment="1">
      <alignment horizontal="center" vertical="center"/>
    </xf>
    <xf numFmtId="164" fontId="50" fillId="4" borderId="35" xfId="10" applyNumberFormat="1" applyFont="1" applyFill="1" applyBorder="1" applyAlignment="1">
      <alignment horizontal="center" vertical="center"/>
    </xf>
    <xf numFmtId="164" fontId="56" fillId="3" borderId="46" xfId="10" applyNumberFormat="1" applyFont="1" applyFill="1" applyBorder="1" applyAlignment="1">
      <alignment horizontal="center" vertical="center"/>
    </xf>
    <xf numFmtId="164" fontId="56" fillId="3" borderId="47" xfId="10" applyNumberFormat="1" applyFont="1" applyFill="1" applyBorder="1" applyAlignment="1">
      <alignment horizontal="center" vertical="center"/>
    </xf>
    <xf numFmtId="164" fontId="56" fillId="3" borderId="48" xfId="10" applyNumberFormat="1" applyFont="1" applyFill="1" applyBorder="1" applyAlignment="1">
      <alignment horizontal="center" vertical="center"/>
    </xf>
    <xf numFmtId="164" fontId="48" fillId="4" borderId="34" xfId="10" applyNumberFormat="1" applyFont="1" applyFill="1" applyBorder="1" applyAlignment="1">
      <alignment horizontal="center"/>
    </xf>
    <xf numFmtId="164" fontId="48" fillId="4" borderId="0" xfId="10" applyNumberFormat="1" applyFont="1" applyFill="1" applyBorder="1" applyAlignment="1">
      <alignment horizontal="center"/>
    </xf>
    <xf numFmtId="164" fontId="48" fillId="4" borderId="35" xfId="10" applyNumberFormat="1" applyFont="1" applyFill="1" applyBorder="1" applyAlignment="1">
      <alignment horizontal="center"/>
    </xf>
    <xf numFmtId="164" fontId="54" fillId="4" borderId="34" xfId="10" applyNumberFormat="1" applyFont="1" applyFill="1" applyBorder="1" applyAlignment="1">
      <alignment horizontal="right" vertical="center"/>
    </xf>
    <xf numFmtId="164" fontId="54" fillId="4" borderId="0" xfId="10" applyNumberFormat="1" applyFont="1" applyFill="1" applyBorder="1" applyAlignment="1">
      <alignment horizontal="right" vertical="center"/>
    </xf>
    <xf numFmtId="164" fontId="54" fillId="4" borderId="42" xfId="10" applyNumberFormat="1" applyFont="1" applyFill="1" applyBorder="1" applyAlignment="1">
      <alignment horizontal="right" vertical="center"/>
    </xf>
    <xf numFmtId="164" fontId="53" fillId="4" borderId="43" xfId="10" applyNumberFormat="1" applyFont="1" applyFill="1" applyBorder="1" applyAlignment="1">
      <alignment horizontal="left" vertical="center" wrapText="1"/>
    </xf>
    <xf numFmtId="164" fontId="53" fillId="4" borderId="44" xfId="10" applyNumberFormat="1" applyFont="1" applyFill="1" applyBorder="1" applyAlignment="1">
      <alignment horizontal="left" vertical="center" wrapText="1"/>
    </xf>
    <xf numFmtId="164" fontId="53" fillId="4" borderId="45" xfId="10" applyNumberFormat="1" applyFont="1" applyFill="1" applyBorder="1" applyAlignment="1">
      <alignment horizontal="left" vertical="center" wrapText="1"/>
    </xf>
    <xf numFmtId="164" fontId="51" fillId="4" borderId="34" xfId="10" applyNumberFormat="1" applyFont="1" applyFill="1" applyBorder="1" applyAlignment="1">
      <alignment horizontal="center"/>
    </xf>
    <xf numFmtId="164" fontId="51" fillId="4" borderId="0" xfId="10" applyNumberFormat="1" applyFont="1" applyFill="1" applyBorder="1" applyAlignment="1">
      <alignment horizontal="center"/>
    </xf>
    <xf numFmtId="164" fontId="51" fillId="4" borderId="35" xfId="10" applyNumberFormat="1" applyFont="1" applyFill="1" applyBorder="1" applyAlignment="1">
      <alignment horizontal="center"/>
    </xf>
    <xf numFmtId="164" fontId="55" fillId="4" borderId="34" xfId="10" applyNumberFormat="1" applyFont="1" applyFill="1" applyBorder="1" applyAlignment="1">
      <alignment horizontal="right"/>
    </xf>
    <xf numFmtId="164" fontId="55" fillId="4" borderId="0" xfId="10" applyNumberFormat="1" applyFont="1" applyFill="1" applyBorder="1" applyAlignment="1">
      <alignment horizontal="right"/>
    </xf>
    <xf numFmtId="164" fontId="50" fillId="4" borderId="0" xfId="10" applyNumberFormat="1" applyFont="1" applyFill="1" applyBorder="1" applyAlignment="1"/>
    <xf numFmtId="164" fontId="50" fillId="4" borderId="35" xfId="10" applyNumberFormat="1" applyFont="1" applyFill="1" applyBorder="1" applyAlignment="1"/>
    <xf numFmtId="0" fontId="36" fillId="6" borderId="34" xfId="9" applyNumberFormat="1" applyFont="1" applyFill="1" applyBorder="1" applyAlignment="1" applyProtection="1">
      <alignment horizontal="center" vertical="center" wrapText="1"/>
      <protection hidden="1"/>
    </xf>
    <xf numFmtId="0" fontId="36" fillId="6" borderId="0" xfId="9" applyNumberFormat="1" applyFont="1" applyFill="1" applyBorder="1" applyAlignment="1" applyProtection="1">
      <alignment horizontal="center" vertical="center" wrapText="1"/>
      <protection hidden="1"/>
    </xf>
    <xf numFmtId="0" fontId="36" fillId="6" borderId="35" xfId="9" applyNumberFormat="1" applyFont="1" applyFill="1" applyBorder="1" applyAlignment="1" applyProtection="1">
      <alignment horizontal="center" vertical="center" wrapText="1"/>
      <protection hidden="1"/>
    </xf>
    <xf numFmtId="0" fontId="74" fillId="6" borderId="34" xfId="9" applyFont="1" applyFill="1" applyBorder="1" applyAlignment="1" applyProtection="1">
      <alignment horizontal="center" vertical="center" wrapText="1"/>
      <protection hidden="1"/>
    </xf>
    <xf numFmtId="0" fontId="74" fillId="6" borderId="0" xfId="9" applyFont="1" applyFill="1" applyBorder="1" applyAlignment="1" applyProtection="1">
      <alignment horizontal="center" vertical="center" wrapText="1"/>
      <protection hidden="1"/>
    </xf>
    <xf numFmtId="0" fontId="74" fillId="6" borderId="35" xfId="9" applyFont="1" applyFill="1" applyBorder="1" applyAlignment="1" applyProtection="1">
      <alignment horizontal="center" vertical="center" wrapText="1"/>
      <protection hidden="1"/>
    </xf>
    <xf numFmtId="0" fontId="11" fillId="6" borderId="24" xfId="9" applyFont="1" applyFill="1" applyBorder="1" applyAlignment="1" applyProtection="1">
      <alignment horizontal="center" vertical="center" wrapText="1"/>
      <protection hidden="1"/>
    </xf>
    <xf numFmtId="0" fontId="11" fillId="6" borderId="36" xfId="9" applyFont="1" applyFill="1" applyBorder="1" applyAlignment="1" applyProtection="1">
      <alignment horizontal="center" vertical="center" wrapText="1"/>
      <protection hidden="1"/>
    </xf>
    <xf numFmtId="0" fontId="11" fillId="6" borderId="19" xfId="9" applyFont="1" applyFill="1" applyBorder="1" applyAlignment="1" applyProtection="1">
      <alignment horizontal="center" vertical="center" wrapText="1"/>
      <protection hidden="1"/>
    </xf>
    <xf numFmtId="0" fontId="60" fillId="6" borderId="0" xfId="9" applyFont="1" applyFill="1" applyBorder="1" applyAlignment="1" applyProtection="1">
      <alignment horizontal="center" wrapText="1"/>
      <protection hidden="1"/>
    </xf>
    <xf numFmtId="0" fontId="61" fillId="6" borderId="0" xfId="9" applyFont="1" applyFill="1" applyBorder="1" applyAlignment="1" applyProtection="1">
      <alignment horizontal="center"/>
      <protection hidden="1"/>
    </xf>
    <xf numFmtId="0" fontId="62" fillId="6" borderId="0" xfId="9" applyFont="1" applyFill="1" applyBorder="1" applyAlignment="1" applyProtection="1">
      <alignment horizontal="center" vertical="top" wrapText="1"/>
      <protection hidden="1"/>
    </xf>
    <xf numFmtId="0" fontId="63" fillId="6" borderId="0" xfId="9" applyFont="1" applyFill="1" applyBorder="1" applyAlignment="1" applyProtection="1">
      <alignment horizontal="center" vertical="top"/>
      <protection hidden="1"/>
    </xf>
    <xf numFmtId="0" fontId="64" fillId="6" borderId="14" xfId="9" applyFont="1" applyFill="1" applyBorder="1" applyAlignment="1" applyProtection="1">
      <alignment horizontal="center" vertical="center" wrapText="1"/>
      <protection hidden="1"/>
    </xf>
    <xf numFmtId="0" fontId="65" fillId="6" borderId="49" xfId="3" applyFont="1" applyFill="1" applyBorder="1" applyAlignment="1" applyProtection="1">
      <alignment horizontal="center" vertical="center" wrapText="1"/>
      <protection hidden="1"/>
    </xf>
    <xf numFmtId="0" fontId="0" fillId="0" borderId="49" xfId="0" applyBorder="1"/>
    <xf numFmtId="0" fontId="0" fillId="0" borderId="20" xfId="0" applyBorder="1"/>
    <xf numFmtId="0" fontId="5" fillId="6" borderId="14" xfId="9" applyFont="1" applyFill="1" applyBorder="1" applyAlignment="1" applyProtection="1">
      <alignment horizontal="center" vertical="center"/>
      <protection hidden="1"/>
    </xf>
    <xf numFmtId="0" fontId="66" fillId="6" borderId="14" xfId="9" applyFont="1" applyFill="1" applyBorder="1" applyAlignment="1" applyProtection="1">
      <alignment horizontal="center" vertical="center" wrapText="1"/>
      <protection hidden="1"/>
    </xf>
    <xf numFmtId="0" fontId="11" fillId="6" borderId="14" xfId="9" applyFont="1" applyFill="1" applyBorder="1" applyAlignment="1" applyProtection="1">
      <alignment horizontal="center" vertical="center" wrapText="1"/>
      <protection hidden="1"/>
    </xf>
    <xf numFmtId="0" fontId="73" fillId="6" borderId="31" xfId="9" applyFont="1" applyFill="1" applyBorder="1" applyAlignment="1" applyProtection="1">
      <alignment horizontal="center" vertical="center" wrapText="1"/>
      <protection hidden="1"/>
    </xf>
    <xf numFmtId="0" fontId="0" fillId="6" borderId="32" xfId="0" applyFont="1" applyFill="1" applyBorder="1"/>
    <xf numFmtId="0" fontId="0" fillId="6" borderId="33" xfId="0" applyFont="1" applyFill="1" applyBorder="1"/>
    <xf numFmtId="0" fontId="75" fillId="6" borderId="0" xfId="0" applyFont="1" applyFill="1" applyAlignment="1">
      <alignment horizontal="left" vertical="center"/>
    </xf>
    <xf numFmtId="0" fontId="76" fillId="6" borderId="0" xfId="0" applyFont="1" applyFill="1" applyAlignment="1">
      <alignment horizontal="center" vertical="center"/>
    </xf>
    <xf numFmtId="0" fontId="76" fillId="6" borderId="0" xfId="0" applyFont="1" applyFill="1" applyAlignment="1">
      <alignment horizontal="center" wrapText="1"/>
    </xf>
    <xf numFmtId="0" fontId="76" fillId="6" borderId="0" xfId="0" applyFont="1" applyFill="1" applyAlignment="1">
      <alignment horizontal="center" vertical="center" wrapText="1"/>
    </xf>
    <xf numFmtId="0" fontId="85" fillId="0" borderId="0" xfId="0" applyFont="1" applyAlignment="1">
      <alignment vertical="top" wrapText="1"/>
    </xf>
    <xf numFmtId="0" fontId="83" fillId="0" borderId="0" xfId="0" applyFont="1" applyAlignment="1">
      <alignment vertical="top" wrapText="1"/>
    </xf>
    <xf numFmtId="0" fontId="82" fillId="0" borderId="14" xfId="10" applyFont="1" applyFill="1" applyBorder="1" applyAlignment="1">
      <alignment horizontal="left" vertical="center" wrapText="1"/>
    </xf>
    <xf numFmtId="0" fontId="78" fillId="4" borderId="38" xfId="10" applyFont="1" applyFill="1" applyBorder="1" applyAlignment="1">
      <alignment horizontal="left" vertical="center" wrapText="1"/>
    </xf>
    <xf numFmtId="0" fontId="79" fillId="4" borderId="38" xfId="10" applyFont="1" applyFill="1" applyBorder="1" applyAlignment="1">
      <alignment horizontal="left" vertical="center" wrapText="1"/>
    </xf>
    <xf numFmtId="0" fontId="77" fillId="4" borderId="55" xfId="10" applyFont="1" applyFill="1" applyBorder="1" applyAlignment="1">
      <alignment horizontal="center" vertical="center" wrapText="1"/>
    </xf>
    <xf numFmtId="49" fontId="76" fillId="0" borderId="37" xfId="0" applyNumberFormat="1" applyFont="1" applyFill="1" applyBorder="1" applyAlignment="1">
      <alignment horizontal="center" vertical="center" wrapText="1"/>
    </xf>
    <xf numFmtId="49" fontId="76" fillId="0" borderId="56" xfId="0" applyNumberFormat="1" applyFont="1" applyFill="1" applyBorder="1" applyAlignment="1">
      <alignment horizontal="center" vertical="center" wrapText="1"/>
    </xf>
    <xf numFmtId="49" fontId="76" fillId="0" borderId="39" xfId="0" applyNumberFormat="1" applyFont="1" applyFill="1" applyBorder="1" applyAlignment="1">
      <alignment horizontal="center" vertical="center" wrapText="1"/>
    </xf>
    <xf numFmtId="166" fontId="82" fillId="0" borderId="1" xfId="10" applyNumberFormat="1" applyFont="1" applyFill="1" applyBorder="1" applyAlignment="1">
      <alignment horizontal="center" vertical="center" wrapText="1"/>
    </xf>
    <xf numFmtId="166" fontId="82" fillId="0" borderId="8" xfId="10" applyNumberFormat="1" applyFont="1" applyFill="1" applyBorder="1" applyAlignment="1">
      <alignment horizontal="center" vertical="center" wrapText="1"/>
    </xf>
    <xf numFmtId="166" fontId="82" fillId="0" borderId="22" xfId="10" applyNumberFormat="1" applyFont="1" applyFill="1" applyBorder="1" applyAlignment="1">
      <alignment horizontal="center" vertical="center" wrapText="1"/>
    </xf>
    <xf numFmtId="0" fontId="76" fillId="6" borderId="15" xfId="0" applyFont="1" applyFill="1" applyBorder="1" applyAlignment="1">
      <alignment horizontal="left" vertical="center"/>
    </xf>
    <xf numFmtId="0" fontId="76" fillId="6" borderId="52" xfId="0" applyFont="1" applyFill="1" applyBorder="1" applyAlignment="1">
      <alignment horizontal="left" vertical="center"/>
    </xf>
    <xf numFmtId="0" fontId="82" fillId="0" borderId="39" xfId="10" applyFont="1" applyFill="1" applyBorder="1" applyAlignment="1">
      <alignment vertical="center" wrapText="1"/>
    </xf>
    <xf numFmtId="0" fontId="82" fillId="0" borderId="5" xfId="10" applyFont="1" applyFill="1" applyBorder="1" applyAlignment="1">
      <alignment vertical="center" wrapText="1"/>
    </xf>
    <xf numFmtId="0" fontId="82" fillId="0" borderId="4" xfId="10" applyFont="1" applyFill="1" applyBorder="1" applyAlignment="1">
      <alignment horizontal="left" vertical="center" wrapText="1"/>
    </xf>
    <xf numFmtId="0" fontId="82" fillId="0" borderId="40" xfId="10" applyFont="1" applyFill="1" applyBorder="1" applyAlignment="1">
      <alignment horizontal="left" vertical="center" wrapText="1"/>
    </xf>
    <xf numFmtId="0" fontId="82" fillId="0" borderId="53" xfId="10" applyFont="1" applyFill="1" applyBorder="1" applyAlignment="1">
      <alignment horizontal="left" vertical="center" wrapText="1"/>
    </xf>
    <xf numFmtId="0" fontId="82" fillId="6" borderId="26" xfId="10" applyFont="1" applyFill="1" applyBorder="1" applyAlignment="1">
      <alignment horizontal="left" vertical="center" wrapText="1"/>
    </xf>
    <xf numFmtId="0" fontId="82" fillId="6" borderId="54" xfId="10" applyFont="1" applyFill="1" applyBorder="1" applyAlignment="1">
      <alignment horizontal="left" vertical="center" wrapText="1"/>
    </xf>
    <xf numFmtId="0" fontId="82" fillId="6" borderId="15" xfId="10" applyFont="1" applyFill="1" applyBorder="1" applyAlignment="1">
      <alignment horizontal="left" vertical="center" wrapText="1"/>
    </xf>
    <xf numFmtId="0" fontId="82" fillId="6" borderId="52" xfId="10" applyFont="1" applyFill="1" applyBorder="1" applyAlignment="1">
      <alignment horizontal="left" vertical="center" wrapText="1"/>
    </xf>
    <xf numFmtId="0" fontId="82" fillId="0" borderId="26" xfId="10" applyFont="1" applyFill="1" applyBorder="1" applyAlignment="1">
      <alignment horizontal="left" vertical="center" wrapText="1"/>
    </xf>
    <xf numFmtId="0" fontId="82" fillId="0" borderId="54" xfId="10" applyFont="1" applyFill="1" applyBorder="1" applyAlignment="1">
      <alignment horizontal="left" vertical="center" wrapText="1"/>
    </xf>
    <xf numFmtId="166" fontId="82" fillId="0" borderId="2" xfId="10" applyNumberFormat="1" applyFont="1" applyFill="1" applyBorder="1" applyAlignment="1">
      <alignment horizontal="center" vertical="center" wrapText="1"/>
    </xf>
    <xf numFmtId="0" fontId="82" fillId="0" borderId="50" xfId="10" applyFont="1" applyFill="1" applyBorder="1" applyAlignment="1">
      <alignment horizontal="left" vertical="center" wrapText="1"/>
    </xf>
    <xf numFmtId="0" fontId="82" fillId="0" borderId="51" xfId="10" applyFont="1" applyFill="1" applyBorder="1" applyAlignment="1">
      <alignment horizontal="left" vertical="center" wrapText="1"/>
    </xf>
    <xf numFmtId="0" fontId="82" fillId="0" borderId="15" xfId="10" applyFont="1" applyFill="1" applyBorder="1" applyAlignment="1">
      <alignment vertical="center" wrapText="1"/>
    </xf>
    <xf numFmtId="0" fontId="82" fillId="0" borderId="52" xfId="10" applyFont="1" applyFill="1" applyBorder="1" applyAlignment="1">
      <alignment vertical="center" wrapText="1"/>
    </xf>
    <xf numFmtId="0" fontId="82" fillId="0" borderId="15" xfId="10" applyFont="1" applyFill="1" applyBorder="1" applyAlignment="1">
      <alignment horizontal="left" vertical="center" wrapText="1"/>
    </xf>
    <xf numFmtId="0" fontId="82" fillId="0" borderId="52" xfId="10" applyFont="1" applyFill="1" applyBorder="1" applyAlignment="1">
      <alignment horizontal="left" vertical="center" wrapText="1"/>
    </xf>
    <xf numFmtId="0" fontId="76" fillId="0" borderId="15" xfId="0" applyFont="1" applyFill="1" applyBorder="1" applyAlignment="1">
      <alignment horizontal="left" vertical="center"/>
    </xf>
    <xf numFmtId="0" fontId="76" fillId="0" borderId="52" xfId="0" applyFont="1" applyFill="1" applyBorder="1" applyAlignment="1">
      <alignment horizontal="left" vertical="center"/>
    </xf>
    <xf numFmtId="166" fontId="82" fillId="6" borderId="2" xfId="10" applyNumberFormat="1" applyFont="1" applyFill="1" applyBorder="1" applyAlignment="1">
      <alignment horizontal="center" vertical="center" wrapText="1"/>
    </xf>
    <xf numFmtId="166" fontId="82" fillId="6" borderId="8" xfId="10" applyNumberFormat="1" applyFont="1" applyFill="1" applyBorder="1" applyAlignment="1">
      <alignment horizontal="center" vertical="center" wrapText="1"/>
    </xf>
    <xf numFmtId="0" fontId="82" fillId="6" borderId="50" xfId="10" applyFont="1" applyFill="1" applyBorder="1" applyAlignment="1">
      <alignment horizontal="left" vertical="center" wrapText="1"/>
    </xf>
    <xf numFmtId="0" fontId="82" fillId="6" borderId="51" xfId="10" applyFont="1" applyFill="1" applyBorder="1" applyAlignment="1">
      <alignment horizontal="left" vertical="center" wrapText="1"/>
    </xf>
    <xf numFmtId="0" fontId="82" fillId="6" borderId="15" xfId="10" applyFont="1" applyFill="1" applyBorder="1" applyAlignment="1">
      <alignment vertical="center" wrapText="1"/>
    </xf>
    <xf numFmtId="0" fontId="82" fillId="6" borderId="52" xfId="10" applyFont="1" applyFill="1" applyBorder="1" applyAlignment="1">
      <alignment vertical="center" wrapText="1"/>
    </xf>
    <xf numFmtId="0" fontId="41" fillId="0" borderId="36" xfId="0" applyFont="1" applyFill="1" applyBorder="1" applyAlignment="1" applyProtection="1">
      <alignment horizontal="center" vertical="center" wrapText="1"/>
      <protection locked="0"/>
    </xf>
    <xf numFmtId="0" fontId="43" fillId="4" borderId="37" xfId="0" applyFont="1" applyFill="1" applyBorder="1" applyAlignment="1" applyProtection="1">
      <alignment horizontal="center" vertical="center" textRotation="90"/>
      <protection locked="0"/>
    </xf>
    <xf numFmtId="0" fontId="43" fillId="4" borderId="39" xfId="0" applyFont="1" applyFill="1" applyBorder="1" applyAlignment="1" applyProtection="1">
      <alignment horizontal="center" vertical="center" textRotation="90"/>
      <protection locked="0"/>
    </xf>
    <xf numFmtId="0" fontId="43" fillId="4" borderId="14" xfId="0" applyFont="1" applyFill="1" applyBorder="1" applyAlignment="1" applyProtection="1">
      <alignment horizontal="center" vertical="center"/>
      <protection locked="0"/>
    </xf>
    <xf numFmtId="0" fontId="43" fillId="4" borderId="37" xfId="0" applyFont="1" applyFill="1" applyBorder="1" applyAlignment="1" applyProtection="1">
      <alignment horizontal="center" vertical="center" wrapText="1"/>
      <protection locked="0"/>
    </xf>
    <xf numFmtId="0" fontId="43" fillId="4" borderId="39" xfId="0" applyFont="1" applyFill="1" applyBorder="1" applyAlignment="1" applyProtection="1">
      <alignment horizontal="center" vertical="center" wrapText="1"/>
      <protection locked="0"/>
    </xf>
    <xf numFmtId="0" fontId="12" fillId="0" borderId="0" xfId="0" applyFont="1" applyFill="1" applyAlignment="1" applyProtection="1">
      <alignment horizontal="left"/>
      <protection locked="0"/>
    </xf>
    <xf numFmtId="0" fontId="34" fillId="0" borderId="0" xfId="0" applyFont="1" applyFill="1" applyAlignment="1" applyProtection="1">
      <alignment horizontal="left"/>
      <protection locked="0"/>
    </xf>
    <xf numFmtId="0" fontId="41" fillId="0" borderId="0" xfId="0" applyFont="1" applyFill="1" applyBorder="1" applyAlignment="1" applyProtection="1">
      <alignment horizontal="center" vertical="center" wrapText="1"/>
      <protection locked="0"/>
    </xf>
    <xf numFmtId="0" fontId="35" fillId="8" borderId="14" xfId="0" applyFont="1" applyFill="1" applyBorder="1" applyAlignment="1" applyProtection="1">
      <alignment horizontal="center" vertical="center" wrapText="1"/>
      <protection locked="0"/>
    </xf>
    <xf numFmtId="0" fontId="35" fillId="8" borderId="14" xfId="0" applyFont="1" applyFill="1" applyBorder="1" applyAlignment="1" applyProtection="1">
      <alignment horizontal="center" vertical="center"/>
      <protection locked="0"/>
    </xf>
    <xf numFmtId="0" fontId="35" fillId="8" borderId="14" xfId="0" applyFont="1" applyFill="1" applyBorder="1" applyAlignment="1" applyProtection="1">
      <alignment horizontal="center" textRotation="90" wrapText="1"/>
      <protection locked="0"/>
    </xf>
    <xf numFmtId="0" fontId="42" fillId="0" borderId="0" xfId="0" applyFont="1" applyFill="1" applyAlignment="1" applyProtection="1">
      <alignment horizontal="left"/>
      <protection locked="0"/>
    </xf>
    <xf numFmtId="0" fontId="23" fillId="0" borderId="0" xfId="0" applyFont="1" applyFill="1" applyAlignment="1" applyProtection="1">
      <alignment horizontal="left"/>
      <protection locked="0"/>
    </xf>
    <xf numFmtId="0" fontId="43" fillId="4" borderId="14" xfId="0" applyFont="1" applyFill="1" applyBorder="1" applyAlignment="1" applyProtection="1">
      <alignment horizontal="center" vertical="center" wrapText="1"/>
      <protection locked="0"/>
    </xf>
    <xf numFmtId="0" fontId="11" fillId="6" borderId="27" xfId="9" applyFont="1" applyFill="1" applyBorder="1" applyAlignment="1" applyProtection="1">
      <alignment horizontal="center" vertical="center" wrapText="1"/>
      <protection hidden="1"/>
    </xf>
    <xf numFmtId="0" fontId="11" fillId="6" borderId="28" xfId="9" applyFont="1" applyFill="1" applyBorder="1" applyAlignment="1" applyProtection="1">
      <alignment horizontal="center" vertical="center" wrapText="1"/>
      <protection hidden="1"/>
    </xf>
    <xf numFmtId="0" fontId="11" fillId="6" borderId="29" xfId="9" applyFont="1" applyFill="1" applyBorder="1" applyAlignment="1" applyProtection="1">
      <alignment horizontal="center" vertical="center" wrapText="1"/>
      <protection hidden="1"/>
    </xf>
    <xf numFmtId="0" fontId="7" fillId="7" borderId="9" xfId="9" applyFont="1" applyFill="1" applyBorder="1" applyAlignment="1" applyProtection="1">
      <alignment horizontal="center" vertical="center" wrapText="1"/>
      <protection hidden="1"/>
    </xf>
    <xf numFmtId="0" fontId="7" fillId="7" borderId="10" xfId="9" applyFont="1" applyFill="1" applyBorder="1" applyAlignment="1" applyProtection="1">
      <alignment horizontal="center" vertical="center" wrapText="1"/>
      <protection hidden="1"/>
    </xf>
    <xf numFmtId="0" fontId="7" fillId="7" borderId="27" xfId="9" applyFont="1" applyFill="1" applyBorder="1" applyAlignment="1" applyProtection="1">
      <alignment horizontal="center" vertical="center" wrapText="1"/>
      <protection hidden="1"/>
    </xf>
    <xf numFmtId="0" fontId="7" fillId="7" borderId="28" xfId="9" applyFont="1" applyFill="1" applyBorder="1" applyAlignment="1" applyProtection="1">
      <alignment horizontal="center" vertical="center" wrapText="1"/>
      <protection hidden="1"/>
    </xf>
    <xf numFmtId="0" fontId="17" fillId="4" borderId="9" xfId="9" applyFont="1" applyFill="1" applyBorder="1" applyAlignment="1" applyProtection="1">
      <alignment horizontal="center" vertical="center" wrapText="1"/>
      <protection hidden="1"/>
    </xf>
    <xf numFmtId="0" fontId="0" fillId="0" borderId="10" xfId="0" applyBorder="1"/>
    <xf numFmtId="0" fontId="0" fillId="0" borderId="11" xfId="0" applyBorder="1"/>
    <xf numFmtId="0" fontId="26" fillId="7" borderId="59" xfId="9" applyFont="1" applyFill="1" applyBorder="1" applyAlignment="1" applyProtection="1">
      <alignment horizontal="center" vertical="center" wrapText="1"/>
      <protection hidden="1"/>
    </xf>
    <xf numFmtId="0" fontId="26" fillId="7" borderId="49" xfId="9" applyFont="1" applyFill="1" applyBorder="1" applyAlignment="1" applyProtection="1">
      <alignment horizontal="center" vertical="center" wrapText="1"/>
      <protection hidden="1"/>
    </xf>
    <xf numFmtId="0" fontId="26" fillId="7" borderId="52" xfId="9" applyFont="1" applyFill="1" applyBorder="1" applyAlignment="1" applyProtection="1">
      <alignment horizontal="center" vertical="center" wrapText="1"/>
      <protection hidden="1"/>
    </xf>
    <xf numFmtId="0" fontId="22" fillId="6" borderId="9" xfId="9" applyNumberFormat="1" applyFont="1" applyFill="1" applyBorder="1" applyAlignment="1" applyProtection="1">
      <alignment horizontal="center" vertical="center" wrapText="1"/>
      <protection hidden="1"/>
    </xf>
    <xf numFmtId="0" fontId="22" fillId="6" borderId="10" xfId="9" applyNumberFormat="1" applyFont="1" applyFill="1" applyBorder="1" applyAlignment="1" applyProtection="1">
      <alignment horizontal="center" vertical="center" wrapText="1"/>
      <protection hidden="1"/>
    </xf>
    <xf numFmtId="0" fontId="22" fillId="6" borderId="11" xfId="9" applyNumberFormat="1" applyFont="1" applyFill="1" applyBorder="1" applyAlignment="1" applyProtection="1">
      <alignment horizontal="center" vertical="center" wrapText="1"/>
      <protection hidden="1"/>
    </xf>
    <xf numFmtId="0" fontId="20" fillId="4" borderId="0" xfId="9" applyFont="1" applyFill="1" applyBorder="1" applyAlignment="1" applyProtection="1">
      <alignment horizontal="center" wrapText="1"/>
      <protection hidden="1"/>
    </xf>
    <xf numFmtId="0" fontId="2" fillId="4" borderId="0" xfId="9" applyFont="1" applyFill="1" applyAlignment="1" applyProtection="1">
      <alignment horizontal="center"/>
      <protection hidden="1"/>
    </xf>
    <xf numFmtId="0" fontId="21" fillId="4" borderId="0" xfId="9" applyFont="1" applyFill="1" applyBorder="1" applyAlignment="1" applyProtection="1">
      <alignment horizontal="center" vertical="top" wrapText="1"/>
      <protection hidden="1"/>
    </xf>
    <xf numFmtId="0" fontId="3" fillId="4" borderId="0" xfId="9" applyFont="1" applyFill="1" applyAlignment="1" applyProtection="1">
      <alignment horizontal="center" vertical="top"/>
      <protection hidden="1"/>
    </xf>
    <xf numFmtId="0" fontId="19" fillId="9" borderId="9" xfId="9" applyFont="1" applyFill="1" applyBorder="1" applyAlignment="1" applyProtection="1">
      <alignment horizontal="center" vertical="center" wrapText="1"/>
      <protection hidden="1"/>
    </xf>
    <xf numFmtId="0" fontId="19" fillId="9" borderId="10" xfId="9" applyFont="1" applyFill="1" applyBorder="1" applyAlignment="1" applyProtection="1">
      <alignment horizontal="center" vertical="center" wrapText="1"/>
      <protection hidden="1"/>
    </xf>
    <xf numFmtId="0" fontId="19" fillId="9" borderId="11" xfId="9" applyFont="1" applyFill="1" applyBorder="1" applyAlignment="1" applyProtection="1">
      <alignment horizontal="center" vertical="center" wrapText="1"/>
      <protection hidden="1"/>
    </xf>
    <xf numFmtId="0" fontId="19" fillId="9" borderId="12" xfId="9" applyFont="1" applyFill="1" applyBorder="1" applyAlignment="1" applyProtection="1">
      <alignment horizontal="center" vertical="center" wrapText="1"/>
      <protection hidden="1"/>
    </xf>
    <xf numFmtId="0" fontId="19" fillId="9" borderId="0" xfId="9" applyFont="1" applyFill="1" applyBorder="1" applyAlignment="1" applyProtection="1">
      <alignment horizontal="center" vertical="center" wrapText="1"/>
      <protection hidden="1"/>
    </xf>
    <xf numFmtId="0" fontId="19" fillId="9" borderId="13" xfId="9" applyFont="1" applyFill="1" applyBorder="1" applyAlignment="1" applyProtection="1">
      <alignment horizontal="center" vertical="center" wrapText="1"/>
      <protection hidden="1"/>
    </xf>
    <xf numFmtId="0" fontId="19" fillId="9" borderId="27" xfId="9" applyFont="1" applyFill="1" applyBorder="1" applyAlignment="1" applyProtection="1">
      <alignment horizontal="center" vertical="center" wrapText="1"/>
      <protection hidden="1"/>
    </xf>
    <xf numFmtId="0" fontId="19" fillId="9" borderId="28" xfId="9" applyFont="1" applyFill="1" applyBorder="1" applyAlignment="1" applyProtection="1">
      <alignment horizontal="center" vertical="center" wrapText="1"/>
      <protection hidden="1"/>
    </xf>
    <xf numFmtId="0" fontId="19" fillId="9" borderId="29" xfId="9" applyFont="1" applyFill="1" applyBorder="1" applyAlignment="1" applyProtection="1">
      <alignment horizontal="center" vertical="center" wrapText="1"/>
      <protection hidden="1"/>
    </xf>
    <xf numFmtId="0" fontId="27" fillId="10" borderId="57" xfId="1" applyFont="1" applyFill="1" applyBorder="1" applyAlignment="1" applyProtection="1">
      <alignment horizontal="center" vertical="center" wrapText="1"/>
      <protection hidden="1"/>
    </xf>
    <xf numFmtId="0" fontId="28" fillId="10" borderId="58" xfId="1" applyFont="1" applyFill="1" applyBorder="1" applyAlignment="1" applyProtection="1">
      <alignment horizontal="center" vertical="center" wrapText="1"/>
      <protection hidden="1"/>
    </xf>
    <xf numFmtId="0" fontId="28" fillId="10" borderId="21" xfId="1" applyFont="1" applyFill="1" applyBorder="1" applyAlignment="1" applyProtection="1">
      <alignment horizontal="center" vertical="center" wrapText="1"/>
      <protection hidden="1"/>
    </xf>
    <xf numFmtId="0" fontId="25" fillId="5" borderId="60" xfId="9" applyFont="1" applyFill="1" applyBorder="1" applyAlignment="1" applyProtection="1">
      <alignment horizontal="center" vertical="center" wrapText="1"/>
      <protection hidden="1"/>
    </xf>
    <xf numFmtId="0" fontId="25" fillId="5" borderId="61" xfId="9" applyFont="1" applyFill="1" applyBorder="1" applyAlignment="1" applyProtection="1">
      <alignment horizontal="center" vertical="center" wrapText="1"/>
      <protection hidden="1"/>
    </xf>
    <xf numFmtId="0" fontId="25" fillId="5" borderId="62" xfId="9" applyFont="1" applyFill="1" applyBorder="1" applyAlignment="1" applyProtection="1">
      <alignment horizontal="center" vertical="center" wrapText="1"/>
      <protection hidden="1"/>
    </xf>
    <xf numFmtId="0" fontId="5" fillId="3" borderId="57" xfId="9" applyFont="1" applyFill="1" applyBorder="1" applyAlignment="1" applyProtection="1">
      <alignment horizontal="center" vertical="center"/>
      <protection hidden="1"/>
    </xf>
    <xf numFmtId="0" fontId="5" fillId="3" borderId="21" xfId="9" applyFont="1" applyFill="1" applyBorder="1" applyAlignment="1" applyProtection="1">
      <alignment horizontal="center" vertical="center"/>
      <protection hidden="1"/>
    </xf>
    <xf numFmtId="0" fontId="7" fillId="9" borderId="9" xfId="9" applyFont="1" applyFill="1" applyBorder="1" applyAlignment="1" applyProtection="1">
      <alignment horizontal="center" vertical="center" wrapText="1"/>
      <protection hidden="1"/>
    </xf>
    <xf numFmtId="0" fontId="7" fillId="9" borderId="10" xfId="9" applyFont="1" applyFill="1" applyBorder="1" applyAlignment="1" applyProtection="1">
      <alignment horizontal="center" vertical="center" wrapText="1"/>
      <protection hidden="1"/>
    </xf>
    <xf numFmtId="0" fontId="7" fillId="9" borderId="11" xfId="9" applyFont="1" applyFill="1" applyBorder="1" applyAlignment="1" applyProtection="1">
      <alignment horizontal="center" vertical="center" wrapText="1"/>
      <protection hidden="1"/>
    </xf>
    <xf numFmtId="0" fontId="7" fillId="9" borderId="12" xfId="9" applyFont="1" applyFill="1" applyBorder="1" applyAlignment="1" applyProtection="1">
      <alignment horizontal="center" vertical="center" wrapText="1"/>
      <protection hidden="1"/>
    </xf>
    <xf numFmtId="0" fontId="7" fillId="9" borderId="0" xfId="9" applyFont="1" applyFill="1" applyBorder="1" applyAlignment="1" applyProtection="1">
      <alignment horizontal="center" vertical="center" wrapText="1"/>
      <protection hidden="1"/>
    </xf>
    <xf numFmtId="0" fontId="7" fillId="9" borderId="13" xfId="9" applyFont="1" applyFill="1" applyBorder="1" applyAlignment="1" applyProtection="1">
      <alignment horizontal="center" vertical="center" wrapText="1"/>
      <protection hidden="1"/>
    </xf>
    <xf numFmtId="0" fontId="7" fillId="9" borderId="27" xfId="9" applyFont="1" applyFill="1" applyBorder="1" applyAlignment="1" applyProtection="1">
      <alignment horizontal="center" vertical="center" wrapText="1"/>
      <protection hidden="1"/>
    </xf>
    <xf numFmtId="0" fontId="7" fillId="9" borderId="28" xfId="9" applyFont="1" applyFill="1" applyBorder="1" applyAlignment="1" applyProtection="1">
      <alignment horizontal="center" vertical="center" wrapText="1"/>
      <protection hidden="1"/>
    </xf>
    <xf numFmtId="0" fontId="7" fillId="9" borderId="29" xfId="9" applyFont="1" applyFill="1" applyBorder="1" applyAlignment="1" applyProtection="1">
      <alignment horizontal="center" vertical="center" wrapText="1"/>
      <protection hidden="1"/>
    </xf>
    <xf numFmtId="0" fontId="32" fillId="10" borderId="57" xfId="1" applyFont="1" applyFill="1" applyBorder="1" applyAlignment="1" applyProtection="1">
      <alignment horizontal="center" vertical="center" wrapText="1"/>
      <protection hidden="1"/>
    </xf>
    <xf numFmtId="0" fontId="32" fillId="10" borderId="58" xfId="1" applyFont="1" applyFill="1" applyBorder="1" applyAlignment="1" applyProtection="1">
      <alignment horizontal="center" vertical="center" wrapText="1"/>
      <protection hidden="1"/>
    </xf>
    <xf numFmtId="0" fontId="32" fillId="10" borderId="21" xfId="1" applyFont="1" applyFill="1" applyBorder="1" applyAlignment="1" applyProtection="1">
      <alignment horizontal="center" vertical="center" wrapText="1"/>
      <protection hidden="1"/>
    </xf>
    <xf numFmtId="0" fontId="33" fillId="10" borderId="57" xfId="1" applyFont="1" applyFill="1" applyBorder="1" applyAlignment="1" applyProtection="1">
      <alignment horizontal="center" vertical="center" wrapText="1"/>
      <protection hidden="1"/>
    </xf>
    <xf numFmtId="0" fontId="33" fillId="10" borderId="58" xfId="1" applyFont="1" applyFill="1" applyBorder="1" applyAlignment="1" applyProtection="1">
      <alignment horizontal="center" vertical="center" wrapText="1"/>
      <protection hidden="1"/>
    </xf>
    <xf numFmtId="0" fontId="33" fillId="10" borderId="21" xfId="1" applyFont="1" applyFill="1" applyBorder="1" applyAlignment="1" applyProtection="1">
      <alignment horizontal="center" vertical="center" wrapText="1"/>
      <protection hidden="1"/>
    </xf>
    <xf numFmtId="0" fontId="27" fillId="10" borderId="58" xfId="1" applyFont="1" applyFill="1" applyBorder="1" applyAlignment="1" applyProtection="1">
      <alignment horizontal="center" vertical="center" wrapText="1"/>
      <protection hidden="1"/>
    </xf>
    <xf numFmtId="0" fontId="27" fillId="10" borderId="21" xfId="1" applyFont="1" applyFill="1" applyBorder="1" applyAlignment="1" applyProtection="1">
      <alignment horizontal="center" vertical="center" wrapText="1"/>
      <protection hidden="1"/>
    </xf>
    <xf numFmtId="0" fontId="29" fillId="10" borderId="57" xfId="1" applyFont="1" applyFill="1" applyBorder="1" applyAlignment="1" applyProtection="1">
      <alignment horizontal="center" vertical="center" wrapText="1"/>
      <protection hidden="1"/>
    </xf>
    <xf numFmtId="0" fontId="29" fillId="10" borderId="58" xfId="1" applyFont="1" applyFill="1" applyBorder="1" applyAlignment="1" applyProtection="1">
      <alignment horizontal="center" vertical="center" wrapText="1"/>
      <protection hidden="1"/>
    </xf>
    <xf numFmtId="0" fontId="29" fillId="10" borderId="21" xfId="1" applyFont="1" applyFill="1" applyBorder="1" applyAlignment="1" applyProtection="1">
      <alignment horizontal="center" vertical="center" wrapText="1"/>
      <protection hidden="1"/>
    </xf>
  </cellXfs>
  <cellStyles count="11">
    <cellStyle name="Köprü" xfId="1" builtinId="8"/>
    <cellStyle name="Köprü 2" xfId="2"/>
    <cellStyle name="Köprü 2 2" xfId="3"/>
    <cellStyle name="Köprü 3" xfId="4"/>
    <cellStyle name="Köprü 4" xfId="5"/>
    <cellStyle name="Normal" xfId="0" builtinId="0"/>
    <cellStyle name="Normal 2" xfId="6"/>
    <cellStyle name="Normal 2 2" xfId="7"/>
    <cellStyle name="Normal 3" xfId="8"/>
    <cellStyle name="Normal 4" xfId="9"/>
    <cellStyle name="Normal 5" xfId="10"/>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365693</xdr:colOff>
      <xdr:row>2</xdr:row>
      <xdr:rowOff>153080</xdr:rowOff>
    </xdr:from>
    <xdr:to>
      <xdr:col>6</xdr:col>
      <xdr:colOff>25514</xdr:colOff>
      <xdr:row>7</xdr:row>
      <xdr:rowOff>68035</xdr:rowOff>
    </xdr:to>
    <xdr:pic>
      <xdr:nvPicPr>
        <xdr:cNvPr id="6" name="Picture 1"/>
        <xdr:cNvPicPr>
          <a:picLocks noChangeAspect="1" noChangeArrowheads="1"/>
        </xdr:cNvPicPr>
      </xdr:nvPicPr>
      <xdr:blipFill>
        <a:blip xmlns:r="http://schemas.openxmlformats.org/officeDocument/2006/relationships" r:embed="rId1" cstate="print">
          <a:lum contrast="46000"/>
        </a:blip>
        <a:srcRect/>
        <a:stretch>
          <a:fillRect/>
        </a:stretch>
      </xdr:blipFill>
      <xdr:spPr bwMode="auto">
        <a:xfrm>
          <a:off x="2772456" y="1794442"/>
          <a:ext cx="765402" cy="739888"/>
        </a:xfrm>
        <a:prstGeom prst="flowChartConnector">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artDeco"/>
          <a:contourClr>
            <a:srgbClr val="969696"/>
          </a:contourClr>
        </a:sp3d>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1265"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100.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03425"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101.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04449"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2289"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3313"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4337"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5361"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6385"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7409"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8433"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9457"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0481"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073"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1505"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2529"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3553"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4577"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5601"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6625"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7649"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8673"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9697"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0721"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4097"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1745"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2769"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3793"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4817"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34.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5841"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35.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6865"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36.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7889"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37.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8913"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38.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9937"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39.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40961"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121"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0.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41985"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1.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43009"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2.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44033"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3.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45057"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46081"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47105"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6.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48129"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7.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49153"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8.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0177"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9.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1201"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145"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0.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2225"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1.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3249"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2.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4273"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3.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5297"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4.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6321"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5.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7345"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6.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8369"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7.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9393"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8.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0417"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9.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1441"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169"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0.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2465"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1.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3489"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2.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4513"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3.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5537"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4.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6561"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5.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7585"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6.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8609"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7.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9633"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8.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0657"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9.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1681"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8193"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0.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2705"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1.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3729"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2.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4753"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3.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5777"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4.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6801"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5.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7825"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6.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8849"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7.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9873"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8.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80897"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9.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81921"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217"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0.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82945"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1.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83969"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2.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84993"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3.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86017"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4.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87041"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5.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88065"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6.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89089"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7.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0113"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8.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1137"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9.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2161"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0241"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0.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3185"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1.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4209"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2.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5233"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3.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6257"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4.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7281"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5.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8305"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6.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9329"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7.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00353"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8.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01377"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9.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02401"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sheetPr>
    <tabColor rgb="FFFFFF00"/>
  </sheetPr>
  <dimension ref="A1:K28"/>
  <sheetViews>
    <sheetView view="pageBreakPreview" topLeftCell="A16" zoomScale="112" zoomScaleSheetLayoutView="112" workbookViewId="0">
      <selection activeCell="M21" sqref="M21"/>
    </sheetView>
  </sheetViews>
  <sheetFormatPr defaultRowHeight="12.75"/>
  <cols>
    <col min="1" max="1" width="11.28515625" style="93" customWidth="1"/>
    <col min="2" max="10" width="8.28515625" style="93" customWidth="1"/>
    <col min="11" max="11" width="11.7109375" style="93" customWidth="1"/>
    <col min="12" max="12" width="3.5703125" style="93" customWidth="1"/>
    <col min="13" max="13" width="3.85546875" style="93" customWidth="1"/>
    <col min="14" max="16384" width="9.140625" style="93"/>
  </cols>
  <sheetData>
    <row r="1" spans="1:11">
      <c r="A1" s="90"/>
      <c r="B1" s="91"/>
      <c r="C1" s="91"/>
      <c r="D1" s="91"/>
      <c r="E1" s="91"/>
      <c r="F1" s="91"/>
      <c r="G1" s="91"/>
      <c r="H1" s="91"/>
      <c r="I1" s="91"/>
      <c r="J1" s="91"/>
      <c r="K1" s="92"/>
    </row>
    <row r="2" spans="1:11" ht="116.25" customHeight="1">
      <c r="A2" s="171" t="s">
        <v>54</v>
      </c>
      <c r="B2" s="172"/>
      <c r="C2" s="172"/>
      <c r="D2" s="172"/>
      <c r="E2" s="172"/>
      <c r="F2" s="172"/>
      <c r="G2" s="172"/>
      <c r="H2" s="172"/>
      <c r="I2" s="172"/>
      <c r="J2" s="172"/>
      <c r="K2" s="173"/>
    </row>
    <row r="3" spans="1:11" ht="14.25">
      <c r="A3" s="94"/>
      <c r="B3" s="95"/>
      <c r="C3" s="95"/>
      <c r="D3" s="95"/>
      <c r="E3" s="95"/>
      <c r="F3" s="95"/>
      <c r="G3" s="95"/>
      <c r="H3" s="95"/>
      <c r="I3" s="95"/>
      <c r="J3" s="95"/>
      <c r="K3" s="96"/>
    </row>
    <row r="4" spans="1:11">
      <c r="A4" s="97"/>
      <c r="B4" s="98"/>
      <c r="C4" s="98"/>
      <c r="D4" s="98"/>
      <c r="E4" s="98"/>
      <c r="F4" s="98"/>
      <c r="G4" s="98"/>
      <c r="H4" s="98"/>
      <c r="I4" s="98"/>
      <c r="J4" s="98"/>
      <c r="K4" s="99"/>
    </row>
    <row r="5" spans="1:11">
      <c r="A5" s="97"/>
      <c r="B5" s="98"/>
      <c r="C5" s="98"/>
      <c r="D5" s="98"/>
      <c r="E5" s="98"/>
      <c r="F5" s="98"/>
      <c r="G5" s="98"/>
      <c r="H5" s="98"/>
      <c r="I5" s="98"/>
      <c r="J5" s="98"/>
      <c r="K5" s="99"/>
    </row>
    <row r="6" spans="1:11">
      <c r="A6" s="97"/>
      <c r="B6" s="98"/>
      <c r="C6" s="98"/>
      <c r="D6" s="98"/>
      <c r="E6" s="98"/>
      <c r="F6" s="98"/>
      <c r="G6" s="98"/>
      <c r="H6" s="98"/>
      <c r="I6" s="98"/>
      <c r="J6" s="98"/>
      <c r="K6" s="99"/>
    </row>
    <row r="7" spans="1:11">
      <c r="A7" s="97"/>
      <c r="B7" s="98"/>
      <c r="C7" s="98"/>
      <c r="D7" s="98"/>
      <c r="E7" s="98"/>
      <c r="F7" s="98"/>
      <c r="G7" s="98"/>
      <c r="H7" s="98"/>
      <c r="I7" s="98"/>
      <c r="J7" s="98"/>
      <c r="K7" s="99"/>
    </row>
    <row r="8" spans="1:11">
      <c r="A8" s="97"/>
      <c r="B8" s="98"/>
      <c r="C8" s="98"/>
      <c r="D8" s="98"/>
      <c r="E8" s="98"/>
      <c r="F8" s="98"/>
      <c r="G8" s="98"/>
      <c r="H8" s="98"/>
      <c r="I8" s="98"/>
      <c r="J8" s="98"/>
      <c r="K8" s="99"/>
    </row>
    <row r="9" spans="1:11">
      <c r="A9" s="97"/>
      <c r="B9" s="98"/>
      <c r="C9" s="98"/>
      <c r="D9" s="98"/>
      <c r="E9" s="98"/>
      <c r="F9" s="98"/>
      <c r="G9" s="98"/>
      <c r="H9" s="98"/>
      <c r="I9" s="98"/>
      <c r="J9" s="98"/>
      <c r="K9" s="99"/>
    </row>
    <row r="10" spans="1:11">
      <c r="A10" s="97"/>
      <c r="B10" s="98"/>
      <c r="C10" s="98"/>
      <c r="D10" s="98"/>
      <c r="E10" s="98"/>
      <c r="F10" s="98"/>
      <c r="G10" s="98"/>
      <c r="H10" s="98"/>
      <c r="I10" s="98"/>
      <c r="J10" s="98"/>
      <c r="K10" s="99"/>
    </row>
    <row r="11" spans="1:11">
      <c r="A11" s="97"/>
      <c r="B11" s="98"/>
      <c r="C11" s="98"/>
      <c r="D11" s="98"/>
      <c r="E11" s="98"/>
      <c r="F11" s="98"/>
      <c r="G11" s="98"/>
      <c r="H11" s="98"/>
      <c r="I11" s="98"/>
      <c r="J11" s="98"/>
      <c r="K11" s="99"/>
    </row>
    <row r="12" spans="1:11" ht="51.75" customHeight="1">
      <c r="A12" s="174"/>
      <c r="B12" s="175"/>
      <c r="C12" s="175"/>
      <c r="D12" s="175"/>
      <c r="E12" s="175"/>
      <c r="F12" s="175"/>
      <c r="G12" s="175"/>
      <c r="H12" s="175"/>
      <c r="I12" s="175"/>
      <c r="J12" s="175"/>
      <c r="K12" s="176"/>
    </row>
    <row r="13" spans="1:11" ht="71.25" customHeight="1">
      <c r="A13" s="177"/>
      <c r="B13" s="178"/>
      <c r="C13" s="178"/>
      <c r="D13" s="178"/>
      <c r="E13" s="178"/>
      <c r="F13" s="178"/>
      <c r="G13" s="178"/>
      <c r="H13" s="178"/>
      <c r="I13" s="178"/>
      <c r="J13" s="178"/>
      <c r="K13" s="179"/>
    </row>
    <row r="14" spans="1:11" ht="72" customHeight="1">
      <c r="A14" s="180"/>
      <c r="B14" s="181"/>
      <c r="C14" s="181"/>
      <c r="D14" s="181"/>
      <c r="E14" s="181"/>
      <c r="F14" s="181"/>
      <c r="G14" s="181"/>
      <c r="H14" s="181"/>
      <c r="I14" s="181"/>
      <c r="J14" s="181"/>
      <c r="K14" s="182"/>
    </row>
    <row r="15" spans="1:11" ht="51.75" customHeight="1">
      <c r="A15" s="186"/>
      <c r="B15" s="187"/>
      <c r="C15" s="187"/>
      <c r="D15" s="187"/>
      <c r="E15" s="187"/>
      <c r="F15" s="187"/>
      <c r="G15" s="187"/>
      <c r="H15" s="187"/>
      <c r="I15" s="187"/>
      <c r="J15" s="187"/>
      <c r="K15" s="188"/>
    </row>
    <row r="16" spans="1:11">
      <c r="A16" s="97"/>
      <c r="B16" s="98"/>
      <c r="C16" s="98"/>
      <c r="D16" s="98"/>
      <c r="E16" s="98"/>
      <c r="F16" s="98"/>
      <c r="G16" s="98"/>
      <c r="H16" s="98"/>
      <c r="I16" s="98"/>
      <c r="J16" s="98"/>
      <c r="K16" s="99"/>
    </row>
    <row r="17" spans="1:11" ht="25.5">
      <c r="A17" s="192"/>
      <c r="B17" s="193"/>
      <c r="C17" s="193"/>
      <c r="D17" s="193"/>
      <c r="E17" s="193"/>
      <c r="F17" s="193"/>
      <c r="G17" s="193"/>
      <c r="H17" s="193"/>
      <c r="I17" s="193"/>
      <c r="J17" s="193"/>
      <c r="K17" s="194"/>
    </row>
    <row r="18" spans="1:11" ht="24.75" customHeight="1">
      <c r="A18" s="189" t="s">
        <v>52</v>
      </c>
      <c r="B18" s="190"/>
      <c r="C18" s="190"/>
      <c r="D18" s="190"/>
      <c r="E18" s="190"/>
      <c r="F18" s="190"/>
      <c r="G18" s="190"/>
      <c r="H18" s="190"/>
      <c r="I18" s="190"/>
      <c r="J18" s="190"/>
      <c r="K18" s="191"/>
    </row>
    <row r="19" spans="1:11" s="100" customFormat="1" ht="35.25" customHeight="1">
      <c r="A19" s="195" t="s">
        <v>53</v>
      </c>
      <c r="B19" s="196"/>
      <c r="C19" s="196"/>
      <c r="D19" s="196"/>
      <c r="E19" s="197"/>
      <c r="F19" s="183" t="s">
        <v>144</v>
      </c>
      <c r="G19" s="184"/>
      <c r="H19" s="184"/>
      <c r="I19" s="184"/>
      <c r="J19" s="184"/>
      <c r="K19" s="185"/>
    </row>
    <row r="20" spans="1:11" s="100" customFormat="1" ht="35.25" customHeight="1">
      <c r="A20" s="195" t="s">
        <v>51</v>
      </c>
      <c r="B20" s="196"/>
      <c r="C20" s="196"/>
      <c r="D20" s="196"/>
      <c r="E20" s="197"/>
      <c r="F20" s="198" t="s">
        <v>148</v>
      </c>
      <c r="G20" s="199"/>
      <c r="H20" s="199"/>
      <c r="I20" s="199"/>
      <c r="J20" s="199"/>
      <c r="K20" s="200"/>
    </row>
    <row r="21" spans="1:11" s="100" customFormat="1" ht="35.25" customHeight="1">
      <c r="A21" s="195" t="s">
        <v>55</v>
      </c>
      <c r="B21" s="196"/>
      <c r="C21" s="196"/>
      <c r="D21" s="196"/>
      <c r="E21" s="197"/>
      <c r="F21" s="198" t="s">
        <v>145</v>
      </c>
      <c r="G21" s="199"/>
      <c r="H21" s="199"/>
      <c r="I21" s="199"/>
      <c r="J21" s="199"/>
      <c r="K21" s="200"/>
    </row>
    <row r="22" spans="1:11" s="100" customFormat="1" ht="35.25" customHeight="1">
      <c r="A22" s="195" t="s">
        <v>56</v>
      </c>
      <c r="B22" s="196"/>
      <c r="C22" s="196"/>
      <c r="D22" s="196"/>
      <c r="E22" s="197"/>
      <c r="F22" s="198" t="s">
        <v>57</v>
      </c>
      <c r="G22" s="199"/>
      <c r="H22" s="199"/>
      <c r="I22" s="199"/>
      <c r="J22" s="199"/>
      <c r="K22" s="200"/>
    </row>
    <row r="23" spans="1:11" s="100" customFormat="1" ht="35.25" customHeight="1">
      <c r="A23" s="195" t="s">
        <v>56</v>
      </c>
      <c r="B23" s="196"/>
      <c r="C23" s="196"/>
      <c r="D23" s="196"/>
      <c r="E23" s="197"/>
      <c r="F23" s="198" t="s">
        <v>146</v>
      </c>
      <c r="G23" s="199"/>
      <c r="H23" s="199"/>
      <c r="I23" s="199"/>
      <c r="J23" s="199"/>
      <c r="K23" s="200"/>
    </row>
    <row r="24" spans="1:11" ht="15.75">
      <c r="A24" s="204"/>
      <c r="B24" s="205"/>
      <c r="C24" s="205"/>
      <c r="D24" s="205"/>
      <c r="E24" s="205"/>
      <c r="F24" s="206"/>
      <c r="G24" s="206"/>
      <c r="H24" s="206"/>
      <c r="I24" s="206"/>
      <c r="J24" s="206"/>
      <c r="K24" s="207"/>
    </row>
    <row r="25" spans="1:11">
      <c r="A25" s="97"/>
      <c r="B25" s="98"/>
      <c r="C25" s="98"/>
      <c r="D25" s="98"/>
      <c r="E25" s="98"/>
      <c r="F25" s="98"/>
      <c r="G25" s="98"/>
      <c r="H25" s="98"/>
      <c r="I25" s="98"/>
      <c r="J25" s="98"/>
      <c r="K25" s="99"/>
    </row>
    <row r="26" spans="1:11" ht="20.25">
      <c r="A26" s="201"/>
      <c r="B26" s="202"/>
      <c r="C26" s="202"/>
      <c r="D26" s="202"/>
      <c r="E26" s="202"/>
      <c r="F26" s="202"/>
      <c r="G26" s="202"/>
      <c r="H26" s="202"/>
      <c r="I26" s="202"/>
      <c r="J26" s="202"/>
      <c r="K26" s="203"/>
    </row>
    <row r="27" spans="1:11">
      <c r="A27" s="97"/>
      <c r="B27" s="98"/>
      <c r="C27" s="98"/>
      <c r="D27" s="98"/>
      <c r="E27" s="98"/>
      <c r="F27" s="98"/>
      <c r="G27" s="98"/>
      <c r="H27" s="98"/>
      <c r="I27" s="98"/>
      <c r="J27" s="98"/>
      <c r="K27" s="99"/>
    </row>
    <row r="28" spans="1:11">
      <c r="A28" s="101"/>
      <c r="B28" s="102"/>
      <c r="C28" s="102"/>
      <c r="D28" s="102"/>
      <c r="E28" s="102"/>
      <c r="F28" s="102"/>
      <c r="G28" s="102"/>
      <c r="H28" s="102"/>
      <c r="I28" s="102"/>
      <c r="J28" s="102"/>
      <c r="K28" s="103"/>
    </row>
  </sheetData>
  <sheetProtection formatCells="0" formatColumns="0" formatRows="0" insertColumns="0" insertRows="0" insertHyperlinks="0" deleteColumns="0" deleteRows="0" sort="0" autoFilter="0" pivotTables="0"/>
  <mergeCells count="20">
    <mergeCell ref="A20:E20"/>
    <mergeCell ref="F20:K20"/>
    <mergeCell ref="A19:E19"/>
    <mergeCell ref="A26:K26"/>
    <mergeCell ref="F23:K23"/>
    <mergeCell ref="F21:K21"/>
    <mergeCell ref="F22:K22"/>
    <mergeCell ref="A21:E21"/>
    <mergeCell ref="A22:E22"/>
    <mergeCell ref="A23:E23"/>
    <mergeCell ref="A24:E24"/>
    <mergeCell ref="F24:K24"/>
    <mergeCell ref="A2:K2"/>
    <mergeCell ref="A12:K12"/>
    <mergeCell ref="A13:K13"/>
    <mergeCell ref="A14:K14"/>
    <mergeCell ref="F19:K19"/>
    <mergeCell ref="A15:K15"/>
    <mergeCell ref="A18:K18"/>
    <mergeCell ref="A17:K17"/>
  </mergeCells>
  <phoneticPr fontId="89"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sheetPr codeName="Sayfa4">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36</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9"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00.xml><?xml version="1.0" encoding="utf-8"?>
<worksheet xmlns="http://schemas.openxmlformats.org/spreadsheetml/2006/main" xmlns:r="http://schemas.openxmlformats.org/officeDocument/2006/relationships">
  <sheetPr codeName="Sayfa96">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100"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01.xml><?xml version="1.0" encoding="utf-8"?>
<worksheet xmlns="http://schemas.openxmlformats.org/spreadsheetml/2006/main" xmlns:r="http://schemas.openxmlformats.org/officeDocument/2006/relationships">
  <sheetPr codeName="Sayfa95">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99"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02.xml><?xml version="1.0" encoding="utf-8"?>
<worksheet xmlns="http://schemas.openxmlformats.org/spreadsheetml/2006/main" xmlns:r="http://schemas.openxmlformats.org/officeDocument/2006/relationships">
  <sheetPr codeName="Sayfa97">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101"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03.xml><?xml version="1.0" encoding="utf-8"?>
<worksheet xmlns="http://schemas.openxmlformats.org/spreadsheetml/2006/main" xmlns:r="http://schemas.openxmlformats.org/officeDocument/2006/relationships">
  <sheetPr codeName="Sayfa98">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102"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04.xml><?xml version="1.0" encoding="utf-8"?>
<worksheet xmlns="http://schemas.openxmlformats.org/spreadsheetml/2006/main" xmlns:r="http://schemas.openxmlformats.org/officeDocument/2006/relationships">
  <sheetPr codeName="Sayfa99">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103"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05.xml><?xml version="1.0" encoding="utf-8"?>
<worksheet xmlns="http://schemas.openxmlformats.org/spreadsheetml/2006/main" xmlns:r="http://schemas.openxmlformats.org/officeDocument/2006/relationships">
  <sheetPr codeName="Sayfa100">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104"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06.xml><?xml version="1.0" encoding="utf-8"?>
<worksheet xmlns="http://schemas.openxmlformats.org/spreadsheetml/2006/main" xmlns:r="http://schemas.openxmlformats.org/officeDocument/2006/relationships">
  <sheetPr codeName="Sayfa101">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105"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07.xml><?xml version="1.0" encoding="utf-8"?>
<worksheet xmlns="http://schemas.openxmlformats.org/spreadsheetml/2006/main" xmlns:r="http://schemas.openxmlformats.org/officeDocument/2006/relationships">
  <sheetPr codeName="Sayfa102">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106"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08.xml><?xml version="1.0" encoding="utf-8"?>
<worksheet xmlns="http://schemas.openxmlformats.org/spreadsheetml/2006/main" xmlns:r="http://schemas.openxmlformats.org/officeDocument/2006/relationships">
  <sheetPr codeName="Sayfa103">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107"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1.xml><?xml version="1.0" encoding="utf-8"?>
<worksheet xmlns="http://schemas.openxmlformats.org/spreadsheetml/2006/main" xmlns:r="http://schemas.openxmlformats.org/officeDocument/2006/relationships">
  <sheetPr codeName="Sayfa5">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10"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2.xml><?xml version="1.0" encoding="utf-8"?>
<worksheet xmlns="http://schemas.openxmlformats.org/spreadsheetml/2006/main" xmlns:r="http://schemas.openxmlformats.org/officeDocument/2006/relationships">
  <sheetPr codeName="Sayfa6">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11"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3.xml><?xml version="1.0" encoding="utf-8"?>
<worksheet xmlns="http://schemas.openxmlformats.org/spreadsheetml/2006/main" xmlns:r="http://schemas.openxmlformats.org/officeDocument/2006/relationships">
  <sheetPr codeName="Sayfa7">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12"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4.xml><?xml version="1.0" encoding="utf-8"?>
<worksheet xmlns="http://schemas.openxmlformats.org/spreadsheetml/2006/main" xmlns:r="http://schemas.openxmlformats.org/officeDocument/2006/relationships">
  <sheetPr codeName="Sayfa8">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13"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5.xml><?xml version="1.0" encoding="utf-8"?>
<worksheet xmlns="http://schemas.openxmlformats.org/spreadsheetml/2006/main" xmlns:r="http://schemas.openxmlformats.org/officeDocument/2006/relationships">
  <sheetPr codeName="Sayfa9">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36" t="s">
        <v>38</v>
      </c>
      <c r="F14" s="337"/>
      <c r="G14" s="337"/>
      <c r="H14" s="338"/>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14"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6.xml><?xml version="1.0" encoding="utf-8"?>
<worksheet xmlns="http://schemas.openxmlformats.org/spreadsheetml/2006/main" xmlns:r="http://schemas.openxmlformats.org/officeDocument/2006/relationships">
  <sheetPr codeName="Sayfa10">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15"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7.xml><?xml version="1.0" encoding="utf-8"?>
<worksheet xmlns="http://schemas.openxmlformats.org/spreadsheetml/2006/main" xmlns:r="http://schemas.openxmlformats.org/officeDocument/2006/relationships">
  <sheetPr codeName="Sayfa11">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16"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8.xml><?xml version="1.0" encoding="utf-8"?>
<worksheet xmlns="http://schemas.openxmlformats.org/spreadsheetml/2006/main" xmlns:r="http://schemas.openxmlformats.org/officeDocument/2006/relationships">
  <sheetPr codeName="Sayfa12">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3"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17"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9.xml><?xml version="1.0" encoding="utf-8"?>
<worksheet xmlns="http://schemas.openxmlformats.org/spreadsheetml/2006/main" xmlns:r="http://schemas.openxmlformats.org/officeDocument/2006/relationships">
  <sheetPr codeName="Sayfa13">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18"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sheetPr>
    <tabColor rgb="FFFFC000"/>
  </sheetPr>
  <dimension ref="B1:G38"/>
  <sheetViews>
    <sheetView view="pageBreakPreview" zoomScale="106" zoomScaleSheetLayoutView="106" workbookViewId="0">
      <selection activeCell="B1" sqref="B1:G1"/>
    </sheetView>
  </sheetViews>
  <sheetFormatPr defaultRowHeight="1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s>
  <sheetData>
    <row r="1" spans="2:7" ht="19.5" customHeight="1">
      <c r="B1" s="217" t="s">
        <v>59</v>
      </c>
      <c r="C1" s="218"/>
      <c r="D1" s="218"/>
      <c r="E1" s="218"/>
      <c r="F1" s="218"/>
      <c r="G1" s="218"/>
    </row>
    <row r="2" spans="2:7" ht="23.25">
      <c r="B2" s="219" t="s">
        <v>60</v>
      </c>
      <c r="C2" s="220"/>
      <c r="D2" s="220"/>
      <c r="E2" s="220"/>
      <c r="F2" s="220"/>
      <c r="G2" s="220"/>
    </row>
    <row r="3" spans="2:7" ht="26.25" customHeight="1">
      <c r="B3" s="109" t="s">
        <v>13</v>
      </c>
      <c r="C3" s="110" t="s">
        <v>61</v>
      </c>
      <c r="D3" s="221" t="s">
        <v>25</v>
      </c>
      <c r="E3" s="221"/>
      <c r="F3" s="221"/>
      <c r="G3" s="221"/>
    </row>
    <row r="4" spans="2:7" ht="6" customHeight="1">
      <c r="B4" s="111"/>
      <c r="C4" s="112"/>
      <c r="D4" s="221"/>
      <c r="E4" s="221"/>
      <c r="F4" s="221"/>
      <c r="G4" s="221"/>
    </row>
    <row r="5" spans="2:7" ht="26.25" customHeight="1">
      <c r="B5" s="109" t="s">
        <v>21</v>
      </c>
      <c r="C5" s="113" t="s">
        <v>62</v>
      </c>
      <c r="D5" s="221"/>
      <c r="E5" s="221"/>
      <c r="F5" s="221"/>
      <c r="G5" s="221"/>
    </row>
    <row r="6" spans="2:7" ht="6" customHeight="1">
      <c r="B6" s="111"/>
      <c r="C6" s="112"/>
      <c r="D6" s="221"/>
      <c r="E6" s="221"/>
      <c r="F6" s="221"/>
      <c r="G6" s="221"/>
    </row>
    <row r="7" spans="2:7" ht="26.25" customHeight="1">
      <c r="B7" s="109" t="s">
        <v>26</v>
      </c>
      <c r="C7" s="113"/>
      <c r="D7" s="221"/>
      <c r="E7" s="221"/>
      <c r="F7" s="221"/>
      <c r="G7" s="221"/>
    </row>
    <row r="8" spans="2:7" ht="6" customHeight="1">
      <c r="B8" s="111"/>
      <c r="C8" s="112"/>
      <c r="D8" s="221"/>
      <c r="E8" s="221"/>
      <c r="F8" s="221"/>
      <c r="G8" s="221"/>
    </row>
    <row r="9" spans="2:7" ht="26.25" customHeight="1">
      <c r="B9" s="109" t="s">
        <v>10</v>
      </c>
      <c r="C9" s="113" t="str">
        <f>'KURS BİLGİLERİ'!F19</f>
        <v>MARDİN</v>
      </c>
      <c r="D9" s="221"/>
      <c r="E9" s="221"/>
      <c r="F9" s="221"/>
      <c r="G9" s="221"/>
    </row>
    <row r="10" spans="2:7" ht="6" customHeight="1">
      <c r="B10" s="111"/>
      <c r="C10" s="112"/>
      <c r="D10" s="221"/>
      <c r="E10" s="221"/>
      <c r="F10" s="221"/>
      <c r="G10" s="221"/>
    </row>
    <row r="11" spans="2:7" ht="26.25" customHeight="1">
      <c r="B11" s="109" t="s">
        <v>0</v>
      </c>
      <c r="C11" s="113" t="s">
        <v>23</v>
      </c>
      <c r="D11" s="221"/>
      <c r="E11" s="221"/>
      <c r="F11" s="221"/>
      <c r="G11" s="221"/>
    </row>
    <row r="12" spans="2:7" ht="6" customHeight="1">
      <c r="B12" s="114"/>
      <c r="C12" s="115"/>
      <c r="D12" s="222"/>
      <c r="E12" s="223"/>
      <c r="F12" s="223"/>
      <c r="G12" s="224"/>
    </row>
    <row r="13" spans="2:7" ht="23.25" customHeight="1">
      <c r="B13" s="225" t="s">
        <v>30</v>
      </c>
      <c r="C13" s="225"/>
      <c r="D13" s="226" t="s">
        <v>35</v>
      </c>
      <c r="E13" s="226"/>
      <c r="F13" s="226"/>
      <c r="G13" s="226"/>
    </row>
    <row r="14" spans="2:7" ht="22.5" customHeight="1">
      <c r="B14" s="116" t="s">
        <v>1</v>
      </c>
      <c r="C14" s="117" t="s">
        <v>62</v>
      </c>
      <c r="D14" s="118" t="s">
        <v>23</v>
      </c>
      <c r="E14" s="118" t="s">
        <v>29</v>
      </c>
      <c r="F14" s="118" t="s">
        <v>23</v>
      </c>
      <c r="G14" s="118" t="s">
        <v>29</v>
      </c>
    </row>
    <row r="15" spans="2:7" ht="22.5" customHeight="1">
      <c r="B15" s="116" t="s">
        <v>2</v>
      </c>
      <c r="C15" s="119" t="s">
        <v>62</v>
      </c>
      <c r="D15" s="120" t="str">
        <f>'KURS BİLGİLERİ'!F19</f>
        <v>MARDİN</v>
      </c>
      <c r="E15" s="121">
        <v>2014</v>
      </c>
      <c r="F15" s="122" t="s">
        <v>62</v>
      </c>
      <c r="G15" s="121" t="s">
        <v>62</v>
      </c>
    </row>
    <row r="16" spans="2:7" ht="22.5" customHeight="1">
      <c r="B16" s="123" t="s">
        <v>63</v>
      </c>
      <c r="C16" s="124" t="s">
        <v>62</v>
      </c>
      <c r="D16" s="120" t="s">
        <v>62</v>
      </c>
      <c r="E16" s="121" t="s">
        <v>62</v>
      </c>
      <c r="F16" s="122" t="s">
        <v>62</v>
      </c>
      <c r="G16" s="121" t="s">
        <v>62</v>
      </c>
    </row>
    <row r="17" spans="2:7" ht="22.5" customHeight="1">
      <c r="B17" s="116" t="s">
        <v>15</v>
      </c>
      <c r="C17" s="117" t="s">
        <v>62</v>
      </c>
      <c r="D17" s="122" t="s">
        <v>62</v>
      </c>
      <c r="E17" s="121" t="s">
        <v>62</v>
      </c>
      <c r="F17" s="122" t="s">
        <v>62</v>
      </c>
      <c r="G17" s="121" t="s">
        <v>62</v>
      </c>
    </row>
    <row r="18" spans="2:7" ht="22.5" customHeight="1">
      <c r="B18" s="116" t="s">
        <v>4</v>
      </c>
      <c r="C18" s="117" t="s">
        <v>62</v>
      </c>
      <c r="D18" s="122" t="s">
        <v>62</v>
      </c>
      <c r="E18" s="121" t="s">
        <v>62</v>
      </c>
      <c r="F18" s="122" t="s">
        <v>62</v>
      </c>
      <c r="G18" s="121" t="s">
        <v>62</v>
      </c>
    </row>
    <row r="19" spans="2:7" ht="22.5" customHeight="1">
      <c r="B19" s="116" t="s">
        <v>64</v>
      </c>
      <c r="C19" s="117" t="s">
        <v>62</v>
      </c>
      <c r="D19" s="122" t="s">
        <v>62</v>
      </c>
      <c r="E19" s="121" t="s">
        <v>62</v>
      </c>
      <c r="F19" s="122" t="s">
        <v>62</v>
      </c>
      <c r="G19" s="121" t="s">
        <v>62</v>
      </c>
    </row>
    <row r="20" spans="2:7" ht="22.5" customHeight="1">
      <c r="B20" s="116" t="s">
        <v>17</v>
      </c>
      <c r="C20" s="117" t="s">
        <v>62</v>
      </c>
      <c r="D20" s="122" t="s">
        <v>62</v>
      </c>
      <c r="E20" s="121" t="s">
        <v>62</v>
      </c>
      <c r="F20" s="122" t="s">
        <v>62</v>
      </c>
      <c r="G20" s="121" t="s">
        <v>62</v>
      </c>
    </row>
    <row r="21" spans="2:7" ht="22.5" customHeight="1">
      <c r="B21" s="109" t="s">
        <v>16</v>
      </c>
      <c r="C21" s="117" t="s">
        <v>62</v>
      </c>
      <c r="D21" s="122" t="s">
        <v>62</v>
      </c>
      <c r="E21" s="121" t="s">
        <v>62</v>
      </c>
      <c r="F21" s="122" t="s">
        <v>62</v>
      </c>
      <c r="G21" s="121" t="s">
        <v>62</v>
      </c>
    </row>
    <row r="22" spans="2:7" ht="22.5" customHeight="1">
      <c r="B22" s="109" t="s">
        <v>58</v>
      </c>
      <c r="C22" s="117" t="s">
        <v>62</v>
      </c>
      <c r="D22" s="122" t="s">
        <v>62</v>
      </c>
      <c r="E22" s="121" t="s">
        <v>62</v>
      </c>
      <c r="F22" s="122" t="s">
        <v>62</v>
      </c>
      <c r="G22" s="121" t="s">
        <v>62</v>
      </c>
    </row>
    <row r="23" spans="2:7" ht="22.5" customHeight="1">
      <c r="B23" s="109" t="s">
        <v>5</v>
      </c>
      <c r="C23" s="122" t="s">
        <v>62</v>
      </c>
      <c r="D23" s="122" t="s">
        <v>62</v>
      </c>
      <c r="E23" s="121" t="s">
        <v>62</v>
      </c>
      <c r="F23" s="122" t="s">
        <v>62</v>
      </c>
      <c r="G23" s="121" t="s">
        <v>62</v>
      </c>
    </row>
    <row r="24" spans="2:7" ht="22.5" customHeight="1">
      <c r="B24" s="109" t="s">
        <v>65</v>
      </c>
      <c r="C24" s="122" t="s">
        <v>62</v>
      </c>
      <c r="D24" s="122" t="s">
        <v>62</v>
      </c>
      <c r="E24" s="121" t="s">
        <v>62</v>
      </c>
      <c r="F24" s="122" t="s">
        <v>62</v>
      </c>
      <c r="G24" s="121" t="s">
        <v>62</v>
      </c>
    </row>
    <row r="25" spans="2:7" ht="22.5" customHeight="1">
      <c r="B25" s="125" t="s">
        <v>0</v>
      </c>
      <c r="C25" s="125" t="s">
        <v>14</v>
      </c>
      <c r="D25" s="122" t="s">
        <v>62</v>
      </c>
      <c r="E25" s="121" t="s">
        <v>62</v>
      </c>
      <c r="F25" s="122" t="s">
        <v>62</v>
      </c>
      <c r="G25" s="121" t="s">
        <v>62</v>
      </c>
    </row>
    <row r="26" spans="2:7" ht="22.5" customHeight="1">
      <c r="B26" s="126" t="s">
        <v>23</v>
      </c>
      <c r="C26" s="117" t="s">
        <v>66</v>
      </c>
      <c r="D26" s="120" t="s">
        <v>62</v>
      </c>
      <c r="E26" s="121" t="s">
        <v>62</v>
      </c>
      <c r="F26" s="122" t="s">
        <v>62</v>
      </c>
      <c r="G26" s="121" t="s">
        <v>62</v>
      </c>
    </row>
    <row r="27" spans="2:7" ht="22.5" customHeight="1">
      <c r="B27" s="126" t="s">
        <v>22</v>
      </c>
      <c r="C27" s="117" t="s">
        <v>66</v>
      </c>
      <c r="D27" s="122" t="s">
        <v>62</v>
      </c>
      <c r="E27" s="121" t="s">
        <v>62</v>
      </c>
      <c r="F27" s="122" t="s">
        <v>62</v>
      </c>
      <c r="G27" s="121" t="s">
        <v>62</v>
      </c>
    </row>
    <row r="28" spans="2:7" ht="22.5" customHeight="1">
      <c r="B28" s="126" t="s">
        <v>27</v>
      </c>
      <c r="C28" s="117" t="s">
        <v>66</v>
      </c>
      <c r="D28" s="122" t="s">
        <v>62</v>
      </c>
      <c r="E28" s="121" t="s">
        <v>62</v>
      </c>
      <c r="F28" s="122" t="s">
        <v>62</v>
      </c>
      <c r="G28" s="121" t="s">
        <v>62</v>
      </c>
    </row>
    <row r="29" spans="2:7" ht="22.5" customHeight="1">
      <c r="B29" s="127" t="s">
        <v>67</v>
      </c>
      <c r="C29" s="117" t="str">
        <f>'KURS BİLGİLERİ'!F20</f>
        <v>25-28 Nisan 2014</v>
      </c>
      <c r="D29" s="122" t="s">
        <v>62</v>
      </c>
      <c r="E29" s="121" t="s">
        <v>62</v>
      </c>
      <c r="F29" s="122" t="s">
        <v>62</v>
      </c>
      <c r="G29" s="121" t="s">
        <v>62</v>
      </c>
    </row>
    <row r="30" spans="2:7" ht="22.5" customHeight="1">
      <c r="B30" s="128" t="s">
        <v>28</v>
      </c>
      <c r="C30" s="117" t="s">
        <v>66</v>
      </c>
      <c r="D30" s="122" t="s">
        <v>62</v>
      </c>
      <c r="E30" s="121" t="s">
        <v>62</v>
      </c>
      <c r="F30" s="122" t="s">
        <v>62</v>
      </c>
      <c r="G30" s="121" t="s">
        <v>62</v>
      </c>
    </row>
    <row r="31" spans="2:7" ht="22.5" customHeight="1">
      <c r="B31" s="227" t="s">
        <v>68</v>
      </c>
      <c r="C31" s="227"/>
      <c r="D31" s="122" t="s">
        <v>62</v>
      </c>
      <c r="E31" s="121" t="s">
        <v>62</v>
      </c>
      <c r="F31" s="122" t="s">
        <v>62</v>
      </c>
      <c r="G31" s="121" t="s">
        <v>62</v>
      </c>
    </row>
    <row r="32" spans="2:7" ht="22.5" customHeight="1">
      <c r="B32" s="227"/>
      <c r="C32" s="227"/>
      <c r="D32" s="122" t="s">
        <v>62</v>
      </c>
      <c r="E32" s="121" t="s">
        <v>62</v>
      </c>
      <c r="F32" s="122" t="s">
        <v>62</v>
      </c>
      <c r="G32" s="121" t="s">
        <v>62</v>
      </c>
    </row>
    <row r="33" spans="2:7" ht="22.5" customHeight="1">
      <c r="B33" s="129" t="s">
        <v>20</v>
      </c>
      <c r="C33" s="130" t="s">
        <v>37</v>
      </c>
      <c r="D33" s="122" t="s">
        <v>62</v>
      </c>
      <c r="E33" s="121" t="s">
        <v>62</v>
      </c>
      <c r="F33" s="122" t="s">
        <v>62</v>
      </c>
      <c r="G33" s="121" t="s">
        <v>62</v>
      </c>
    </row>
    <row r="34" spans="2:7" ht="22.5" customHeight="1">
      <c r="B34" s="129" t="s">
        <v>6</v>
      </c>
      <c r="C34" s="130" t="s">
        <v>37</v>
      </c>
      <c r="D34" s="131" t="s">
        <v>62</v>
      </c>
      <c r="E34" s="132" t="s">
        <v>62</v>
      </c>
      <c r="F34" s="131" t="s">
        <v>62</v>
      </c>
      <c r="G34" s="132" t="s">
        <v>62</v>
      </c>
    </row>
    <row r="35" spans="2:7" ht="22.5" customHeight="1">
      <c r="B35" s="129" t="s">
        <v>7</v>
      </c>
      <c r="C35" s="56" t="s">
        <v>37</v>
      </c>
      <c r="D35" s="228" t="s">
        <v>19</v>
      </c>
      <c r="E35" s="229"/>
      <c r="F35" s="229"/>
      <c r="G35" s="230"/>
    </row>
    <row r="36" spans="2:7" ht="22.5" customHeight="1">
      <c r="B36" s="133" t="s">
        <v>69</v>
      </c>
      <c r="C36" s="56" t="s">
        <v>37</v>
      </c>
      <c r="D36" s="208" t="s">
        <v>62</v>
      </c>
      <c r="E36" s="209"/>
      <c r="F36" s="209"/>
      <c r="G36" s="210"/>
    </row>
    <row r="37" spans="2:7" ht="22.5" customHeight="1">
      <c r="B37" s="133" t="s">
        <v>70</v>
      </c>
      <c r="C37" s="56" t="s">
        <v>37</v>
      </c>
      <c r="D37" s="211" t="s">
        <v>8</v>
      </c>
      <c r="E37" s="212"/>
      <c r="F37" s="212"/>
      <c r="G37" s="213"/>
    </row>
    <row r="38" spans="2:7" ht="22.5" customHeight="1">
      <c r="B38" s="129" t="s">
        <v>71</v>
      </c>
      <c r="C38" s="56" t="s">
        <v>37</v>
      </c>
      <c r="D38" s="214"/>
      <c r="E38" s="215"/>
      <c r="F38" s="215"/>
      <c r="G38" s="216"/>
    </row>
  </sheetData>
  <mergeCells count="11">
    <mergeCell ref="D36:G36"/>
    <mergeCell ref="D37:G37"/>
    <mergeCell ref="D38:G38"/>
    <mergeCell ref="B1:G1"/>
    <mergeCell ref="B2:G2"/>
    <mergeCell ref="D3:G11"/>
    <mergeCell ref="D12:G12"/>
    <mergeCell ref="B13:C13"/>
    <mergeCell ref="D13:G13"/>
    <mergeCell ref="B31:C32"/>
    <mergeCell ref="D35:G35"/>
  </mergeCells>
  <phoneticPr fontId="89" type="noConversion"/>
  <printOptions horizontalCentered="1" verticalCentered="1"/>
  <pageMargins left="0.23622047244094491" right="0.19685039370078741" top="0.49" bottom="0.26" header="0.31496062992125984" footer="0.17"/>
  <pageSetup paperSize="9" orientation="portrait" r:id="rId1"/>
</worksheet>
</file>

<file path=xl/worksheets/sheet20.xml><?xml version="1.0" encoding="utf-8"?>
<worksheet xmlns="http://schemas.openxmlformats.org/spreadsheetml/2006/main" xmlns:r="http://schemas.openxmlformats.org/officeDocument/2006/relationships">
  <sheetPr codeName="Sayfa14">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19"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21.xml><?xml version="1.0" encoding="utf-8"?>
<worksheet xmlns="http://schemas.openxmlformats.org/spreadsheetml/2006/main" xmlns:r="http://schemas.openxmlformats.org/officeDocument/2006/relationships">
  <sheetPr codeName="Sayfa15">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20"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22.xml><?xml version="1.0" encoding="utf-8"?>
<worksheet xmlns="http://schemas.openxmlformats.org/spreadsheetml/2006/main" xmlns:r="http://schemas.openxmlformats.org/officeDocument/2006/relationships">
  <sheetPr codeName="Sayfa16">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21"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23.xml><?xml version="1.0" encoding="utf-8"?>
<worksheet xmlns="http://schemas.openxmlformats.org/spreadsheetml/2006/main" xmlns:r="http://schemas.openxmlformats.org/officeDocument/2006/relationships">
  <sheetPr codeName="Sayfa17">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22"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24.xml><?xml version="1.0" encoding="utf-8"?>
<worksheet xmlns="http://schemas.openxmlformats.org/spreadsheetml/2006/main" xmlns:r="http://schemas.openxmlformats.org/officeDocument/2006/relationships">
  <sheetPr codeName="Sayfa18">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23"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25.xml><?xml version="1.0" encoding="utf-8"?>
<worksheet xmlns="http://schemas.openxmlformats.org/spreadsheetml/2006/main" xmlns:r="http://schemas.openxmlformats.org/officeDocument/2006/relationships">
  <sheetPr codeName="Sayfa19">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24"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26.xml><?xml version="1.0" encoding="utf-8"?>
<worksheet xmlns="http://schemas.openxmlformats.org/spreadsheetml/2006/main" xmlns:r="http://schemas.openxmlformats.org/officeDocument/2006/relationships">
  <sheetPr codeName="Sayfa20">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25"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27.xml><?xml version="1.0" encoding="utf-8"?>
<worksheet xmlns="http://schemas.openxmlformats.org/spreadsheetml/2006/main" xmlns:r="http://schemas.openxmlformats.org/officeDocument/2006/relationships">
  <sheetPr codeName="Sayfa21">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26"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28.xml><?xml version="1.0" encoding="utf-8"?>
<worksheet xmlns="http://schemas.openxmlformats.org/spreadsheetml/2006/main" xmlns:r="http://schemas.openxmlformats.org/officeDocument/2006/relationships">
  <sheetPr codeName="Sayfa22">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27"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29.xml><?xml version="1.0" encoding="utf-8"?>
<worksheet xmlns="http://schemas.openxmlformats.org/spreadsheetml/2006/main" xmlns:r="http://schemas.openxmlformats.org/officeDocument/2006/relationships">
  <sheetPr codeName="Sayfa23">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28"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sheetPr>
    <tabColor rgb="FF00B0F0"/>
  </sheetPr>
  <dimension ref="A1:G38"/>
  <sheetViews>
    <sheetView view="pageBreakPreview" zoomScale="112" zoomScaleSheetLayoutView="112" workbookViewId="0">
      <selection activeCell="B2" sqref="B2"/>
    </sheetView>
  </sheetViews>
  <sheetFormatPr defaultRowHeight="14.25"/>
  <cols>
    <col min="1" max="1" width="18.140625" style="135" customWidth="1"/>
    <col min="2" max="2" width="31.140625" style="135" customWidth="1"/>
    <col min="3" max="3" width="35.5703125" style="135" customWidth="1"/>
    <col min="4" max="16384" width="9.140625" style="135"/>
  </cols>
  <sheetData>
    <row r="1" spans="1:7">
      <c r="A1" s="134"/>
      <c r="B1" s="134"/>
      <c r="C1" s="134"/>
    </row>
    <row r="2" spans="1:7">
      <c r="A2" s="134"/>
      <c r="B2" s="134"/>
      <c r="C2" s="134"/>
    </row>
    <row r="3" spans="1:7">
      <c r="A3" s="134"/>
      <c r="B3" s="134"/>
      <c r="C3" s="134"/>
    </row>
    <row r="4" spans="1:7">
      <c r="A4" s="134"/>
      <c r="B4" s="134"/>
      <c r="C4" s="136" t="s">
        <v>147</v>
      </c>
    </row>
    <row r="5" spans="1:7">
      <c r="A5" s="134"/>
      <c r="B5" s="134"/>
      <c r="C5" s="134"/>
    </row>
    <row r="6" spans="1:7">
      <c r="A6" s="134"/>
      <c r="B6" s="134"/>
      <c r="C6" s="134"/>
    </row>
    <row r="7" spans="1:7" ht="25.5" customHeight="1">
      <c r="A7" s="232" t="s">
        <v>72</v>
      </c>
      <c r="B7" s="232"/>
      <c r="C7" s="232"/>
    </row>
    <row r="8" spans="1:7" ht="15.75">
      <c r="A8" s="134"/>
      <c r="B8" s="134"/>
      <c r="C8" s="137" t="str">
        <f>'KURS BİLGİLERİ'!F19</f>
        <v>MARDİN</v>
      </c>
      <c r="G8" s="138"/>
    </row>
    <row r="9" spans="1:7" ht="15.75">
      <c r="A9" s="139"/>
      <c r="B9" s="134"/>
      <c r="C9" s="134"/>
    </row>
    <row r="10" spans="1:7" ht="63.75" customHeight="1">
      <c r="A10" s="233" t="str">
        <f>CONCATENATE('KURS BİLGİLERİ'!F20," ","tarihleri arasında  Türkiye Atletizm Federasyonu tarafından"," ",'KURS BİLGİLERİ'!F19," ","İlinde açılacak olan Atletizm Hakem Kursuna katılmak istiyorum.")</f>
        <v>25-28 Nisan 2014 tarihleri arasında  Türkiye Atletizm Federasyonu tarafından MARDİN İlinde açılacak olan Atletizm Hakem Kursuna katılmak istiyorum.</v>
      </c>
      <c r="B10" s="233"/>
      <c r="C10" s="233"/>
    </row>
    <row r="11" spans="1:7" ht="49.5" customHeight="1">
      <c r="A11" s="234" t="s">
        <v>73</v>
      </c>
      <c r="B11" s="234"/>
      <c r="C11" s="234"/>
    </row>
    <row r="12" spans="1:7" ht="15.75">
      <c r="A12" s="139"/>
      <c r="B12" s="134"/>
      <c r="C12" s="134"/>
    </row>
    <row r="13" spans="1:7" ht="15.75">
      <c r="A13" s="139"/>
      <c r="B13" s="134"/>
      <c r="C13" s="134"/>
    </row>
    <row r="14" spans="1:7" ht="15.75">
      <c r="A14" s="134"/>
      <c r="B14" s="140" t="s">
        <v>74</v>
      </c>
      <c r="C14" s="134"/>
    </row>
    <row r="15" spans="1:7" ht="15.75">
      <c r="A15" s="134"/>
      <c r="B15" s="140" t="s">
        <v>8</v>
      </c>
      <c r="C15" s="134"/>
    </row>
    <row r="16" spans="1:7" ht="15.75">
      <c r="A16" s="139"/>
      <c r="B16" s="134"/>
      <c r="C16" s="134"/>
    </row>
    <row r="17" spans="1:3" ht="15.75">
      <c r="A17" s="139"/>
      <c r="B17" s="134"/>
      <c r="C17" s="134"/>
    </row>
    <row r="18" spans="1:3" ht="15.75">
      <c r="A18" s="139"/>
      <c r="B18" s="134"/>
      <c r="C18" s="134"/>
    </row>
    <row r="19" spans="1:3" ht="15.75">
      <c r="A19" s="140" t="s">
        <v>75</v>
      </c>
      <c r="B19" s="231"/>
      <c r="C19" s="231"/>
    </row>
    <row r="20" spans="1:3" ht="15.75">
      <c r="A20" s="140" t="s">
        <v>76</v>
      </c>
      <c r="B20" s="231"/>
      <c r="C20" s="231"/>
    </row>
    <row r="21" spans="1:3" ht="15.75">
      <c r="A21" s="140" t="s">
        <v>77</v>
      </c>
      <c r="B21" s="231"/>
      <c r="C21" s="231"/>
    </row>
    <row r="22" spans="1:3" ht="15.75">
      <c r="A22" s="139"/>
      <c r="B22" s="134"/>
      <c r="C22" s="134"/>
    </row>
    <row r="23" spans="1:3">
      <c r="A23" s="134"/>
      <c r="B23" s="134"/>
      <c r="C23" s="134"/>
    </row>
    <row r="24" spans="1:3">
      <c r="A24" s="134"/>
      <c r="B24" s="134"/>
      <c r="C24" s="134"/>
    </row>
    <row r="25" spans="1:3">
      <c r="A25" s="134"/>
      <c r="B25" s="134"/>
      <c r="C25" s="134"/>
    </row>
    <row r="26" spans="1:3">
      <c r="A26" s="134"/>
      <c r="B26" s="134"/>
      <c r="C26" s="134"/>
    </row>
    <row r="27" spans="1:3">
      <c r="A27" s="134"/>
      <c r="B27" s="134"/>
      <c r="C27" s="134"/>
    </row>
    <row r="28" spans="1:3">
      <c r="A28" s="134"/>
      <c r="B28" s="134"/>
      <c r="C28" s="134"/>
    </row>
    <row r="29" spans="1:3">
      <c r="A29" s="134"/>
      <c r="B29" s="134"/>
      <c r="C29" s="134"/>
    </row>
    <row r="30" spans="1:3">
      <c r="A30" s="134"/>
      <c r="B30" s="134"/>
      <c r="C30" s="134"/>
    </row>
    <row r="31" spans="1:3">
      <c r="A31" s="134"/>
      <c r="B31" s="134"/>
      <c r="C31" s="134"/>
    </row>
    <row r="32" spans="1:3">
      <c r="A32" s="134"/>
      <c r="B32" s="134"/>
      <c r="C32" s="134"/>
    </row>
    <row r="33" spans="1:3">
      <c r="A33" s="134"/>
      <c r="B33" s="134"/>
      <c r="C33" s="134"/>
    </row>
    <row r="34" spans="1:3">
      <c r="A34" s="134"/>
      <c r="B34" s="134"/>
      <c r="C34" s="134"/>
    </row>
    <row r="35" spans="1:3">
      <c r="A35" s="134"/>
      <c r="B35" s="134"/>
      <c r="C35" s="134"/>
    </row>
    <row r="36" spans="1:3">
      <c r="A36" s="134"/>
      <c r="B36" s="134"/>
      <c r="C36" s="134"/>
    </row>
    <row r="37" spans="1:3">
      <c r="A37" s="134"/>
      <c r="B37" s="134"/>
      <c r="C37" s="134"/>
    </row>
    <row r="38" spans="1:3">
      <c r="A38" s="134"/>
      <c r="B38" s="134"/>
      <c r="C38" s="134"/>
    </row>
  </sheetData>
  <mergeCells count="6">
    <mergeCell ref="B21:C21"/>
    <mergeCell ref="A7:C7"/>
    <mergeCell ref="A10:C10"/>
    <mergeCell ref="A11:C11"/>
    <mergeCell ref="B19:C19"/>
    <mergeCell ref="B20:C20"/>
  </mergeCells>
  <phoneticPr fontId="89" type="noConversion"/>
  <pageMargins left="0.7" right="0.28000000000000003"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sheetPr codeName="Sayfa24">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29"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31.xml><?xml version="1.0" encoding="utf-8"?>
<worksheet xmlns="http://schemas.openxmlformats.org/spreadsheetml/2006/main" xmlns:r="http://schemas.openxmlformats.org/officeDocument/2006/relationships">
  <sheetPr codeName="Sayfa25">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30"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32.xml><?xml version="1.0" encoding="utf-8"?>
<worksheet xmlns="http://schemas.openxmlformats.org/spreadsheetml/2006/main" xmlns:r="http://schemas.openxmlformats.org/officeDocument/2006/relationships">
  <sheetPr codeName="Sayfa26">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31"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33.xml><?xml version="1.0" encoding="utf-8"?>
<worksheet xmlns="http://schemas.openxmlformats.org/spreadsheetml/2006/main" xmlns:r="http://schemas.openxmlformats.org/officeDocument/2006/relationships">
  <sheetPr codeName="Sayfa27">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32"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34.xml><?xml version="1.0" encoding="utf-8"?>
<worksheet xmlns="http://schemas.openxmlformats.org/spreadsheetml/2006/main" xmlns:r="http://schemas.openxmlformats.org/officeDocument/2006/relationships">
  <sheetPr codeName="Sayfa28">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33"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35.xml><?xml version="1.0" encoding="utf-8"?>
<worksheet xmlns="http://schemas.openxmlformats.org/spreadsheetml/2006/main" xmlns:r="http://schemas.openxmlformats.org/officeDocument/2006/relationships">
  <sheetPr codeName="Sayfa29">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34"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36.xml><?xml version="1.0" encoding="utf-8"?>
<worksheet xmlns="http://schemas.openxmlformats.org/spreadsheetml/2006/main" xmlns:r="http://schemas.openxmlformats.org/officeDocument/2006/relationships">
  <sheetPr codeName="Sayfa30">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35"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37.xml><?xml version="1.0" encoding="utf-8"?>
<worksheet xmlns="http://schemas.openxmlformats.org/spreadsheetml/2006/main" xmlns:r="http://schemas.openxmlformats.org/officeDocument/2006/relationships">
  <sheetPr codeName="Sayfa31">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36"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38.xml><?xml version="1.0" encoding="utf-8"?>
<worksheet xmlns="http://schemas.openxmlformats.org/spreadsheetml/2006/main" xmlns:r="http://schemas.openxmlformats.org/officeDocument/2006/relationships">
  <sheetPr codeName="Sayfa32">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37"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39.xml><?xml version="1.0" encoding="utf-8"?>
<worksheet xmlns="http://schemas.openxmlformats.org/spreadsheetml/2006/main" xmlns:r="http://schemas.openxmlformats.org/officeDocument/2006/relationships">
  <sheetPr codeName="Sayfa33">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38"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sheetPr>
    <tabColor rgb="FF7030A0"/>
  </sheetPr>
  <dimension ref="A1:I42"/>
  <sheetViews>
    <sheetView view="pageBreakPreview" topLeftCell="A18" zoomScale="98" zoomScaleSheetLayoutView="98" workbookViewId="0">
      <selection activeCell="A33" sqref="A33"/>
    </sheetView>
  </sheetViews>
  <sheetFormatPr defaultRowHeight="15.75"/>
  <cols>
    <col min="1" max="1" width="26.85546875" style="160" customWidth="1"/>
    <col min="2" max="2" width="15.140625" style="161" customWidth="1"/>
    <col min="3" max="3" width="30.140625" style="162" customWidth="1"/>
    <col min="4" max="4" width="25.7109375" style="162" customWidth="1"/>
    <col min="5" max="16384" width="9.140625" style="142"/>
  </cols>
  <sheetData>
    <row r="1" spans="1:9" ht="21.75" customHeight="1">
      <c r="A1" s="141" t="s">
        <v>78</v>
      </c>
      <c r="B1" s="238" t="str">
        <f>'KURS BİLGİLERİ'!F19</f>
        <v>MARDİN</v>
      </c>
      <c r="C1" s="238"/>
      <c r="D1" s="141"/>
    </row>
    <row r="2" spans="1:9" ht="21.75" customHeight="1">
      <c r="A2" s="141" t="s">
        <v>79</v>
      </c>
      <c r="B2" s="239" t="str">
        <f>'KURS BİLGİLERİ'!F20</f>
        <v>25-28 Nisan 2014</v>
      </c>
      <c r="C2" s="239"/>
      <c r="D2" s="141"/>
    </row>
    <row r="3" spans="1:9" ht="18.75" customHeight="1">
      <c r="A3" s="240" t="s">
        <v>80</v>
      </c>
      <c r="B3" s="240"/>
      <c r="C3" s="240"/>
      <c r="D3" s="240"/>
      <c r="G3" s="143"/>
    </row>
    <row r="4" spans="1:9" ht="22.5" customHeight="1">
      <c r="A4" s="144" t="s">
        <v>81</v>
      </c>
      <c r="B4" s="145" t="s">
        <v>82</v>
      </c>
      <c r="C4" s="145" t="s">
        <v>83</v>
      </c>
      <c r="D4" s="146"/>
      <c r="G4" s="143"/>
    </row>
    <row r="5" spans="1:9" ht="21.75" customHeight="1">
      <c r="A5" s="241" t="s">
        <v>149</v>
      </c>
      <c r="B5" s="147" t="s">
        <v>84</v>
      </c>
      <c r="C5" s="237" t="s">
        <v>85</v>
      </c>
      <c r="D5" s="237"/>
      <c r="F5" s="236"/>
      <c r="G5" s="236"/>
      <c r="H5" s="148"/>
    </row>
    <row r="6" spans="1:9" ht="21.75" customHeight="1">
      <c r="A6" s="242"/>
      <c r="B6" s="147" t="s">
        <v>86</v>
      </c>
      <c r="C6" s="237" t="s">
        <v>87</v>
      </c>
      <c r="D6" s="237"/>
      <c r="F6" s="235"/>
      <c r="G6" s="235"/>
      <c r="H6" s="235"/>
      <c r="I6" s="235"/>
    </row>
    <row r="7" spans="1:9" ht="33.75" customHeight="1">
      <c r="A7" s="242"/>
      <c r="B7" s="147" t="s">
        <v>88</v>
      </c>
      <c r="C7" s="237" t="s">
        <v>89</v>
      </c>
      <c r="D7" s="237"/>
      <c r="F7" s="149"/>
      <c r="G7" s="149"/>
      <c r="H7" s="149"/>
    </row>
    <row r="8" spans="1:9" ht="33.75" customHeight="1">
      <c r="A8" s="243"/>
      <c r="B8" s="147" t="s">
        <v>90</v>
      </c>
      <c r="C8" s="237" t="s">
        <v>91</v>
      </c>
      <c r="D8" s="237"/>
      <c r="F8" s="235"/>
      <c r="G8" s="235"/>
      <c r="H8" s="149"/>
    </row>
    <row r="9" spans="1:9" ht="21.75" customHeight="1">
      <c r="A9" s="244">
        <v>41755</v>
      </c>
      <c r="B9" s="150" t="s">
        <v>92</v>
      </c>
      <c r="C9" s="249" t="s">
        <v>93</v>
      </c>
      <c r="D9" s="250"/>
      <c r="F9" s="235"/>
      <c r="G9" s="235"/>
      <c r="H9" s="149"/>
    </row>
    <row r="10" spans="1:9" ht="21.75" customHeight="1">
      <c r="A10" s="245"/>
      <c r="B10" s="147" t="s">
        <v>94</v>
      </c>
      <c r="C10" s="237" t="s">
        <v>95</v>
      </c>
      <c r="D10" s="251"/>
      <c r="F10" s="149"/>
      <c r="G10" s="149"/>
      <c r="H10" s="149"/>
    </row>
    <row r="11" spans="1:9" ht="21.75" customHeight="1">
      <c r="A11" s="245"/>
      <c r="B11" s="147" t="s">
        <v>96</v>
      </c>
      <c r="C11" s="237" t="s">
        <v>97</v>
      </c>
      <c r="D11" s="251"/>
      <c r="F11" s="235"/>
      <c r="G11" s="235"/>
      <c r="H11" s="235"/>
      <c r="I11" s="235"/>
    </row>
    <row r="12" spans="1:9" ht="21.75" customHeight="1">
      <c r="A12" s="245"/>
      <c r="B12" s="147" t="s">
        <v>98</v>
      </c>
      <c r="C12" s="237" t="s">
        <v>99</v>
      </c>
      <c r="D12" s="251"/>
      <c r="F12" s="235"/>
      <c r="G12" s="235"/>
      <c r="H12" s="149"/>
    </row>
    <row r="13" spans="1:9" ht="21.75" customHeight="1">
      <c r="A13" s="245"/>
      <c r="B13" s="147" t="s">
        <v>84</v>
      </c>
      <c r="C13" s="237" t="s">
        <v>100</v>
      </c>
      <c r="D13" s="251"/>
      <c r="F13" s="149"/>
      <c r="G13" s="149"/>
      <c r="H13" s="149"/>
    </row>
    <row r="14" spans="1:9" ht="21.75" customHeight="1">
      <c r="A14" s="245"/>
      <c r="B14" s="147" t="s">
        <v>86</v>
      </c>
      <c r="C14" s="237" t="s">
        <v>101</v>
      </c>
      <c r="D14" s="251"/>
      <c r="F14" s="235"/>
      <c r="G14" s="235"/>
      <c r="H14" s="149"/>
    </row>
    <row r="15" spans="1:9" ht="36" customHeight="1">
      <c r="A15" s="245"/>
      <c r="B15" s="147" t="s">
        <v>88</v>
      </c>
      <c r="C15" s="237" t="s">
        <v>102</v>
      </c>
      <c r="D15" s="251"/>
      <c r="F15" s="151"/>
      <c r="G15" s="151"/>
      <c r="H15" s="149"/>
    </row>
    <row r="16" spans="1:9" ht="21.75" customHeight="1">
      <c r="A16" s="245"/>
      <c r="B16" s="147" t="s">
        <v>90</v>
      </c>
      <c r="C16" s="237" t="s">
        <v>103</v>
      </c>
      <c r="D16" s="251"/>
      <c r="F16" s="151"/>
      <c r="G16" s="149"/>
      <c r="H16" s="149"/>
    </row>
    <row r="17" spans="1:9" ht="33.75" customHeight="1">
      <c r="A17" s="245"/>
      <c r="B17" s="147" t="s">
        <v>104</v>
      </c>
      <c r="C17" s="237" t="s">
        <v>105</v>
      </c>
      <c r="D17" s="251"/>
      <c r="F17" s="149"/>
      <c r="G17" s="149"/>
      <c r="H17" s="149"/>
    </row>
    <row r="18" spans="1:9" ht="21.75" customHeight="1" thickBot="1">
      <c r="A18" s="246"/>
      <c r="B18" s="152" t="s">
        <v>106</v>
      </c>
      <c r="C18" s="252" t="s">
        <v>107</v>
      </c>
      <c r="D18" s="253"/>
      <c r="F18" s="149"/>
      <c r="G18" s="149"/>
      <c r="H18" s="149"/>
    </row>
    <row r="19" spans="1:9" ht="31.5" customHeight="1">
      <c r="A19" s="260">
        <v>41756</v>
      </c>
      <c r="B19" s="153" t="s">
        <v>92</v>
      </c>
      <c r="C19" s="261" t="s">
        <v>108</v>
      </c>
      <c r="D19" s="262"/>
      <c r="F19" s="151"/>
      <c r="G19" s="151"/>
      <c r="H19" s="149"/>
    </row>
    <row r="20" spans="1:9" ht="21.75" customHeight="1">
      <c r="A20" s="245"/>
      <c r="B20" s="147" t="s">
        <v>94</v>
      </c>
      <c r="C20" s="263" t="s">
        <v>109</v>
      </c>
      <c r="D20" s="264"/>
      <c r="F20" s="151"/>
      <c r="G20" s="149"/>
      <c r="H20" s="149"/>
    </row>
    <row r="21" spans="1:9" ht="21.75" customHeight="1">
      <c r="A21" s="245"/>
      <c r="B21" s="147" t="s">
        <v>96</v>
      </c>
      <c r="C21" s="265" t="s">
        <v>110</v>
      </c>
      <c r="D21" s="266"/>
      <c r="F21" s="151"/>
      <c r="G21" s="149"/>
      <c r="H21" s="149"/>
    </row>
    <row r="22" spans="1:9" ht="21.75" customHeight="1">
      <c r="A22" s="245"/>
      <c r="B22" s="147" t="s">
        <v>111</v>
      </c>
      <c r="C22" s="267" t="s">
        <v>112</v>
      </c>
      <c r="D22" s="268"/>
      <c r="F22" s="151"/>
      <c r="G22" s="151"/>
      <c r="H22" s="151"/>
      <c r="I22" s="151"/>
    </row>
    <row r="23" spans="1:9" ht="36" customHeight="1">
      <c r="A23" s="245"/>
      <c r="B23" s="147" t="s">
        <v>113</v>
      </c>
      <c r="C23" s="247" t="s">
        <v>114</v>
      </c>
      <c r="D23" s="248"/>
      <c r="F23" s="149"/>
      <c r="G23" s="149"/>
      <c r="H23" s="149"/>
    </row>
    <row r="24" spans="1:9" ht="21.75" customHeight="1">
      <c r="A24" s="245"/>
      <c r="B24" s="147" t="s">
        <v>115</v>
      </c>
      <c r="C24" s="247" t="s">
        <v>116</v>
      </c>
      <c r="D24" s="248"/>
      <c r="F24" s="151"/>
      <c r="G24" s="151"/>
      <c r="H24" s="149"/>
    </row>
    <row r="25" spans="1:9" ht="21.75" customHeight="1" thickBot="1">
      <c r="A25" s="245"/>
      <c r="B25" s="152" t="s">
        <v>117</v>
      </c>
      <c r="C25" s="258" t="s">
        <v>116</v>
      </c>
      <c r="D25" s="259"/>
      <c r="F25" s="151"/>
      <c r="G25" s="151"/>
      <c r="H25" s="149"/>
    </row>
    <row r="26" spans="1:9" ht="21.75" customHeight="1">
      <c r="A26" s="269" t="s">
        <v>150</v>
      </c>
      <c r="B26" s="154" t="s">
        <v>92</v>
      </c>
      <c r="C26" s="271" t="s">
        <v>118</v>
      </c>
      <c r="D26" s="272"/>
      <c r="F26" s="151"/>
      <c r="G26" s="151"/>
      <c r="H26" s="149"/>
    </row>
    <row r="27" spans="1:9" ht="36" customHeight="1">
      <c r="A27" s="270"/>
      <c r="B27" s="155" t="s">
        <v>94</v>
      </c>
      <c r="C27" s="273" t="s">
        <v>118</v>
      </c>
      <c r="D27" s="274"/>
      <c r="F27" s="149"/>
      <c r="G27" s="149"/>
      <c r="H27" s="149"/>
    </row>
    <row r="28" spans="1:9" ht="21.75" customHeight="1">
      <c r="A28" s="270"/>
      <c r="B28" s="155" t="s">
        <v>96</v>
      </c>
      <c r="C28" s="256" t="s">
        <v>119</v>
      </c>
      <c r="D28" s="257"/>
      <c r="F28" s="149"/>
      <c r="G28" s="149"/>
      <c r="H28" s="149"/>
    </row>
    <row r="29" spans="1:9" ht="21.75" customHeight="1">
      <c r="A29" s="270"/>
      <c r="B29" s="155" t="s">
        <v>120</v>
      </c>
      <c r="C29" s="247" t="s">
        <v>119</v>
      </c>
      <c r="D29" s="248"/>
      <c r="F29" s="149"/>
      <c r="G29" s="149"/>
      <c r="H29" s="149"/>
    </row>
    <row r="30" spans="1:9" ht="21.75" customHeight="1" thickBot="1">
      <c r="A30" s="270"/>
      <c r="B30" s="155" t="s">
        <v>84</v>
      </c>
      <c r="C30" s="254" t="s">
        <v>121</v>
      </c>
      <c r="D30" s="255"/>
      <c r="F30" s="149"/>
      <c r="G30" s="149"/>
      <c r="H30" s="149"/>
    </row>
    <row r="31" spans="1:9" ht="21.75" customHeight="1" thickBot="1">
      <c r="A31" s="270"/>
      <c r="B31" s="155" t="s">
        <v>86</v>
      </c>
      <c r="C31" s="254" t="s">
        <v>121</v>
      </c>
      <c r="D31" s="255"/>
      <c r="F31" s="235"/>
      <c r="G31" s="235"/>
      <c r="H31" s="235"/>
    </row>
    <row r="32" spans="1:9" ht="25.5" customHeight="1" thickBot="1">
      <c r="A32" s="270"/>
      <c r="B32" s="156" t="s">
        <v>88</v>
      </c>
      <c r="C32" s="254" t="s">
        <v>121</v>
      </c>
      <c r="D32" s="255"/>
      <c r="F32" s="151"/>
      <c r="G32" s="149"/>
      <c r="H32" s="149"/>
    </row>
    <row r="33" spans="1:9" ht="18.75" customHeight="1">
      <c r="A33" s="157" t="str">
        <f>'KURS BİLGİLERİ'!F21</f>
        <v>Muhammet ÇEKİN</v>
      </c>
      <c r="B33" s="158"/>
      <c r="C33" s="159" t="str">
        <f>'KURS BİLGİLERİ'!F23</f>
        <v>Şükrü ONAT</v>
      </c>
      <c r="D33" s="158" t="str">
        <f>'KURS BİLGİLERİ'!F22</f>
        <v>Müslüm AKSAKAL</v>
      </c>
      <c r="F33" s="149"/>
      <c r="G33" s="149"/>
      <c r="H33" s="149"/>
    </row>
    <row r="34" spans="1:9" ht="21.75" customHeight="1">
      <c r="A34" s="157" t="str">
        <f>CONCATENATE('KURS BİLGİLERİ'!F19," ","İL TEMSİLCİSİ")</f>
        <v>MARDİN İL TEMSİLCİSİ</v>
      </c>
      <c r="B34" s="158"/>
      <c r="C34" s="159" t="s">
        <v>122</v>
      </c>
      <c r="D34" s="159" t="s">
        <v>123</v>
      </c>
      <c r="F34" s="151"/>
      <c r="G34" s="149"/>
      <c r="H34" s="149"/>
    </row>
    <row r="35" spans="1:9" ht="17.25" customHeight="1">
      <c r="F35" s="235"/>
      <c r="G35" s="235"/>
      <c r="H35" s="235"/>
    </row>
    <row r="36" spans="1:9" ht="15.75" customHeight="1">
      <c r="F36" s="151"/>
      <c r="G36" s="149"/>
      <c r="H36" s="149"/>
    </row>
    <row r="37" spans="1:9">
      <c r="F37" s="235"/>
      <c r="G37" s="235"/>
      <c r="H37" s="235"/>
    </row>
    <row r="38" spans="1:9" ht="15" customHeight="1"/>
    <row r="40" spans="1:9">
      <c r="E40" s="162"/>
      <c r="F40" s="162"/>
      <c r="G40" s="162"/>
      <c r="H40" s="162"/>
      <c r="I40" s="162"/>
    </row>
    <row r="41" spans="1:9">
      <c r="E41" s="162"/>
      <c r="F41" s="162"/>
      <c r="G41" s="162"/>
      <c r="H41" s="162"/>
      <c r="I41" s="162"/>
    </row>
    <row r="42" spans="1:9">
      <c r="E42" s="162"/>
      <c r="F42" s="162"/>
      <c r="G42" s="162"/>
      <c r="H42" s="162"/>
      <c r="I42" s="162"/>
    </row>
  </sheetData>
  <mergeCells count="45">
    <mergeCell ref="C23:D23"/>
    <mergeCell ref="C25:D25"/>
    <mergeCell ref="F35:H35"/>
    <mergeCell ref="F37:H37"/>
    <mergeCell ref="A19:A25"/>
    <mergeCell ref="C19:D19"/>
    <mergeCell ref="C20:D20"/>
    <mergeCell ref="C21:D21"/>
    <mergeCell ref="C22:D22"/>
    <mergeCell ref="A26:A32"/>
    <mergeCell ref="C26:D26"/>
    <mergeCell ref="C27:D27"/>
    <mergeCell ref="F31:H31"/>
    <mergeCell ref="C32:D32"/>
    <mergeCell ref="C28:D28"/>
    <mergeCell ref="C29:D29"/>
    <mergeCell ref="C30:D30"/>
    <mergeCell ref="C31:D31"/>
    <mergeCell ref="A9:A18"/>
    <mergeCell ref="C24:D24"/>
    <mergeCell ref="C9:D9"/>
    <mergeCell ref="F9:G9"/>
    <mergeCell ref="C10:D10"/>
    <mergeCell ref="C17:D17"/>
    <mergeCell ref="C12:D12"/>
    <mergeCell ref="F12:G12"/>
    <mergeCell ref="C16:D16"/>
    <mergeCell ref="C13:D13"/>
    <mergeCell ref="F14:G14"/>
    <mergeCell ref="C11:D11"/>
    <mergeCell ref="F11:I11"/>
    <mergeCell ref="C14:D14"/>
    <mergeCell ref="C15:D15"/>
    <mergeCell ref="C18:D18"/>
    <mergeCell ref="B1:C1"/>
    <mergeCell ref="B2:C2"/>
    <mergeCell ref="A3:D3"/>
    <mergeCell ref="A5:A8"/>
    <mergeCell ref="C5:D5"/>
    <mergeCell ref="C8:D8"/>
    <mergeCell ref="F8:G8"/>
    <mergeCell ref="F5:G5"/>
    <mergeCell ref="C6:D6"/>
    <mergeCell ref="F6:I6"/>
    <mergeCell ref="C7:D7"/>
  </mergeCells>
  <phoneticPr fontId="89" type="noConversion"/>
  <printOptions horizontalCentered="1" verticalCentered="1"/>
  <pageMargins left="0.31496062992125984" right="0.19685039370078741" top="0.51181102362204722" bottom="0.41" header="0.47244094488188981" footer="0.31496062992125984"/>
  <pageSetup paperSize="9" scale="95" orientation="portrait" r:id="rId1"/>
</worksheet>
</file>

<file path=xl/worksheets/sheet40.xml><?xml version="1.0" encoding="utf-8"?>
<worksheet xmlns="http://schemas.openxmlformats.org/spreadsheetml/2006/main" xmlns:r="http://schemas.openxmlformats.org/officeDocument/2006/relationships">
  <sheetPr codeName="Sayfa34">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39"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41.xml><?xml version="1.0" encoding="utf-8"?>
<worksheet xmlns="http://schemas.openxmlformats.org/spreadsheetml/2006/main" xmlns:r="http://schemas.openxmlformats.org/officeDocument/2006/relationships">
  <sheetPr codeName="Sayfa35">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39" t="s">
        <v>38</v>
      </c>
      <c r="F14" s="340"/>
      <c r="G14" s="340"/>
      <c r="H14" s="34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40"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42.xml><?xml version="1.0" encoding="utf-8"?>
<worksheet xmlns="http://schemas.openxmlformats.org/spreadsheetml/2006/main" xmlns:r="http://schemas.openxmlformats.org/officeDocument/2006/relationships">
  <sheetPr codeName="Sayfa36">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39" t="s">
        <v>38</v>
      </c>
      <c r="F14" s="340"/>
      <c r="G14" s="340"/>
      <c r="H14" s="34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41"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43.xml><?xml version="1.0" encoding="utf-8"?>
<worksheet xmlns="http://schemas.openxmlformats.org/spreadsheetml/2006/main" xmlns:r="http://schemas.openxmlformats.org/officeDocument/2006/relationships">
  <sheetPr codeName="Sayfa37">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39" t="s">
        <v>38</v>
      </c>
      <c r="F14" s="340"/>
      <c r="G14" s="340"/>
      <c r="H14" s="34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42"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44.xml><?xml version="1.0" encoding="utf-8"?>
<worksheet xmlns="http://schemas.openxmlformats.org/spreadsheetml/2006/main" xmlns:r="http://schemas.openxmlformats.org/officeDocument/2006/relationships">
  <sheetPr codeName="Sayfa38">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42"/>
      <c r="G14" s="342"/>
      <c r="H14" s="343"/>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43"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45.xml><?xml version="1.0" encoding="utf-8"?>
<worksheet xmlns="http://schemas.openxmlformats.org/spreadsheetml/2006/main" xmlns:r="http://schemas.openxmlformats.org/officeDocument/2006/relationships">
  <sheetPr codeName="Sayfa39">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42"/>
      <c r="G14" s="342"/>
      <c r="H14" s="343"/>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44"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46.xml><?xml version="1.0" encoding="utf-8"?>
<worksheet xmlns="http://schemas.openxmlformats.org/spreadsheetml/2006/main" xmlns:r="http://schemas.openxmlformats.org/officeDocument/2006/relationships">
  <sheetPr codeName="Sayfa40">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42"/>
      <c r="G14" s="342"/>
      <c r="H14" s="343"/>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45"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47.xml><?xml version="1.0" encoding="utf-8"?>
<worksheet xmlns="http://schemas.openxmlformats.org/spreadsheetml/2006/main" xmlns:r="http://schemas.openxmlformats.org/officeDocument/2006/relationships">
  <sheetPr codeName="Sayfa41">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42"/>
      <c r="G14" s="342"/>
      <c r="H14" s="343"/>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46"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48.xml><?xml version="1.0" encoding="utf-8"?>
<worksheet xmlns="http://schemas.openxmlformats.org/spreadsheetml/2006/main" xmlns:r="http://schemas.openxmlformats.org/officeDocument/2006/relationships">
  <sheetPr codeName="Sayfa42">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42"/>
      <c r="G14" s="342"/>
      <c r="H14" s="343"/>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47"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49.xml><?xml version="1.0" encoding="utf-8"?>
<worksheet xmlns="http://schemas.openxmlformats.org/spreadsheetml/2006/main" xmlns:r="http://schemas.openxmlformats.org/officeDocument/2006/relationships">
  <sheetPr codeName="Sayfa43">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42"/>
      <c r="G14" s="342"/>
      <c r="H14" s="343"/>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48"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sheetPr>
    <tabColor rgb="FFFFFF00"/>
  </sheetPr>
  <dimension ref="A1:A38"/>
  <sheetViews>
    <sheetView view="pageBreakPreview" zoomScale="60" workbookViewId="0">
      <selection activeCell="C30" sqref="C30"/>
    </sheetView>
  </sheetViews>
  <sheetFormatPr defaultColWidth="109" defaultRowHeight="14.25"/>
  <cols>
    <col min="1" max="16384" width="109" style="164"/>
  </cols>
  <sheetData>
    <row r="1" spans="1:1" ht="35.25" customHeight="1">
      <c r="A1" s="163" t="s">
        <v>124</v>
      </c>
    </row>
    <row r="2" spans="1:1">
      <c r="A2" s="165"/>
    </row>
    <row r="3" spans="1:1" ht="15.75">
      <c r="A3" s="166" t="s">
        <v>125</v>
      </c>
    </row>
    <row r="4" spans="1:1">
      <c r="A4" s="165"/>
    </row>
    <row r="5" spans="1:1" ht="15.75">
      <c r="A5" s="166" t="s">
        <v>126</v>
      </c>
    </row>
    <row r="6" spans="1:1">
      <c r="A6" s="165"/>
    </row>
    <row r="7" spans="1:1" ht="15.75">
      <c r="A7" s="166" t="s">
        <v>127</v>
      </c>
    </row>
    <row r="8" spans="1:1">
      <c r="A8" s="165"/>
    </row>
    <row r="9" spans="1:1" ht="15.75">
      <c r="A9" s="166" t="s">
        <v>128</v>
      </c>
    </row>
    <row r="10" spans="1:1">
      <c r="A10" s="165"/>
    </row>
    <row r="11" spans="1:1" ht="15.75">
      <c r="A11" s="166" t="s">
        <v>129</v>
      </c>
    </row>
    <row r="12" spans="1:1">
      <c r="A12" s="165"/>
    </row>
    <row r="13" spans="1:1" ht="15.75">
      <c r="A13" s="166" t="s">
        <v>130</v>
      </c>
    </row>
    <row r="14" spans="1:1">
      <c r="A14" s="165"/>
    </row>
    <row r="15" spans="1:1" ht="15.75">
      <c r="A15" s="166" t="s">
        <v>131</v>
      </c>
    </row>
    <row r="16" spans="1:1">
      <c r="A16" s="165"/>
    </row>
    <row r="17" spans="1:1" ht="32.25" customHeight="1">
      <c r="A17" s="166" t="s">
        <v>132</v>
      </c>
    </row>
    <row r="18" spans="1:1">
      <c r="A18" s="165"/>
    </row>
    <row r="19" spans="1:1" ht="15.75">
      <c r="A19" s="166" t="s">
        <v>133</v>
      </c>
    </row>
    <row r="20" spans="1:1">
      <c r="A20" s="165"/>
    </row>
    <row r="21" spans="1:1" ht="20.25">
      <c r="A21" s="163" t="s">
        <v>134</v>
      </c>
    </row>
    <row r="22" spans="1:1">
      <c r="A22" s="165"/>
    </row>
    <row r="23" spans="1:1" ht="15.75">
      <c r="A23" s="166" t="s">
        <v>135</v>
      </c>
    </row>
    <row r="24" spans="1:1">
      <c r="A24" s="165"/>
    </row>
    <row r="25" spans="1:1" ht="15.75">
      <c r="A25" s="166" t="s">
        <v>136</v>
      </c>
    </row>
    <row r="26" spans="1:1">
      <c r="A26" s="165"/>
    </row>
    <row r="27" spans="1:1" ht="15.75">
      <c r="A27" s="166" t="s">
        <v>137</v>
      </c>
    </row>
    <row r="28" spans="1:1">
      <c r="A28" s="165"/>
    </row>
    <row r="29" spans="1:1" ht="15.75">
      <c r="A29" s="166" t="s">
        <v>138</v>
      </c>
    </row>
    <row r="30" spans="1:1">
      <c r="A30" s="165"/>
    </row>
    <row r="31" spans="1:1" ht="78.75">
      <c r="A31" s="166" t="s">
        <v>139</v>
      </c>
    </row>
    <row r="32" spans="1:1">
      <c r="A32" s="165"/>
    </row>
    <row r="33" spans="1:1" ht="31.5">
      <c r="A33" s="166" t="s">
        <v>140</v>
      </c>
    </row>
    <row r="34" spans="1:1">
      <c r="A34" s="165"/>
    </row>
    <row r="35" spans="1:1" ht="15.75">
      <c r="A35" s="166" t="s">
        <v>141</v>
      </c>
    </row>
    <row r="36" spans="1:1">
      <c r="A36" s="165"/>
    </row>
    <row r="37" spans="1:1" ht="47.25">
      <c r="A37" s="166" t="s">
        <v>142</v>
      </c>
    </row>
    <row r="38" spans="1:1" ht="15.75">
      <c r="A38" s="167" t="s">
        <v>143</v>
      </c>
    </row>
  </sheetData>
  <phoneticPr fontId="89" type="noConversion"/>
  <pageMargins left="0.7" right="0.21" top="0.64" bottom="0.3" header="0.3" footer="0.17"/>
  <pageSetup paperSize="9" orientation="portrait" r:id="rId1"/>
</worksheet>
</file>

<file path=xl/worksheets/sheet50.xml><?xml version="1.0" encoding="utf-8"?>
<worksheet xmlns="http://schemas.openxmlformats.org/spreadsheetml/2006/main" xmlns:r="http://schemas.openxmlformats.org/officeDocument/2006/relationships">
  <sheetPr codeName="Sayfa44">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42"/>
      <c r="G14" s="342"/>
      <c r="H14" s="343"/>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49"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51.xml><?xml version="1.0" encoding="utf-8"?>
<worksheet xmlns="http://schemas.openxmlformats.org/spreadsheetml/2006/main" xmlns:r="http://schemas.openxmlformats.org/officeDocument/2006/relationships">
  <sheetPr codeName="Sayfa45">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42"/>
      <c r="G14" s="342"/>
      <c r="H14" s="343"/>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50"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52.xml><?xml version="1.0" encoding="utf-8"?>
<worksheet xmlns="http://schemas.openxmlformats.org/spreadsheetml/2006/main" xmlns:r="http://schemas.openxmlformats.org/officeDocument/2006/relationships">
  <sheetPr codeName="Sayfa46">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42"/>
      <c r="G14" s="342"/>
      <c r="H14" s="343"/>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51"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53.xml><?xml version="1.0" encoding="utf-8"?>
<worksheet xmlns="http://schemas.openxmlformats.org/spreadsheetml/2006/main" xmlns:r="http://schemas.openxmlformats.org/officeDocument/2006/relationships">
  <sheetPr codeName="Sayfa47">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42"/>
      <c r="G14" s="342"/>
      <c r="H14" s="343"/>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52"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54.xml><?xml version="1.0" encoding="utf-8"?>
<worksheet xmlns="http://schemas.openxmlformats.org/spreadsheetml/2006/main" xmlns:r="http://schemas.openxmlformats.org/officeDocument/2006/relationships">
  <sheetPr codeName="Sayfa48">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42"/>
      <c r="G14" s="342"/>
      <c r="H14" s="343"/>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53"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55.xml><?xml version="1.0" encoding="utf-8"?>
<worksheet xmlns="http://schemas.openxmlformats.org/spreadsheetml/2006/main" xmlns:r="http://schemas.openxmlformats.org/officeDocument/2006/relationships">
  <sheetPr codeName="Sayfa49">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42"/>
      <c r="G14" s="342"/>
      <c r="H14" s="343"/>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54"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56.xml><?xml version="1.0" encoding="utf-8"?>
<worksheet xmlns="http://schemas.openxmlformats.org/spreadsheetml/2006/main" xmlns:r="http://schemas.openxmlformats.org/officeDocument/2006/relationships">
  <sheetPr codeName="Sayfa50">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42"/>
      <c r="G14" s="342"/>
      <c r="H14" s="343"/>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55"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57.xml><?xml version="1.0" encoding="utf-8"?>
<worksheet xmlns="http://schemas.openxmlformats.org/spreadsheetml/2006/main" xmlns:r="http://schemas.openxmlformats.org/officeDocument/2006/relationships">
  <sheetPr codeName="Sayfa52">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42"/>
      <c r="G14" s="342"/>
      <c r="H14" s="343"/>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56"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58.xml><?xml version="1.0" encoding="utf-8"?>
<worksheet xmlns="http://schemas.openxmlformats.org/spreadsheetml/2006/main" xmlns:r="http://schemas.openxmlformats.org/officeDocument/2006/relationships">
  <sheetPr codeName="Sayfa53">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19" t="s">
        <v>38</v>
      </c>
      <c r="F14" s="342"/>
      <c r="G14" s="342"/>
      <c r="H14" s="343"/>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57"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59.xml><?xml version="1.0" encoding="utf-8"?>
<worksheet xmlns="http://schemas.openxmlformats.org/spreadsheetml/2006/main" xmlns:r="http://schemas.openxmlformats.org/officeDocument/2006/relationships">
  <sheetPr codeName="Sayfa54">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36" t="s">
        <v>38</v>
      </c>
      <c r="F14" s="337"/>
      <c r="G14" s="337"/>
      <c r="H14" s="338"/>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58"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sheetPr>
    <tabColor rgb="FFFF3300"/>
  </sheetPr>
  <dimension ref="A1:K51"/>
  <sheetViews>
    <sheetView view="pageBreakPreview" zoomScaleSheetLayoutView="100" workbookViewId="0">
      <selection activeCell="N3" sqref="N3"/>
    </sheetView>
  </sheetViews>
  <sheetFormatPr defaultRowHeight="14.25"/>
  <cols>
    <col min="1" max="1" width="8.42578125" style="82" customWidth="1"/>
    <col min="2" max="2" width="30.7109375" style="74" customWidth="1"/>
    <col min="3" max="3" width="10.85546875" style="74" customWidth="1"/>
    <col min="4" max="7" width="5.85546875" style="74" customWidth="1"/>
    <col min="8" max="11" width="7" style="74" customWidth="1"/>
    <col min="12" max="16384" width="9.140625" style="74"/>
  </cols>
  <sheetData>
    <row r="1" spans="1:11" ht="54" customHeight="1">
      <c r="A1" s="283" t="str">
        <f>CONCATENATE('KURS BİLGİLERİ'!F19," "," ATLETİZM İL TEMSİLCİLİĞİ 
İL HAKEMLİĞİNDEN ULUSAL HAKEMLİĞE TERFİ EDEN HAKEMLERE AİT 
SEMİNER TAKİP VE SINAV SONUÇ LİSTESİ")</f>
        <v>MARDİN  ATLETİZM İL TEMSİLCİLİĞİ 
İL HAKEMLİĞİNDEN ULUSAL HAKEMLİĞE TERFİ EDEN HAKEMLERE AİT 
SEMİNER TAKİP VE SINAV SONUÇ LİSTESİ</v>
      </c>
      <c r="B1" s="283"/>
      <c r="C1" s="283"/>
      <c r="D1" s="283"/>
      <c r="E1" s="283"/>
      <c r="F1" s="283"/>
      <c r="G1" s="283"/>
      <c r="H1" s="283"/>
      <c r="I1" s="283"/>
      <c r="J1" s="283"/>
      <c r="K1" s="283"/>
    </row>
    <row r="2" spans="1:11" s="75" customFormat="1" ht="29.25" customHeight="1">
      <c r="A2" s="284" t="s">
        <v>39</v>
      </c>
      <c r="B2" s="285" t="s">
        <v>21</v>
      </c>
      <c r="C2" s="284" t="s">
        <v>40</v>
      </c>
      <c r="D2" s="284" t="s">
        <v>45</v>
      </c>
      <c r="E2" s="284"/>
      <c r="F2" s="284"/>
      <c r="G2" s="284"/>
      <c r="H2" s="286" t="s">
        <v>41</v>
      </c>
      <c r="I2" s="286" t="s">
        <v>42</v>
      </c>
      <c r="J2" s="286" t="s">
        <v>43</v>
      </c>
      <c r="K2" s="286" t="s">
        <v>44</v>
      </c>
    </row>
    <row r="3" spans="1:11" s="77" customFormat="1" ht="37.5" customHeight="1">
      <c r="A3" s="285"/>
      <c r="B3" s="285"/>
      <c r="C3" s="285"/>
      <c r="D3" s="76">
        <v>1</v>
      </c>
      <c r="E3" s="76">
        <v>2</v>
      </c>
      <c r="F3" s="76">
        <v>3</v>
      </c>
      <c r="G3" s="76">
        <v>4</v>
      </c>
      <c r="H3" s="286"/>
      <c r="I3" s="286"/>
      <c r="J3" s="286"/>
      <c r="K3" s="286"/>
    </row>
    <row r="4" spans="1:11" ht="19.5" customHeight="1">
      <c r="A4" s="78">
        <v>1</v>
      </c>
      <c r="B4" s="169" t="s">
        <v>177</v>
      </c>
      <c r="C4" s="80">
        <v>11870</v>
      </c>
      <c r="D4" s="81"/>
      <c r="E4" s="81"/>
      <c r="F4" s="81"/>
      <c r="G4" s="81"/>
      <c r="H4" s="81">
        <v>98</v>
      </c>
      <c r="I4" s="81">
        <v>100</v>
      </c>
      <c r="J4" s="81">
        <v>100</v>
      </c>
      <c r="K4" s="108">
        <f>(H4+I4+J4)/3</f>
        <v>99.333333333333329</v>
      </c>
    </row>
    <row r="5" spans="1:11" ht="19.5" customHeight="1">
      <c r="A5" s="78">
        <v>2</v>
      </c>
      <c r="B5" s="169" t="s">
        <v>178</v>
      </c>
      <c r="C5" s="80">
        <v>10958</v>
      </c>
      <c r="D5" s="81"/>
      <c r="E5" s="81"/>
      <c r="F5" s="81"/>
      <c r="G5" s="81"/>
      <c r="H5" s="81">
        <v>93</v>
      </c>
      <c r="I5" s="81">
        <v>95</v>
      </c>
      <c r="J5" s="81">
        <v>95</v>
      </c>
      <c r="K5" s="108">
        <f t="shared" ref="K5:K28" si="0">(H5+I5+J5)/3</f>
        <v>94.333333333333329</v>
      </c>
    </row>
    <row r="6" spans="1:11" ht="19.5" customHeight="1">
      <c r="A6" s="78"/>
      <c r="B6" s="78"/>
      <c r="C6" s="78"/>
      <c r="D6" s="78"/>
      <c r="E6" s="78"/>
      <c r="F6" s="78"/>
      <c r="G6" s="78"/>
      <c r="H6" s="78"/>
      <c r="I6" s="78"/>
      <c r="J6" s="78"/>
      <c r="K6" s="78"/>
    </row>
    <row r="7" spans="1:11" ht="19.5" customHeight="1">
      <c r="A7" s="78"/>
      <c r="B7" s="78"/>
      <c r="C7" s="78"/>
      <c r="D7" s="78"/>
      <c r="E7" s="78"/>
      <c r="F7" s="78"/>
      <c r="G7" s="78"/>
      <c r="H7" s="78"/>
      <c r="I7" s="78"/>
      <c r="J7" s="78"/>
      <c r="K7" s="78"/>
    </row>
    <row r="8" spans="1:11" ht="19.5" customHeight="1">
      <c r="A8" s="78">
        <v>5</v>
      </c>
      <c r="B8" s="79"/>
      <c r="C8" s="80"/>
      <c r="D8" s="81"/>
      <c r="E8" s="81"/>
      <c r="F8" s="81"/>
      <c r="G8" s="81"/>
      <c r="H8" s="81"/>
      <c r="I8" s="81"/>
      <c r="J8" s="81"/>
      <c r="K8" s="108">
        <f t="shared" si="0"/>
        <v>0</v>
      </c>
    </row>
    <row r="9" spans="1:11" ht="19.5" customHeight="1">
      <c r="A9" s="78">
        <v>6</v>
      </c>
      <c r="B9" s="79"/>
      <c r="C9" s="80"/>
      <c r="D9" s="81"/>
      <c r="E9" s="81"/>
      <c r="F9" s="81"/>
      <c r="G9" s="81"/>
      <c r="H9" s="81"/>
      <c r="I9" s="81"/>
      <c r="J9" s="81"/>
      <c r="K9" s="108">
        <f t="shared" si="0"/>
        <v>0</v>
      </c>
    </row>
    <row r="10" spans="1:11" ht="19.5" customHeight="1">
      <c r="A10" s="78">
        <v>7</v>
      </c>
      <c r="B10" s="79"/>
      <c r="C10" s="80"/>
      <c r="D10" s="81"/>
      <c r="E10" s="81"/>
      <c r="F10" s="81"/>
      <c r="G10" s="81"/>
      <c r="H10" s="81"/>
      <c r="I10" s="81"/>
      <c r="J10" s="81"/>
      <c r="K10" s="108">
        <f t="shared" si="0"/>
        <v>0</v>
      </c>
    </row>
    <row r="11" spans="1:11" ht="19.5" customHeight="1">
      <c r="A11" s="78">
        <v>8</v>
      </c>
      <c r="B11" s="79"/>
      <c r="C11" s="80"/>
      <c r="D11" s="81"/>
      <c r="E11" s="81"/>
      <c r="F11" s="81"/>
      <c r="G11" s="81"/>
      <c r="H11" s="81"/>
      <c r="I11" s="81"/>
      <c r="J11" s="81"/>
      <c r="K11" s="108">
        <f t="shared" si="0"/>
        <v>0</v>
      </c>
    </row>
    <row r="12" spans="1:11" ht="19.5" customHeight="1">
      <c r="A12" s="78">
        <v>9</v>
      </c>
      <c r="B12" s="79"/>
      <c r="C12" s="80"/>
      <c r="D12" s="81"/>
      <c r="E12" s="81"/>
      <c r="F12" s="81"/>
      <c r="G12" s="81"/>
      <c r="H12" s="81"/>
      <c r="I12" s="81"/>
      <c r="J12" s="81"/>
      <c r="K12" s="108">
        <f t="shared" si="0"/>
        <v>0</v>
      </c>
    </row>
    <row r="13" spans="1:11" ht="19.5" customHeight="1">
      <c r="A13" s="78">
        <v>10</v>
      </c>
      <c r="B13" s="79"/>
      <c r="C13" s="80"/>
      <c r="D13" s="81"/>
      <c r="E13" s="81"/>
      <c r="F13" s="81"/>
      <c r="G13" s="81"/>
      <c r="H13" s="81"/>
      <c r="I13" s="81"/>
      <c r="J13" s="81"/>
      <c r="K13" s="108">
        <f t="shared" si="0"/>
        <v>0</v>
      </c>
    </row>
    <row r="14" spans="1:11" ht="19.5" customHeight="1">
      <c r="A14" s="78">
        <v>11</v>
      </c>
      <c r="B14" s="79"/>
      <c r="C14" s="80"/>
      <c r="D14" s="81"/>
      <c r="E14" s="81"/>
      <c r="F14" s="81"/>
      <c r="G14" s="81"/>
      <c r="H14" s="81"/>
      <c r="I14" s="81"/>
      <c r="J14" s="81"/>
      <c r="K14" s="108">
        <f t="shared" si="0"/>
        <v>0</v>
      </c>
    </row>
    <row r="15" spans="1:11" ht="19.5" customHeight="1">
      <c r="A15" s="78">
        <v>12</v>
      </c>
      <c r="B15" s="79"/>
      <c r="C15" s="80"/>
      <c r="D15" s="81"/>
      <c r="E15" s="81"/>
      <c r="F15" s="81"/>
      <c r="G15" s="81"/>
      <c r="H15" s="81"/>
      <c r="I15" s="81"/>
      <c r="J15" s="81"/>
      <c r="K15" s="108">
        <f t="shared" si="0"/>
        <v>0</v>
      </c>
    </row>
    <row r="16" spans="1:11" ht="19.5" customHeight="1">
      <c r="A16" s="78">
        <v>13</v>
      </c>
      <c r="B16" s="79"/>
      <c r="C16" s="80"/>
      <c r="D16" s="81"/>
      <c r="E16" s="81"/>
      <c r="F16" s="81"/>
      <c r="G16" s="81"/>
      <c r="H16" s="81"/>
      <c r="I16" s="81"/>
      <c r="J16" s="81"/>
      <c r="K16" s="108">
        <f t="shared" si="0"/>
        <v>0</v>
      </c>
    </row>
    <row r="17" spans="1:11" ht="19.5" customHeight="1">
      <c r="A17" s="78">
        <v>14</v>
      </c>
      <c r="B17" s="79"/>
      <c r="C17" s="80"/>
      <c r="D17" s="81"/>
      <c r="E17" s="81"/>
      <c r="F17" s="81"/>
      <c r="G17" s="81"/>
      <c r="H17" s="81"/>
      <c r="I17" s="81"/>
      <c r="J17" s="81"/>
      <c r="K17" s="108">
        <f t="shared" si="0"/>
        <v>0</v>
      </c>
    </row>
    <row r="18" spans="1:11" ht="19.5" customHeight="1">
      <c r="A18" s="78">
        <v>15</v>
      </c>
      <c r="B18" s="79"/>
      <c r="C18" s="80"/>
      <c r="D18" s="81"/>
      <c r="E18" s="81"/>
      <c r="F18" s="81"/>
      <c r="G18" s="81"/>
      <c r="H18" s="81"/>
      <c r="I18" s="81"/>
      <c r="J18" s="81"/>
      <c r="K18" s="108">
        <f t="shared" si="0"/>
        <v>0</v>
      </c>
    </row>
    <row r="19" spans="1:11" ht="19.5" customHeight="1">
      <c r="A19" s="78">
        <v>16</v>
      </c>
      <c r="B19" s="79"/>
      <c r="C19" s="80"/>
      <c r="D19" s="81"/>
      <c r="E19" s="81"/>
      <c r="F19" s="81"/>
      <c r="G19" s="81"/>
      <c r="H19" s="81"/>
      <c r="I19" s="81"/>
      <c r="J19" s="81"/>
      <c r="K19" s="108">
        <f t="shared" si="0"/>
        <v>0</v>
      </c>
    </row>
    <row r="20" spans="1:11" ht="19.5" customHeight="1">
      <c r="A20" s="78">
        <v>17</v>
      </c>
      <c r="B20" s="79"/>
      <c r="C20" s="80"/>
      <c r="D20" s="81"/>
      <c r="E20" s="81"/>
      <c r="F20" s="81"/>
      <c r="G20" s="81"/>
      <c r="H20" s="81"/>
      <c r="I20" s="81"/>
      <c r="J20" s="81"/>
      <c r="K20" s="108">
        <f t="shared" si="0"/>
        <v>0</v>
      </c>
    </row>
    <row r="21" spans="1:11" ht="19.5" customHeight="1">
      <c r="A21" s="78">
        <v>18</v>
      </c>
      <c r="B21" s="79"/>
      <c r="C21" s="80"/>
      <c r="D21" s="81"/>
      <c r="E21" s="81"/>
      <c r="F21" s="81"/>
      <c r="G21" s="81"/>
      <c r="H21" s="81"/>
      <c r="I21" s="81"/>
      <c r="J21" s="81"/>
      <c r="K21" s="108">
        <f t="shared" si="0"/>
        <v>0</v>
      </c>
    </row>
    <row r="22" spans="1:11" ht="19.5" customHeight="1">
      <c r="A22" s="78">
        <v>19</v>
      </c>
      <c r="B22" s="79"/>
      <c r="C22" s="80"/>
      <c r="D22" s="81"/>
      <c r="E22" s="81"/>
      <c r="F22" s="81"/>
      <c r="G22" s="81"/>
      <c r="H22" s="81"/>
      <c r="I22" s="81"/>
      <c r="J22" s="81"/>
      <c r="K22" s="108">
        <f t="shared" si="0"/>
        <v>0</v>
      </c>
    </row>
    <row r="23" spans="1:11" ht="19.5" customHeight="1">
      <c r="A23" s="78">
        <v>20</v>
      </c>
      <c r="B23" s="79"/>
      <c r="C23" s="80"/>
      <c r="D23" s="81"/>
      <c r="E23" s="81"/>
      <c r="F23" s="81"/>
      <c r="G23" s="81"/>
      <c r="H23" s="81"/>
      <c r="I23" s="81"/>
      <c r="J23" s="81"/>
      <c r="K23" s="108">
        <f t="shared" si="0"/>
        <v>0</v>
      </c>
    </row>
    <row r="24" spans="1:11" ht="19.5" customHeight="1">
      <c r="A24" s="78">
        <v>21</v>
      </c>
      <c r="B24" s="79"/>
      <c r="C24" s="80"/>
      <c r="D24" s="81"/>
      <c r="E24" s="81"/>
      <c r="F24" s="81"/>
      <c r="G24" s="81"/>
      <c r="H24" s="81"/>
      <c r="I24" s="81"/>
      <c r="J24" s="81"/>
      <c r="K24" s="108">
        <f t="shared" si="0"/>
        <v>0</v>
      </c>
    </row>
    <row r="25" spans="1:11" ht="19.5" customHeight="1">
      <c r="A25" s="78">
        <v>22</v>
      </c>
      <c r="B25" s="79"/>
      <c r="C25" s="80"/>
      <c r="D25" s="81"/>
      <c r="E25" s="81"/>
      <c r="F25" s="81"/>
      <c r="G25" s="81"/>
      <c r="H25" s="81"/>
      <c r="I25" s="81"/>
      <c r="J25" s="81"/>
      <c r="K25" s="108">
        <f t="shared" si="0"/>
        <v>0</v>
      </c>
    </row>
    <row r="26" spans="1:11" ht="19.5" customHeight="1">
      <c r="A26" s="78">
        <v>23</v>
      </c>
      <c r="B26" s="79"/>
      <c r="C26" s="80"/>
      <c r="D26" s="81"/>
      <c r="E26" s="81"/>
      <c r="F26" s="81"/>
      <c r="G26" s="81"/>
      <c r="H26" s="81"/>
      <c r="I26" s="81"/>
      <c r="J26" s="81"/>
      <c r="K26" s="108">
        <f t="shared" si="0"/>
        <v>0</v>
      </c>
    </row>
    <row r="27" spans="1:11" ht="19.5" customHeight="1">
      <c r="A27" s="78">
        <v>24</v>
      </c>
      <c r="B27" s="79"/>
      <c r="C27" s="80"/>
      <c r="D27" s="81"/>
      <c r="E27" s="81"/>
      <c r="F27" s="81"/>
      <c r="G27" s="81"/>
      <c r="H27" s="81"/>
      <c r="I27" s="81"/>
      <c r="J27" s="81"/>
      <c r="K27" s="108">
        <f t="shared" si="0"/>
        <v>0</v>
      </c>
    </row>
    <row r="28" spans="1:11" ht="19.5" customHeight="1">
      <c r="A28" s="78">
        <v>25</v>
      </c>
      <c r="B28" s="79"/>
      <c r="C28" s="80"/>
      <c r="D28" s="81"/>
      <c r="E28" s="81"/>
      <c r="F28" s="81"/>
      <c r="G28" s="81"/>
      <c r="H28" s="81"/>
      <c r="I28" s="81"/>
      <c r="J28" s="81"/>
      <c r="K28" s="108">
        <f t="shared" si="0"/>
        <v>0</v>
      </c>
    </row>
    <row r="29" spans="1:11" ht="12.75" customHeight="1"/>
    <row r="30" spans="1:11" ht="12.75" customHeight="1"/>
    <row r="31" spans="1:11" ht="19.5" customHeight="1">
      <c r="B31" s="105" t="s">
        <v>56</v>
      </c>
      <c r="F31" s="281" t="s">
        <v>56</v>
      </c>
      <c r="G31" s="282"/>
      <c r="H31" s="282"/>
      <c r="I31" s="282"/>
      <c r="J31" s="282"/>
    </row>
    <row r="32" spans="1:11" ht="19.5" customHeight="1">
      <c r="B32" s="74" t="str">
        <f>'KURS BİLGİLERİ'!F23</f>
        <v>Şükrü ONAT</v>
      </c>
      <c r="F32" s="74" t="str">
        <f>'KURS BİLGİLERİ'!F22</f>
        <v>Müslüm AKSAKAL</v>
      </c>
    </row>
    <row r="33" ht="12.75" customHeight="1"/>
    <row r="34" ht="12.75" customHeight="1"/>
    <row r="35" ht="13.5" customHeight="1"/>
    <row r="36" ht="12.75" customHeight="1"/>
    <row r="37" ht="12.75" customHeight="1"/>
    <row r="38" ht="12.75" customHeight="1"/>
    <row r="39" ht="13.5" customHeight="1"/>
    <row r="44" ht="12.75" customHeight="1"/>
    <row r="45" ht="12.75" customHeight="1"/>
    <row r="46" ht="12.75" customHeight="1"/>
    <row r="47" ht="13.5" customHeight="1"/>
    <row r="48" ht="12.75" customHeight="1"/>
    <row r="49" ht="12.75" customHeight="1"/>
    <row r="50" ht="12.75" customHeight="1"/>
    <row r="51" ht="13.5" customHeight="1"/>
  </sheetData>
  <sheetProtection formatCells="0" formatColumns="0" formatRows="0" insertColumns="0" insertRows="0" insertHyperlinks="0" deleteColumns="0" deleteRows="0" sort="0" autoFilter="0" pivotTables="0"/>
  <mergeCells count="10">
    <mergeCell ref="F31:J31"/>
    <mergeCell ref="A1:K1"/>
    <mergeCell ref="A2:A3"/>
    <mergeCell ref="B2:B3"/>
    <mergeCell ref="C2:C3"/>
    <mergeCell ref="D2:G2"/>
    <mergeCell ref="H2:H3"/>
    <mergeCell ref="I2:I3"/>
    <mergeCell ref="J2:J3"/>
    <mergeCell ref="K2:K3"/>
  </mergeCells>
  <phoneticPr fontId="0" type="noConversion"/>
  <printOptions horizontalCentered="1"/>
  <pageMargins left="0.70866141732283472" right="0.70866141732283472" top="0.99" bottom="0.74803149606299213" header="0.31496062992125984" footer="0.31496062992125984"/>
  <pageSetup paperSize="9" scale="85" orientation="portrait" r:id="rId1"/>
</worksheet>
</file>

<file path=xl/worksheets/sheet60.xml><?xml version="1.0" encoding="utf-8"?>
<worksheet xmlns="http://schemas.openxmlformats.org/spreadsheetml/2006/main" xmlns:r="http://schemas.openxmlformats.org/officeDocument/2006/relationships">
  <sheetPr codeName="Sayfa55">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59"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1.xml><?xml version="1.0" encoding="utf-8"?>
<worksheet xmlns="http://schemas.openxmlformats.org/spreadsheetml/2006/main" xmlns:r="http://schemas.openxmlformats.org/officeDocument/2006/relationships">
  <sheetPr codeName="Sayfa56">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60"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2.xml><?xml version="1.0" encoding="utf-8"?>
<worksheet xmlns="http://schemas.openxmlformats.org/spreadsheetml/2006/main" xmlns:r="http://schemas.openxmlformats.org/officeDocument/2006/relationships">
  <sheetPr codeName="Sayfa57">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61"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3.xml><?xml version="1.0" encoding="utf-8"?>
<worksheet xmlns="http://schemas.openxmlformats.org/spreadsheetml/2006/main" xmlns:r="http://schemas.openxmlformats.org/officeDocument/2006/relationships">
  <sheetPr codeName="Sayfa58">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62"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4.xml><?xml version="1.0" encoding="utf-8"?>
<worksheet xmlns="http://schemas.openxmlformats.org/spreadsheetml/2006/main" xmlns:r="http://schemas.openxmlformats.org/officeDocument/2006/relationships">
  <sheetPr codeName="Sayfa59">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63"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5.xml><?xml version="1.0" encoding="utf-8"?>
<worksheet xmlns="http://schemas.openxmlformats.org/spreadsheetml/2006/main" xmlns:r="http://schemas.openxmlformats.org/officeDocument/2006/relationships">
  <sheetPr codeName="Sayfa60">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64"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6.xml><?xml version="1.0" encoding="utf-8"?>
<worksheet xmlns="http://schemas.openxmlformats.org/spreadsheetml/2006/main" xmlns:r="http://schemas.openxmlformats.org/officeDocument/2006/relationships">
  <sheetPr codeName="Sayfa61">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65"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7.xml><?xml version="1.0" encoding="utf-8"?>
<worksheet xmlns="http://schemas.openxmlformats.org/spreadsheetml/2006/main" xmlns:r="http://schemas.openxmlformats.org/officeDocument/2006/relationships">
  <sheetPr codeName="Sayfa62">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66"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8.xml><?xml version="1.0" encoding="utf-8"?>
<worksheet xmlns="http://schemas.openxmlformats.org/spreadsheetml/2006/main" xmlns:r="http://schemas.openxmlformats.org/officeDocument/2006/relationships">
  <sheetPr codeName="Sayfa63">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67"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9.xml><?xml version="1.0" encoding="utf-8"?>
<worksheet xmlns="http://schemas.openxmlformats.org/spreadsheetml/2006/main" xmlns:r="http://schemas.openxmlformats.org/officeDocument/2006/relationships">
  <sheetPr codeName="Sayfa64">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68"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sheetPr>
    <tabColor theme="9" tint="-0.249977111117893"/>
  </sheetPr>
  <dimension ref="A1:K51"/>
  <sheetViews>
    <sheetView view="pageBreakPreview" zoomScale="93" zoomScaleSheetLayoutView="93" workbookViewId="0">
      <selection sqref="A1:K5"/>
    </sheetView>
  </sheetViews>
  <sheetFormatPr defaultRowHeight="14.25"/>
  <cols>
    <col min="1" max="1" width="8.42578125" style="82" customWidth="1"/>
    <col min="2" max="2" width="30.7109375" style="74" customWidth="1"/>
    <col min="3" max="3" width="10.85546875" style="74" customWidth="1"/>
    <col min="4" max="7" width="5.5703125" style="74" customWidth="1"/>
    <col min="8" max="11" width="7" style="74" customWidth="1"/>
    <col min="12" max="16384" width="9.140625" style="74"/>
  </cols>
  <sheetData>
    <row r="1" spans="1:11" ht="60" customHeight="1">
      <c r="A1" s="283" t="str">
        <f>CONCATENATE('KURS BİLGİLERİ'!F19," "," ATLETİZM İL TEMSİLCİLİĞİ 
İL HAKEMLİĞİNDEN ULUSAL HAKEMLİĞE TERFİ EDEN HAKEMLERE AİT 
SEMİNER TAKİP VE SINAV SONUÇ LİSTESİ")</f>
        <v>MARDİN  ATLETİZM İL TEMSİLCİLİĞİ 
İL HAKEMLİĞİNDEN ULUSAL HAKEMLİĞE TERFİ EDEN HAKEMLERE AİT 
SEMİNER TAKİP VE SINAV SONUÇ LİSTESİ</v>
      </c>
      <c r="B1" s="283"/>
      <c r="C1" s="283"/>
      <c r="D1" s="283"/>
      <c r="E1" s="283"/>
      <c r="F1" s="283"/>
      <c r="G1" s="283"/>
      <c r="H1" s="283"/>
      <c r="I1" s="283"/>
      <c r="J1" s="283"/>
      <c r="K1" s="283"/>
    </row>
    <row r="2" spans="1:11" s="75" customFormat="1" ht="30.75" customHeight="1">
      <c r="A2" s="284" t="s">
        <v>39</v>
      </c>
      <c r="B2" s="285" t="s">
        <v>21</v>
      </c>
      <c r="C2" s="284" t="s">
        <v>40</v>
      </c>
      <c r="D2" s="284" t="s">
        <v>45</v>
      </c>
      <c r="E2" s="284"/>
      <c r="F2" s="284"/>
      <c r="G2" s="284"/>
      <c r="H2" s="286" t="s">
        <v>41</v>
      </c>
      <c r="I2" s="286" t="s">
        <v>42</v>
      </c>
      <c r="J2" s="286" t="s">
        <v>43</v>
      </c>
      <c r="K2" s="286" t="s">
        <v>44</v>
      </c>
    </row>
    <row r="3" spans="1:11" s="77" customFormat="1" ht="26.25" customHeight="1">
      <c r="A3" s="285"/>
      <c r="B3" s="285"/>
      <c r="C3" s="285"/>
      <c r="D3" s="76">
        <v>1</v>
      </c>
      <c r="E3" s="76">
        <v>2</v>
      </c>
      <c r="F3" s="76">
        <v>3</v>
      </c>
      <c r="G3" s="76">
        <v>4</v>
      </c>
      <c r="H3" s="286"/>
      <c r="I3" s="286"/>
      <c r="J3" s="286"/>
      <c r="K3" s="286"/>
    </row>
    <row r="4" spans="1:11" ht="19.5" customHeight="1">
      <c r="A4" s="78">
        <v>1</v>
      </c>
      <c r="B4" s="169" t="s">
        <v>179</v>
      </c>
      <c r="C4" s="80">
        <v>6103</v>
      </c>
      <c r="D4" s="81"/>
      <c r="E4" s="81"/>
      <c r="F4" s="81"/>
      <c r="G4" s="81"/>
      <c r="H4" s="81">
        <v>90</v>
      </c>
      <c r="I4" s="81">
        <v>85</v>
      </c>
      <c r="J4" s="81">
        <v>85</v>
      </c>
      <c r="K4" s="108">
        <f>(H4+I4+J4)/3</f>
        <v>86.666666666666671</v>
      </c>
    </row>
    <row r="5" spans="1:11" ht="19.5" customHeight="1">
      <c r="A5" s="78">
        <v>2</v>
      </c>
      <c r="B5" s="169" t="s">
        <v>180</v>
      </c>
      <c r="C5" s="80">
        <v>6098</v>
      </c>
      <c r="D5" s="81"/>
      <c r="E5" s="81"/>
      <c r="F5" s="81"/>
      <c r="G5" s="81"/>
      <c r="H5" s="81">
        <v>95</v>
      </c>
      <c r="I5" s="81">
        <v>100</v>
      </c>
      <c r="J5" s="81">
        <v>100</v>
      </c>
      <c r="K5" s="108">
        <f t="shared" ref="K5:K28" si="0">(H5+I5+J5)/3</f>
        <v>98.333333333333329</v>
      </c>
    </row>
    <row r="6" spans="1:11" ht="19.5" customHeight="1">
      <c r="A6" s="78">
        <v>3</v>
      </c>
      <c r="B6" s="79"/>
      <c r="C6" s="80"/>
      <c r="D6" s="81"/>
      <c r="E6" s="81"/>
      <c r="F6" s="81"/>
      <c r="G6" s="81"/>
      <c r="H6" s="81"/>
      <c r="I6" s="81"/>
      <c r="J6" s="81"/>
      <c r="K6" s="108">
        <f t="shared" si="0"/>
        <v>0</v>
      </c>
    </row>
    <row r="7" spans="1:11" ht="19.5" customHeight="1">
      <c r="A7" s="78">
        <v>4</v>
      </c>
      <c r="B7" s="79"/>
      <c r="C7" s="80"/>
      <c r="D7" s="81"/>
      <c r="E7" s="81"/>
      <c r="F7" s="81"/>
      <c r="G7" s="81"/>
      <c r="H7" s="81"/>
      <c r="I7" s="81"/>
      <c r="J7" s="81"/>
      <c r="K7" s="108">
        <f t="shared" si="0"/>
        <v>0</v>
      </c>
    </row>
    <row r="8" spans="1:11" ht="19.5" customHeight="1">
      <c r="A8" s="78">
        <v>5</v>
      </c>
      <c r="B8" s="79"/>
      <c r="C8" s="80"/>
      <c r="D8" s="81"/>
      <c r="E8" s="81"/>
      <c r="F8" s="81"/>
      <c r="G8" s="81"/>
      <c r="H8" s="81"/>
      <c r="I8" s="81"/>
      <c r="J8" s="81"/>
      <c r="K8" s="108">
        <f t="shared" si="0"/>
        <v>0</v>
      </c>
    </row>
    <row r="9" spans="1:11" ht="19.5" customHeight="1">
      <c r="A9" s="78">
        <v>6</v>
      </c>
      <c r="B9" s="79"/>
      <c r="C9" s="80"/>
      <c r="D9" s="81"/>
      <c r="E9" s="81"/>
      <c r="F9" s="81"/>
      <c r="G9" s="81"/>
      <c r="H9" s="81"/>
      <c r="I9" s="81"/>
      <c r="J9" s="81"/>
      <c r="K9" s="108">
        <f t="shared" si="0"/>
        <v>0</v>
      </c>
    </row>
    <row r="10" spans="1:11" ht="19.5" customHeight="1">
      <c r="A10" s="78">
        <v>7</v>
      </c>
      <c r="B10" s="79"/>
      <c r="C10" s="80"/>
      <c r="D10" s="81"/>
      <c r="E10" s="81"/>
      <c r="F10" s="81"/>
      <c r="G10" s="81"/>
      <c r="H10" s="81"/>
      <c r="I10" s="81"/>
      <c r="J10" s="81"/>
      <c r="K10" s="108">
        <f t="shared" si="0"/>
        <v>0</v>
      </c>
    </row>
    <row r="11" spans="1:11" ht="19.5" customHeight="1">
      <c r="A11" s="78">
        <v>8</v>
      </c>
      <c r="B11" s="79"/>
      <c r="C11" s="80"/>
      <c r="D11" s="81"/>
      <c r="E11" s="81"/>
      <c r="F11" s="81"/>
      <c r="G11" s="81"/>
      <c r="H11" s="81"/>
      <c r="I11" s="81"/>
      <c r="J11" s="81"/>
      <c r="K11" s="108">
        <f t="shared" si="0"/>
        <v>0</v>
      </c>
    </row>
    <row r="12" spans="1:11" ht="19.5" customHeight="1">
      <c r="A12" s="78">
        <v>9</v>
      </c>
      <c r="B12" s="79"/>
      <c r="C12" s="80"/>
      <c r="D12" s="81"/>
      <c r="E12" s="81"/>
      <c r="F12" s="81"/>
      <c r="G12" s="81"/>
      <c r="H12" s="81"/>
      <c r="I12" s="81"/>
      <c r="J12" s="81"/>
      <c r="K12" s="108">
        <f t="shared" si="0"/>
        <v>0</v>
      </c>
    </row>
    <row r="13" spans="1:11" ht="19.5" customHeight="1">
      <c r="A13" s="78">
        <v>10</v>
      </c>
      <c r="B13" s="79"/>
      <c r="C13" s="80"/>
      <c r="D13" s="81"/>
      <c r="E13" s="81"/>
      <c r="F13" s="81"/>
      <c r="G13" s="81"/>
      <c r="H13" s="81"/>
      <c r="I13" s="81"/>
      <c r="J13" s="81"/>
      <c r="K13" s="108">
        <f t="shared" si="0"/>
        <v>0</v>
      </c>
    </row>
    <row r="14" spans="1:11" ht="19.5" customHeight="1">
      <c r="A14" s="78">
        <v>11</v>
      </c>
      <c r="B14" s="79"/>
      <c r="C14" s="80"/>
      <c r="D14" s="81"/>
      <c r="E14" s="81"/>
      <c r="F14" s="81"/>
      <c r="G14" s="81"/>
      <c r="H14" s="81"/>
      <c r="I14" s="81"/>
      <c r="J14" s="81"/>
      <c r="K14" s="108">
        <f t="shared" si="0"/>
        <v>0</v>
      </c>
    </row>
    <row r="15" spans="1:11" ht="19.5" customHeight="1">
      <c r="A15" s="78">
        <v>12</v>
      </c>
      <c r="B15" s="79"/>
      <c r="C15" s="80"/>
      <c r="D15" s="81"/>
      <c r="E15" s="81"/>
      <c r="F15" s="81"/>
      <c r="G15" s="81"/>
      <c r="H15" s="81"/>
      <c r="I15" s="81"/>
      <c r="J15" s="81"/>
      <c r="K15" s="108">
        <f t="shared" si="0"/>
        <v>0</v>
      </c>
    </row>
    <row r="16" spans="1:11" ht="19.5" customHeight="1">
      <c r="A16" s="78">
        <v>13</v>
      </c>
      <c r="B16" s="79"/>
      <c r="C16" s="80"/>
      <c r="D16" s="81"/>
      <c r="E16" s="81"/>
      <c r="F16" s="81"/>
      <c r="G16" s="81"/>
      <c r="H16" s="81"/>
      <c r="I16" s="81"/>
      <c r="J16" s="81"/>
      <c r="K16" s="108">
        <f t="shared" si="0"/>
        <v>0</v>
      </c>
    </row>
    <row r="17" spans="1:11" ht="19.5" customHeight="1">
      <c r="A17" s="78">
        <v>14</v>
      </c>
      <c r="B17" s="79"/>
      <c r="C17" s="80"/>
      <c r="D17" s="81"/>
      <c r="E17" s="81"/>
      <c r="F17" s="81"/>
      <c r="G17" s="81"/>
      <c r="H17" s="81"/>
      <c r="I17" s="81"/>
      <c r="J17" s="81"/>
      <c r="K17" s="108">
        <f t="shared" si="0"/>
        <v>0</v>
      </c>
    </row>
    <row r="18" spans="1:11" ht="19.5" customHeight="1">
      <c r="A18" s="78">
        <v>15</v>
      </c>
      <c r="B18" s="79"/>
      <c r="C18" s="80"/>
      <c r="D18" s="81"/>
      <c r="E18" s="81"/>
      <c r="F18" s="81"/>
      <c r="G18" s="81"/>
      <c r="H18" s="81"/>
      <c r="I18" s="81"/>
      <c r="J18" s="81"/>
      <c r="K18" s="108">
        <f t="shared" si="0"/>
        <v>0</v>
      </c>
    </row>
    <row r="19" spans="1:11" ht="19.5" customHeight="1">
      <c r="A19" s="78">
        <v>16</v>
      </c>
      <c r="B19" s="79"/>
      <c r="C19" s="80"/>
      <c r="D19" s="81"/>
      <c r="E19" s="81"/>
      <c r="F19" s="81"/>
      <c r="G19" s="81"/>
      <c r="H19" s="81"/>
      <c r="I19" s="81"/>
      <c r="J19" s="81"/>
      <c r="K19" s="108">
        <f t="shared" si="0"/>
        <v>0</v>
      </c>
    </row>
    <row r="20" spans="1:11" ht="19.5" customHeight="1">
      <c r="A20" s="78">
        <v>17</v>
      </c>
      <c r="B20" s="79"/>
      <c r="C20" s="80"/>
      <c r="D20" s="81"/>
      <c r="E20" s="81"/>
      <c r="F20" s="81"/>
      <c r="G20" s="81"/>
      <c r="H20" s="81"/>
      <c r="I20" s="81"/>
      <c r="J20" s="81"/>
      <c r="K20" s="108">
        <f t="shared" si="0"/>
        <v>0</v>
      </c>
    </row>
    <row r="21" spans="1:11" ht="19.5" customHeight="1">
      <c r="A21" s="78">
        <v>18</v>
      </c>
      <c r="B21" s="79"/>
      <c r="C21" s="80"/>
      <c r="D21" s="81"/>
      <c r="E21" s="81"/>
      <c r="F21" s="81"/>
      <c r="G21" s="81"/>
      <c r="H21" s="81"/>
      <c r="I21" s="81"/>
      <c r="J21" s="81"/>
      <c r="K21" s="108">
        <f t="shared" si="0"/>
        <v>0</v>
      </c>
    </row>
    <row r="22" spans="1:11" ht="19.5" customHeight="1">
      <c r="A22" s="78">
        <v>19</v>
      </c>
      <c r="B22" s="79"/>
      <c r="C22" s="80"/>
      <c r="D22" s="81"/>
      <c r="E22" s="81"/>
      <c r="F22" s="81"/>
      <c r="G22" s="81"/>
      <c r="H22" s="81"/>
      <c r="I22" s="81"/>
      <c r="J22" s="81"/>
      <c r="K22" s="108">
        <f t="shared" si="0"/>
        <v>0</v>
      </c>
    </row>
    <row r="23" spans="1:11" ht="19.5" customHeight="1">
      <c r="A23" s="78">
        <v>20</v>
      </c>
      <c r="B23" s="79"/>
      <c r="C23" s="80"/>
      <c r="D23" s="81"/>
      <c r="E23" s="81"/>
      <c r="F23" s="81"/>
      <c r="G23" s="81"/>
      <c r="H23" s="81"/>
      <c r="I23" s="81"/>
      <c r="J23" s="81"/>
      <c r="K23" s="108">
        <f t="shared" si="0"/>
        <v>0</v>
      </c>
    </row>
    <row r="24" spans="1:11" ht="19.5" customHeight="1">
      <c r="A24" s="78">
        <v>21</v>
      </c>
      <c r="B24" s="79"/>
      <c r="C24" s="80"/>
      <c r="D24" s="81"/>
      <c r="E24" s="81"/>
      <c r="F24" s="81"/>
      <c r="G24" s="81"/>
      <c r="H24" s="81"/>
      <c r="I24" s="81"/>
      <c r="J24" s="81"/>
      <c r="K24" s="108">
        <f t="shared" si="0"/>
        <v>0</v>
      </c>
    </row>
    <row r="25" spans="1:11" ht="19.5" customHeight="1">
      <c r="A25" s="78">
        <v>22</v>
      </c>
      <c r="B25" s="79"/>
      <c r="C25" s="80"/>
      <c r="D25" s="81"/>
      <c r="E25" s="81"/>
      <c r="F25" s="81"/>
      <c r="G25" s="81"/>
      <c r="H25" s="81"/>
      <c r="I25" s="81"/>
      <c r="J25" s="81"/>
      <c r="K25" s="108">
        <f t="shared" si="0"/>
        <v>0</v>
      </c>
    </row>
    <row r="26" spans="1:11" ht="19.5" customHeight="1">
      <c r="A26" s="78">
        <v>23</v>
      </c>
      <c r="B26" s="79"/>
      <c r="C26" s="80"/>
      <c r="D26" s="81"/>
      <c r="E26" s="81"/>
      <c r="F26" s="81"/>
      <c r="G26" s="81"/>
      <c r="H26" s="81"/>
      <c r="I26" s="81"/>
      <c r="J26" s="81"/>
      <c r="K26" s="108">
        <f t="shared" si="0"/>
        <v>0</v>
      </c>
    </row>
    <row r="27" spans="1:11" ht="19.5" customHeight="1">
      <c r="A27" s="78">
        <v>24</v>
      </c>
      <c r="B27" s="79"/>
      <c r="C27" s="80"/>
      <c r="D27" s="81"/>
      <c r="E27" s="81"/>
      <c r="F27" s="81"/>
      <c r="G27" s="81"/>
      <c r="H27" s="81"/>
      <c r="I27" s="81"/>
      <c r="J27" s="81"/>
      <c r="K27" s="108">
        <f t="shared" si="0"/>
        <v>0</v>
      </c>
    </row>
    <row r="28" spans="1:11" ht="19.5" customHeight="1">
      <c r="A28" s="78">
        <v>25</v>
      </c>
      <c r="B28" s="79"/>
      <c r="C28" s="80"/>
      <c r="D28" s="81"/>
      <c r="E28" s="81"/>
      <c r="F28" s="81"/>
      <c r="G28" s="81"/>
      <c r="H28" s="81"/>
      <c r="I28" s="81"/>
      <c r="J28" s="81"/>
      <c r="K28" s="108">
        <f t="shared" si="0"/>
        <v>0</v>
      </c>
    </row>
    <row r="29" spans="1:11" ht="12.75" customHeight="1"/>
    <row r="30" spans="1:11" ht="12.75" customHeight="1">
      <c r="B30" s="104" t="s">
        <v>56</v>
      </c>
      <c r="F30" s="104" t="s">
        <v>56</v>
      </c>
      <c r="G30" s="104"/>
      <c r="H30" s="104"/>
      <c r="I30" s="104"/>
      <c r="J30" s="104"/>
    </row>
    <row r="31" spans="1:11" ht="13.5" customHeight="1">
      <c r="B31" s="89" t="str">
        <f>'KURS BİLGİLERİ'!F23</f>
        <v>Şükrü ONAT</v>
      </c>
      <c r="F31" s="282" t="str">
        <f>'KURS BİLGİLERİ'!F22</f>
        <v>Müslüm AKSAKAL</v>
      </c>
      <c r="G31" s="282"/>
      <c r="H31" s="282"/>
      <c r="I31" s="282"/>
      <c r="J31" s="282"/>
    </row>
    <row r="32" spans="1:11" ht="12.75" customHeight="1"/>
    <row r="33" ht="12.75" customHeight="1"/>
    <row r="34" ht="12.75" customHeight="1"/>
    <row r="35" ht="13.5" customHeight="1"/>
    <row r="36" ht="12.75" customHeight="1"/>
    <row r="37" ht="12.75" customHeight="1"/>
    <row r="38" ht="12.75" customHeight="1"/>
    <row r="39" ht="13.5" customHeight="1"/>
    <row r="44" ht="12.75" customHeight="1"/>
    <row r="45" ht="12.75" customHeight="1"/>
    <row r="46" ht="12.75" customHeight="1"/>
    <row r="47" ht="13.5" customHeight="1"/>
    <row r="48" ht="12.75" customHeight="1"/>
    <row r="49" ht="12.75" customHeight="1"/>
    <row r="50" ht="12.75" customHeight="1"/>
    <row r="51" ht="13.5" customHeight="1"/>
  </sheetData>
  <sheetProtection formatCells="0" formatColumns="0" formatRows="0" insertColumns="0" insertRows="0" insertHyperlinks="0" deleteColumns="0" deleteRows="0" sort="0" autoFilter="0" pivotTables="0"/>
  <mergeCells count="10">
    <mergeCell ref="F31:J31"/>
    <mergeCell ref="A1:K1"/>
    <mergeCell ref="A2:A3"/>
    <mergeCell ref="B2:B3"/>
    <mergeCell ref="C2:C3"/>
    <mergeCell ref="D2:G2"/>
    <mergeCell ref="H2:H3"/>
    <mergeCell ref="I2:I3"/>
    <mergeCell ref="J2:J3"/>
    <mergeCell ref="K2:K3"/>
  </mergeCells>
  <phoneticPr fontId="0" type="noConversion"/>
  <printOptions horizontalCentered="1"/>
  <pageMargins left="0.70866141732283472" right="0.70866141732283472" top="0.99" bottom="0.74803149606299213" header="0.31496062992125984" footer="0.31496062992125984"/>
  <pageSetup paperSize="9" scale="86" orientation="portrait" r:id="rId1"/>
</worksheet>
</file>

<file path=xl/worksheets/sheet70.xml><?xml version="1.0" encoding="utf-8"?>
<worksheet xmlns="http://schemas.openxmlformats.org/spreadsheetml/2006/main" xmlns:r="http://schemas.openxmlformats.org/officeDocument/2006/relationships">
  <sheetPr codeName="Sayfa65">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69"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1.xml><?xml version="1.0" encoding="utf-8"?>
<worksheet xmlns="http://schemas.openxmlformats.org/spreadsheetml/2006/main" xmlns:r="http://schemas.openxmlformats.org/officeDocument/2006/relationships">
  <sheetPr codeName="Sayfa66">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70"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2.xml><?xml version="1.0" encoding="utf-8"?>
<worksheet xmlns="http://schemas.openxmlformats.org/spreadsheetml/2006/main" xmlns:r="http://schemas.openxmlformats.org/officeDocument/2006/relationships">
  <sheetPr codeName="Sayfa67">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70"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3.xml><?xml version="1.0" encoding="utf-8"?>
<worksheet xmlns="http://schemas.openxmlformats.org/spreadsheetml/2006/main" xmlns:r="http://schemas.openxmlformats.org/officeDocument/2006/relationships">
  <sheetPr codeName="Sayfa68">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72"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4.xml><?xml version="1.0" encoding="utf-8"?>
<worksheet xmlns="http://schemas.openxmlformats.org/spreadsheetml/2006/main" xmlns:r="http://schemas.openxmlformats.org/officeDocument/2006/relationships">
  <sheetPr codeName="Sayfa69">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73"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5.xml><?xml version="1.0" encoding="utf-8"?>
<worksheet xmlns="http://schemas.openxmlformats.org/spreadsheetml/2006/main" xmlns:r="http://schemas.openxmlformats.org/officeDocument/2006/relationships">
  <sheetPr codeName="Sayfa70">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74"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6.xml><?xml version="1.0" encoding="utf-8"?>
<worksheet xmlns="http://schemas.openxmlformats.org/spreadsheetml/2006/main" xmlns:r="http://schemas.openxmlformats.org/officeDocument/2006/relationships">
  <sheetPr codeName="Sayfa71">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75"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7.xml><?xml version="1.0" encoding="utf-8"?>
<worksheet xmlns="http://schemas.openxmlformats.org/spreadsheetml/2006/main" xmlns:r="http://schemas.openxmlformats.org/officeDocument/2006/relationships">
  <sheetPr codeName="Sayfa72">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76"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8.xml><?xml version="1.0" encoding="utf-8"?>
<worksheet xmlns="http://schemas.openxmlformats.org/spreadsheetml/2006/main" xmlns:r="http://schemas.openxmlformats.org/officeDocument/2006/relationships">
  <sheetPr codeName="Sayfa73">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77"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9.xml><?xml version="1.0" encoding="utf-8"?>
<worksheet xmlns="http://schemas.openxmlformats.org/spreadsheetml/2006/main" xmlns:r="http://schemas.openxmlformats.org/officeDocument/2006/relationships">
  <sheetPr codeName="Sayfa74">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78"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xml><?xml version="1.0" encoding="utf-8"?>
<worksheet xmlns="http://schemas.openxmlformats.org/spreadsheetml/2006/main" xmlns:r="http://schemas.openxmlformats.org/officeDocument/2006/relationships">
  <sheetPr>
    <tabColor rgb="FFFFC000"/>
  </sheetPr>
  <dimension ref="A1:K106"/>
  <sheetViews>
    <sheetView tabSelected="1" workbookViewId="0">
      <selection activeCell="C9" sqref="C9"/>
    </sheetView>
  </sheetViews>
  <sheetFormatPr defaultRowHeight="12.75"/>
  <cols>
    <col min="1" max="1" width="5.140625" style="88" customWidth="1"/>
    <col min="2" max="2" width="25.140625" style="83" bestFit="1" customWidth="1"/>
    <col min="3" max="3" width="8.7109375" style="83" customWidth="1"/>
    <col min="4" max="7" width="3.7109375" style="83" customWidth="1"/>
    <col min="8" max="9" width="10.140625" style="83" customWidth="1"/>
    <col min="10" max="10" width="12.140625" style="83" customWidth="1"/>
    <col min="11" max="16384" width="9.140625" style="83"/>
  </cols>
  <sheetData>
    <row r="1" spans="1:11" ht="46.5" customHeight="1">
      <c r="A1" s="275" t="str">
        <f>CONCATENATE('KURS BİLGİLERİ'!F19," ","İLİNDE AÇILAN ATLETİZM  HAKEM KURSU 
TAKİP VE SINAV SONUÇ LİSTESİ")</f>
        <v>MARDİN İLİNDE AÇILAN ATLETİZM  HAKEM KURSU 
TAKİP VE SINAV SONUÇ LİSTESİ</v>
      </c>
      <c r="B1" s="275"/>
      <c r="C1" s="275"/>
      <c r="D1" s="275"/>
      <c r="E1" s="275"/>
      <c r="F1" s="275"/>
      <c r="G1" s="275"/>
      <c r="H1" s="275"/>
      <c r="I1" s="275"/>
      <c r="J1" s="275"/>
      <c r="K1" s="275"/>
    </row>
    <row r="2" spans="1:11" s="84" customFormat="1" ht="30" customHeight="1">
      <c r="A2" s="276" t="s">
        <v>46</v>
      </c>
      <c r="B2" s="278" t="s">
        <v>21</v>
      </c>
      <c r="C2" s="279" t="s">
        <v>47</v>
      </c>
      <c r="D2" s="289" t="s">
        <v>48</v>
      </c>
      <c r="E2" s="278"/>
      <c r="F2" s="278"/>
      <c r="G2" s="278"/>
      <c r="H2" s="279" t="s">
        <v>49</v>
      </c>
      <c r="I2" s="279" t="s">
        <v>50</v>
      </c>
      <c r="J2" s="279" t="s">
        <v>43</v>
      </c>
      <c r="K2" s="279" t="s">
        <v>44</v>
      </c>
    </row>
    <row r="3" spans="1:11" s="85" customFormat="1" ht="18.75" customHeight="1">
      <c r="A3" s="277"/>
      <c r="B3" s="278"/>
      <c r="C3" s="280"/>
      <c r="D3" s="49">
        <v>1</v>
      </c>
      <c r="E3" s="49">
        <v>2</v>
      </c>
      <c r="F3" s="49">
        <v>3</v>
      </c>
      <c r="G3" s="49">
        <v>4</v>
      </c>
      <c r="H3" s="280"/>
      <c r="I3" s="280"/>
      <c r="J3" s="280"/>
      <c r="K3" s="280"/>
    </row>
    <row r="4" spans="1:11" s="84" customFormat="1" ht="18.75" customHeight="1">
      <c r="A4" s="86">
        <v>1</v>
      </c>
      <c r="B4" s="168" t="s">
        <v>158</v>
      </c>
      <c r="C4" s="107">
        <v>20003</v>
      </c>
      <c r="D4" s="170" t="s">
        <v>181</v>
      </c>
      <c r="E4" s="170" t="s">
        <v>181</v>
      </c>
      <c r="F4" s="170" t="s">
        <v>181</v>
      </c>
      <c r="G4" s="170" t="s">
        <v>181</v>
      </c>
      <c r="H4" s="87">
        <v>85</v>
      </c>
      <c r="I4" s="87">
        <v>85</v>
      </c>
      <c r="J4" s="87">
        <v>85</v>
      </c>
      <c r="K4" s="106">
        <f>(H4+I4+J4)/3</f>
        <v>85</v>
      </c>
    </row>
    <row r="5" spans="1:11" s="84" customFormat="1" ht="18.75" customHeight="1">
      <c r="A5" s="86">
        <v>2</v>
      </c>
      <c r="B5" s="168" t="s">
        <v>151</v>
      </c>
      <c r="C5" s="107">
        <v>20004</v>
      </c>
      <c r="D5" s="170" t="s">
        <v>181</v>
      </c>
      <c r="E5" s="170" t="s">
        <v>181</v>
      </c>
      <c r="F5" s="170" t="s">
        <v>181</v>
      </c>
      <c r="G5" s="170" t="s">
        <v>181</v>
      </c>
      <c r="H5" s="87">
        <v>95</v>
      </c>
      <c r="I5" s="87">
        <v>95</v>
      </c>
      <c r="J5" s="87">
        <v>95</v>
      </c>
      <c r="K5" s="106">
        <f t="shared" ref="K5:K29" si="0">(H5+I5+J5)/3</f>
        <v>95</v>
      </c>
    </row>
    <row r="6" spans="1:11" s="84" customFormat="1" ht="18.75" customHeight="1">
      <c r="A6" s="86">
        <v>3</v>
      </c>
      <c r="B6" s="168" t="s">
        <v>154</v>
      </c>
      <c r="C6" s="107">
        <v>20005</v>
      </c>
      <c r="D6" s="170" t="s">
        <v>181</v>
      </c>
      <c r="E6" s="170" t="s">
        <v>181</v>
      </c>
      <c r="F6" s="170" t="s">
        <v>181</v>
      </c>
      <c r="G6" s="170" t="s">
        <v>181</v>
      </c>
      <c r="H6" s="87">
        <v>88</v>
      </c>
      <c r="I6" s="87">
        <v>90</v>
      </c>
      <c r="J6" s="87">
        <v>90</v>
      </c>
      <c r="K6" s="106">
        <f t="shared" si="0"/>
        <v>89.333333333333329</v>
      </c>
    </row>
    <row r="7" spans="1:11" s="84" customFormat="1" ht="18.75" customHeight="1">
      <c r="A7" s="86">
        <v>4</v>
      </c>
      <c r="B7" s="168" t="s">
        <v>163</v>
      </c>
      <c r="C7" s="107">
        <v>20006</v>
      </c>
      <c r="D7" s="170" t="s">
        <v>181</v>
      </c>
      <c r="E7" s="170" t="s">
        <v>181</v>
      </c>
      <c r="F7" s="170" t="s">
        <v>181</v>
      </c>
      <c r="G7" s="170" t="s">
        <v>181</v>
      </c>
      <c r="H7" s="87">
        <v>100</v>
      </c>
      <c r="I7" s="87">
        <v>100</v>
      </c>
      <c r="J7" s="87">
        <v>100</v>
      </c>
      <c r="K7" s="106">
        <v>100</v>
      </c>
    </row>
    <row r="8" spans="1:11" s="84" customFormat="1" ht="18.75" customHeight="1">
      <c r="A8" s="86">
        <v>5</v>
      </c>
      <c r="B8" s="168" t="s">
        <v>159</v>
      </c>
      <c r="C8" s="107">
        <v>20007</v>
      </c>
      <c r="D8" s="170" t="s">
        <v>181</v>
      </c>
      <c r="E8" s="170" t="s">
        <v>181</v>
      </c>
      <c r="F8" s="170" t="s">
        <v>181</v>
      </c>
      <c r="G8" s="170" t="s">
        <v>181</v>
      </c>
      <c r="H8" s="87">
        <v>93</v>
      </c>
      <c r="I8" s="87">
        <v>90</v>
      </c>
      <c r="J8" s="87">
        <v>95</v>
      </c>
      <c r="K8" s="106">
        <v>93</v>
      </c>
    </row>
    <row r="9" spans="1:11" s="84" customFormat="1" ht="18.75" customHeight="1">
      <c r="A9" s="86">
        <v>6</v>
      </c>
      <c r="B9" s="168" t="s">
        <v>174</v>
      </c>
      <c r="C9" s="107">
        <v>20008</v>
      </c>
      <c r="D9" s="170" t="s">
        <v>181</v>
      </c>
      <c r="E9" s="170" t="s">
        <v>181</v>
      </c>
      <c r="F9" s="170" t="s">
        <v>181</v>
      </c>
      <c r="G9" s="170" t="s">
        <v>181</v>
      </c>
      <c r="H9" s="87">
        <v>83</v>
      </c>
      <c r="I9" s="87">
        <v>85</v>
      </c>
      <c r="J9" s="87">
        <v>87</v>
      </c>
      <c r="K9" s="106">
        <f t="shared" si="0"/>
        <v>85</v>
      </c>
    </row>
    <row r="10" spans="1:11" s="84" customFormat="1" ht="18.75" customHeight="1">
      <c r="A10" s="86">
        <v>7</v>
      </c>
      <c r="B10" s="168" t="s">
        <v>166</v>
      </c>
      <c r="C10" s="107">
        <v>20009</v>
      </c>
      <c r="D10" s="170" t="s">
        <v>181</v>
      </c>
      <c r="E10" s="170" t="s">
        <v>181</v>
      </c>
      <c r="F10" s="170" t="s">
        <v>181</v>
      </c>
      <c r="G10" s="170" t="s">
        <v>181</v>
      </c>
      <c r="H10" s="87">
        <v>85</v>
      </c>
      <c r="I10" s="87">
        <v>90</v>
      </c>
      <c r="J10" s="87">
        <v>85</v>
      </c>
      <c r="K10" s="106">
        <f t="shared" si="0"/>
        <v>86.666666666666671</v>
      </c>
    </row>
    <row r="11" spans="1:11" s="84" customFormat="1" ht="18.75" customHeight="1">
      <c r="A11" s="86">
        <v>8</v>
      </c>
      <c r="B11" s="168" t="s">
        <v>164</v>
      </c>
      <c r="C11" s="107">
        <v>20010</v>
      </c>
      <c r="D11" s="170" t="s">
        <v>181</v>
      </c>
      <c r="E11" s="170" t="s">
        <v>181</v>
      </c>
      <c r="F11" s="170" t="s">
        <v>181</v>
      </c>
      <c r="G11" s="170" t="s">
        <v>181</v>
      </c>
      <c r="H11" s="87">
        <v>93</v>
      </c>
      <c r="I11" s="87">
        <v>95</v>
      </c>
      <c r="J11" s="87">
        <v>91</v>
      </c>
      <c r="K11" s="106">
        <f t="shared" si="0"/>
        <v>93</v>
      </c>
    </row>
    <row r="12" spans="1:11" s="84" customFormat="1" ht="18.75" customHeight="1">
      <c r="A12" s="86">
        <v>9</v>
      </c>
      <c r="B12" s="168" t="s">
        <v>169</v>
      </c>
      <c r="C12" s="107">
        <v>20011</v>
      </c>
      <c r="D12" s="170" t="s">
        <v>181</v>
      </c>
      <c r="E12" s="170" t="s">
        <v>181</v>
      </c>
      <c r="F12" s="170" t="s">
        <v>181</v>
      </c>
      <c r="G12" s="170" t="s">
        <v>181</v>
      </c>
      <c r="H12" s="87">
        <v>95</v>
      </c>
      <c r="I12" s="87">
        <v>90</v>
      </c>
      <c r="J12" s="87">
        <v>100</v>
      </c>
      <c r="K12" s="106">
        <f t="shared" si="0"/>
        <v>95</v>
      </c>
    </row>
    <row r="13" spans="1:11" s="84" customFormat="1" ht="18.75" customHeight="1">
      <c r="A13" s="86">
        <v>10</v>
      </c>
      <c r="B13" s="168" t="s">
        <v>168</v>
      </c>
      <c r="C13" s="107">
        <v>20012</v>
      </c>
      <c r="D13" s="170" t="s">
        <v>181</v>
      </c>
      <c r="E13" s="170" t="s">
        <v>181</v>
      </c>
      <c r="F13" s="170" t="s">
        <v>181</v>
      </c>
      <c r="G13" s="170" t="s">
        <v>181</v>
      </c>
      <c r="H13" s="87">
        <v>74</v>
      </c>
      <c r="I13" s="87">
        <v>85</v>
      </c>
      <c r="J13" s="87">
        <v>85</v>
      </c>
      <c r="K13" s="106">
        <f t="shared" si="0"/>
        <v>81.333333333333329</v>
      </c>
    </row>
    <row r="14" spans="1:11" s="84" customFormat="1" ht="18.75" customHeight="1">
      <c r="A14" s="86">
        <v>11</v>
      </c>
      <c r="B14" s="168" t="s">
        <v>161</v>
      </c>
      <c r="C14" s="107">
        <v>20013</v>
      </c>
      <c r="D14" s="170" t="s">
        <v>181</v>
      </c>
      <c r="E14" s="170" t="s">
        <v>181</v>
      </c>
      <c r="F14" s="170" t="s">
        <v>181</v>
      </c>
      <c r="G14" s="170" t="s">
        <v>181</v>
      </c>
      <c r="H14" s="87">
        <v>95</v>
      </c>
      <c r="I14" s="87">
        <v>90</v>
      </c>
      <c r="J14" s="87">
        <v>100</v>
      </c>
      <c r="K14" s="106">
        <f t="shared" si="0"/>
        <v>95</v>
      </c>
    </row>
    <row r="15" spans="1:11" s="84" customFormat="1" ht="18.75" customHeight="1">
      <c r="A15" s="86">
        <v>12</v>
      </c>
      <c r="B15" s="168" t="s">
        <v>153</v>
      </c>
      <c r="C15" s="107">
        <v>20014</v>
      </c>
      <c r="D15" s="170" t="s">
        <v>181</v>
      </c>
      <c r="E15" s="170" t="s">
        <v>181</v>
      </c>
      <c r="F15" s="170" t="s">
        <v>181</v>
      </c>
      <c r="G15" s="170" t="s">
        <v>181</v>
      </c>
      <c r="H15" s="87">
        <v>90</v>
      </c>
      <c r="I15" s="87">
        <v>85</v>
      </c>
      <c r="J15" s="87">
        <v>100</v>
      </c>
      <c r="K15" s="106">
        <f t="shared" si="0"/>
        <v>91.666666666666671</v>
      </c>
    </row>
    <row r="16" spans="1:11" s="84" customFormat="1" ht="18.75" customHeight="1">
      <c r="A16" s="86">
        <v>13</v>
      </c>
      <c r="B16" s="168" t="s">
        <v>156</v>
      </c>
      <c r="C16" s="107">
        <v>20015</v>
      </c>
      <c r="D16" s="170" t="s">
        <v>181</v>
      </c>
      <c r="E16" s="170" t="s">
        <v>181</v>
      </c>
      <c r="F16" s="170" t="s">
        <v>181</v>
      </c>
      <c r="G16" s="170" t="s">
        <v>181</v>
      </c>
      <c r="H16" s="87">
        <v>90</v>
      </c>
      <c r="I16" s="87">
        <v>85</v>
      </c>
      <c r="J16" s="87">
        <v>100</v>
      </c>
      <c r="K16" s="106">
        <f t="shared" si="0"/>
        <v>91.666666666666671</v>
      </c>
    </row>
    <row r="17" spans="1:11" s="84" customFormat="1" ht="18.75" customHeight="1">
      <c r="A17" s="86">
        <v>14</v>
      </c>
      <c r="B17" s="168" t="s">
        <v>167</v>
      </c>
      <c r="C17" s="107">
        <v>20016</v>
      </c>
      <c r="D17" s="170" t="s">
        <v>181</v>
      </c>
      <c r="E17" s="170" t="s">
        <v>181</v>
      </c>
      <c r="F17" s="170" t="s">
        <v>181</v>
      </c>
      <c r="G17" s="170" t="s">
        <v>181</v>
      </c>
      <c r="H17" s="87">
        <v>80</v>
      </c>
      <c r="I17" s="87">
        <v>80</v>
      </c>
      <c r="J17" s="87">
        <v>80</v>
      </c>
      <c r="K17" s="106">
        <f t="shared" si="0"/>
        <v>80</v>
      </c>
    </row>
    <row r="18" spans="1:11" s="84" customFormat="1" ht="18.75" customHeight="1">
      <c r="A18" s="86">
        <v>15</v>
      </c>
      <c r="B18" s="168" t="s">
        <v>173</v>
      </c>
      <c r="C18" s="107">
        <v>20017</v>
      </c>
      <c r="D18" s="170" t="s">
        <v>181</v>
      </c>
      <c r="E18" s="170" t="s">
        <v>181</v>
      </c>
      <c r="F18" s="170" t="s">
        <v>181</v>
      </c>
      <c r="G18" s="170" t="s">
        <v>181</v>
      </c>
      <c r="H18" s="87">
        <v>90</v>
      </c>
      <c r="I18" s="87">
        <v>88</v>
      </c>
      <c r="J18" s="87">
        <v>95</v>
      </c>
      <c r="K18" s="106">
        <f t="shared" si="0"/>
        <v>91</v>
      </c>
    </row>
    <row r="19" spans="1:11" s="84" customFormat="1" ht="18.75" customHeight="1">
      <c r="A19" s="86">
        <v>16</v>
      </c>
      <c r="B19" s="168" t="s">
        <v>175</v>
      </c>
      <c r="C19" s="107">
        <v>20018</v>
      </c>
      <c r="D19" s="170" t="s">
        <v>181</v>
      </c>
      <c r="E19" s="170" t="s">
        <v>181</v>
      </c>
      <c r="F19" s="170" t="s">
        <v>181</v>
      </c>
      <c r="G19" s="170" t="s">
        <v>181</v>
      </c>
      <c r="H19" s="87">
        <v>91</v>
      </c>
      <c r="I19" s="87">
        <v>91</v>
      </c>
      <c r="J19" s="87">
        <v>90</v>
      </c>
      <c r="K19" s="106">
        <f t="shared" si="0"/>
        <v>90.666666666666671</v>
      </c>
    </row>
    <row r="20" spans="1:11" s="84" customFormat="1" ht="18.75" customHeight="1">
      <c r="A20" s="86">
        <v>17</v>
      </c>
      <c r="B20" s="168" t="s">
        <v>171</v>
      </c>
      <c r="C20" s="107">
        <v>20019</v>
      </c>
      <c r="D20" s="170" t="s">
        <v>181</v>
      </c>
      <c r="E20" s="170" t="s">
        <v>181</v>
      </c>
      <c r="F20" s="170" t="s">
        <v>181</v>
      </c>
      <c r="G20" s="170" t="s">
        <v>181</v>
      </c>
      <c r="H20" s="87">
        <v>89</v>
      </c>
      <c r="I20" s="87">
        <v>90</v>
      </c>
      <c r="J20" s="87">
        <v>90</v>
      </c>
      <c r="K20" s="106">
        <f t="shared" si="0"/>
        <v>89.666666666666671</v>
      </c>
    </row>
    <row r="21" spans="1:11" s="84" customFormat="1" ht="18.75" customHeight="1">
      <c r="A21" s="86">
        <v>18</v>
      </c>
      <c r="B21" s="168" t="s">
        <v>160</v>
      </c>
      <c r="C21" s="107">
        <v>20020</v>
      </c>
      <c r="D21" s="170" t="s">
        <v>181</v>
      </c>
      <c r="E21" s="170" t="s">
        <v>181</v>
      </c>
      <c r="F21" s="170" t="s">
        <v>181</v>
      </c>
      <c r="G21" s="170" t="s">
        <v>181</v>
      </c>
      <c r="H21" s="87">
        <v>100</v>
      </c>
      <c r="I21" s="87">
        <v>100</v>
      </c>
      <c r="J21" s="87">
        <v>100</v>
      </c>
      <c r="K21" s="106">
        <f t="shared" si="0"/>
        <v>100</v>
      </c>
    </row>
    <row r="22" spans="1:11" s="84" customFormat="1" ht="18.75" customHeight="1">
      <c r="A22" s="86">
        <v>19</v>
      </c>
      <c r="B22" s="168" t="s">
        <v>170</v>
      </c>
      <c r="C22" s="107">
        <v>20021</v>
      </c>
      <c r="D22" s="170" t="s">
        <v>181</v>
      </c>
      <c r="E22" s="170" t="s">
        <v>181</v>
      </c>
      <c r="F22" s="170" t="s">
        <v>181</v>
      </c>
      <c r="G22" s="170" t="s">
        <v>181</v>
      </c>
      <c r="H22" s="87">
        <v>99</v>
      </c>
      <c r="I22" s="87">
        <v>100</v>
      </c>
      <c r="J22" s="87">
        <v>100</v>
      </c>
      <c r="K22" s="106">
        <f t="shared" si="0"/>
        <v>99.666666666666671</v>
      </c>
    </row>
    <row r="23" spans="1:11" s="84" customFormat="1" ht="18.75" customHeight="1">
      <c r="A23" s="86">
        <v>20</v>
      </c>
      <c r="B23" s="168" t="s">
        <v>165</v>
      </c>
      <c r="C23" s="107">
        <v>20022</v>
      </c>
      <c r="D23" s="170" t="s">
        <v>181</v>
      </c>
      <c r="E23" s="170" t="s">
        <v>181</v>
      </c>
      <c r="F23" s="170" t="s">
        <v>181</v>
      </c>
      <c r="G23" s="170" t="s">
        <v>181</v>
      </c>
      <c r="H23" s="87">
        <v>97</v>
      </c>
      <c r="I23" s="87">
        <v>98</v>
      </c>
      <c r="J23" s="87">
        <v>100</v>
      </c>
      <c r="K23" s="106">
        <f t="shared" si="0"/>
        <v>98.333333333333329</v>
      </c>
    </row>
    <row r="24" spans="1:11" s="84" customFormat="1" ht="18.75" customHeight="1">
      <c r="A24" s="86">
        <v>21</v>
      </c>
      <c r="B24" s="168" t="s">
        <v>172</v>
      </c>
      <c r="C24" s="107">
        <v>20023</v>
      </c>
      <c r="D24" s="170" t="s">
        <v>181</v>
      </c>
      <c r="E24" s="170" t="s">
        <v>181</v>
      </c>
      <c r="F24" s="170" t="s">
        <v>181</v>
      </c>
      <c r="G24" s="170" t="s">
        <v>181</v>
      </c>
      <c r="H24" s="87">
        <v>90</v>
      </c>
      <c r="I24" s="87">
        <v>90</v>
      </c>
      <c r="J24" s="87">
        <v>90</v>
      </c>
      <c r="K24" s="106">
        <f t="shared" si="0"/>
        <v>90</v>
      </c>
    </row>
    <row r="25" spans="1:11" s="84" customFormat="1" ht="18.75" customHeight="1">
      <c r="A25" s="86">
        <v>22</v>
      </c>
      <c r="B25" s="168" t="s">
        <v>152</v>
      </c>
      <c r="C25" s="107">
        <v>20024</v>
      </c>
      <c r="D25" s="170" t="s">
        <v>181</v>
      </c>
      <c r="E25" s="170" t="s">
        <v>181</v>
      </c>
      <c r="F25" s="170" t="s">
        <v>181</v>
      </c>
      <c r="G25" s="170" t="s">
        <v>181</v>
      </c>
      <c r="H25" s="87">
        <v>98</v>
      </c>
      <c r="I25" s="87">
        <v>100</v>
      </c>
      <c r="J25" s="87">
        <v>98</v>
      </c>
      <c r="K25" s="106">
        <f t="shared" si="0"/>
        <v>98.666666666666671</v>
      </c>
    </row>
    <row r="26" spans="1:11" s="84" customFormat="1" ht="18.75" customHeight="1">
      <c r="A26" s="86">
        <v>23</v>
      </c>
      <c r="B26" s="168" t="s">
        <v>157</v>
      </c>
      <c r="C26" s="107">
        <v>20025</v>
      </c>
      <c r="D26" s="170" t="s">
        <v>181</v>
      </c>
      <c r="E26" s="170" t="s">
        <v>181</v>
      </c>
      <c r="F26" s="170" t="s">
        <v>181</v>
      </c>
      <c r="G26" s="170" t="s">
        <v>181</v>
      </c>
      <c r="H26" s="87">
        <v>90</v>
      </c>
      <c r="I26" s="87">
        <v>90</v>
      </c>
      <c r="J26" s="87">
        <v>90</v>
      </c>
      <c r="K26" s="106">
        <f t="shared" si="0"/>
        <v>90</v>
      </c>
    </row>
    <row r="27" spans="1:11" s="84" customFormat="1" ht="18.75" customHeight="1">
      <c r="A27" s="86">
        <v>24</v>
      </c>
      <c r="B27" s="168" t="s">
        <v>162</v>
      </c>
      <c r="C27" s="107">
        <v>20026</v>
      </c>
      <c r="D27" s="170" t="s">
        <v>181</v>
      </c>
      <c r="E27" s="170" t="s">
        <v>181</v>
      </c>
      <c r="F27" s="170" t="s">
        <v>181</v>
      </c>
      <c r="G27" s="170" t="s">
        <v>181</v>
      </c>
      <c r="H27" s="87">
        <v>82</v>
      </c>
      <c r="I27" s="87">
        <v>85</v>
      </c>
      <c r="J27" s="87">
        <v>85</v>
      </c>
      <c r="K27" s="106">
        <f t="shared" si="0"/>
        <v>84</v>
      </c>
    </row>
    <row r="28" spans="1:11" s="84" customFormat="1" ht="18.75" customHeight="1">
      <c r="A28" s="86">
        <v>25</v>
      </c>
      <c r="B28" s="168" t="s">
        <v>155</v>
      </c>
      <c r="C28" s="107">
        <v>20027</v>
      </c>
      <c r="D28" s="170" t="s">
        <v>181</v>
      </c>
      <c r="E28" s="170" t="s">
        <v>181</v>
      </c>
      <c r="F28" s="170" t="s">
        <v>181</v>
      </c>
      <c r="G28" s="170" t="s">
        <v>181</v>
      </c>
      <c r="H28" s="87">
        <v>85</v>
      </c>
      <c r="I28" s="87">
        <v>90</v>
      </c>
      <c r="J28" s="87">
        <v>90</v>
      </c>
      <c r="K28" s="106">
        <f t="shared" si="0"/>
        <v>88.333333333333329</v>
      </c>
    </row>
    <row r="29" spans="1:11" s="84" customFormat="1" ht="18.75" customHeight="1">
      <c r="A29" s="86">
        <v>26</v>
      </c>
      <c r="B29" s="168" t="s">
        <v>176</v>
      </c>
      <c r="C29" s="107">
        <v>20028</v>
      </c>
      <c r="D29" s="170" t="s">
        <v>181</v>
      </c>
      <c r="E29" s="170" t="s">
        <v>181</v>
      </c>
      <c r="F29" s="170" t="s">
        <v>181</v>
      </c>
      <c r="G29" s="170" t="s">
        <v>181</v>
      </c>
      <c r="H29" s="87">
        <v>95</v>
      </c>
      <c r="I29" s="87">
        <v>95</v>
      </c>
      <c r="J29" s="87">
        <v>95</v>
      </c>
      <c r="K29" s="106">
        <f t="shared" si="0"/>
        <v>95</v>
      </c>
    </row>
    <row r="30" spans="1:11" s="84" customFormat="1" ht="18.75" customHeight="1">
      <c r="A30" s="88"/>
      <c r="B30" s="83"/>
      <c r="C30" s="83"/>
      <c r="D30" s="83"/>
      <c r="E30" s="83"/>
      <c r="F30" s="83"/>
      <c r="G30" s="83"/>
      <c r="H30" s="83"/>
      <c r="I30" s="83"/>
      <c r="J30" s="83"/>
      <c r="K30" s="83"/>
    </row>
    <row r="31" spans="1:11" s="84" customFormat="1" ht="18.75" customHeight="1">
      <c r="A31" s="88"/>
      <c r="B31" s="288" t="s">
        <v>56</v>
      </c>
      <c r="C31" s="287"/>
      <c r="D31" s="83"/>
      <c r="E31" s="83"/>
      <c r="F31" s="83"/>
      <c r="G31" s="83"/>
      <c r="H31" s="83"/>
      <c r="I31" s="287" t="s">
        <v>56</v>
      </c>
      <c r="J31" s="287"/>
      <c r="K31" s="287"/>
    </row>
    <row r="32" spans="1:11" s="84" customFormat="1" ht="18.75" customHeight="1">
      <c r="A32" s="88"/>
      <c r="B32" s="287" t="str">
        <f>'KURS BİLGİLERİ'!F23</f>
        <v>Şükrü ONAT</v>
      </c>
      <c r="C32" s="287"/>
      <c r="D32" s="83"/>
      <c r="E32" s="83"/>
      <c r="F32" s="83"/>
      <c r="G32" s="83"/>
      <c r="H32" s="83"/>
      <c r="I32" s="287" t="str">
        <f>'KURS BİLGİLERİ'!F22</f>
        <v>Müslüm AKSAKAL</v>
      </c>
      <c r="J32" s="287"/>
      <c r="K32" s="287"/>
    </row>
    <row r="33" spans="1:11" s="84" customFormat="1" ht="18.75" customHeight="1">
      <c r="A33" s="88"/>
      <c r="B33" s="83"/>
      <c r="C33" s="83"/>
      <c r="D33" s="83"/>
      <c r="E33" s="83"/>
      <c r="F33" s="83"/>
      <c r="G33" s="83"/>
      <c r="H33" s="83"/>
      <c r="I33" s="83"/>
      <c r="J33" s="83"/>
      <c r="K33" s="83"/>
    </row>
    <row r="34" spans="1:11" s="84" customFormat="1" ht="18.75" customHeight="1">
      <c r="A34" s="88"/>
      <c r="B34" s="83"/>
      <c r="C34" s="83"/>
      <c r="D34" s="83"/>
      <c r="E34" s="83"/>
      <c r="F34" s="83"/>
      <c r="G34" s="83"/>
      <c r="H34" s="83"/>
      <c r="I34" s="83"/>
      <c r="J34" s="83"/>
      <c r="K34" s="83"/>
    </row>
    <row r="35" spans="1:11" s="84" customFormat="1" ht="18.75" customHeight="1">
      <c r="A35" s="88"/>
      <c r="B35" s="83"/>
      <c r="C35" s="83"/>
      <c r="D35" s="83"/>
      <c r="E35" s="83"/>
      <c r="F35" s="83"/>
      <c r="G35" s="83"/>
      <c r="H35" s="83"/>
      <c r="I35" s="83"/>
      <c r="J35" s="83"/>
      <c r="K35" s="83"/>
    </row>
    <row r="36" spans="1:11" s="84" customFormat="1" ht="18.75" customHeight="1">
      <c r="A36" s="88"/>
      <c r="B36" s="83"/>
      <c r="C36" s="83"/>
      <c r="D36" s="83"/>
      <c r="E36" s="83"/>
      <c r="F36" s="83"/>
      <c r="G36" s="83"/>
      <c r="H36" s="83"/>
      <c r="I36" s="83"/>
      <c r="J36" s="83"/>
      <c r="K36" s="83"/>
    </row>
    <row r="37" spans="1:11" s="84" customFormat="1" ht="18.75" customHeight="1">
      <c r="A37" s="88"/>
      <c r="B37" s="83"/>
      <c r="C37" s="83"/>
      <c r="D37" s="83"/>
      <c r="E37" s="83"/>
      <c r="F37" s="83"/>
      <c r="G37" s="83"/>
      <c r="H37" s="83"/>
      <c r="I37" s="83"/>
      <c r="J37" s="83"/>
      <c r="K37" s="83"/>
    </row>
    <row r="38" spans="1:11" s="84" customFormat="1" ht="18.75" customHeight="1">
      <c r="A38" s="88"/>
      <c r="B38" s="83"/>
      <c r="C38" s="83"/>
      <c r="D38" s="83"/>
      <c r="E38" s="83"/>
      <c r="F38" s="83"/>
      <c r="G38" s="83"/>
      <c r="H38" s="83"/>
      <c r="I38" s="83"/>
      <c r="J38" s="83"/>
      <c r="K38" s="83"/>
    </row>
    <row r="39" spans="1:11" s="84" customFormat="1" ht="18.75" customHeight="1">
      <c r="A39" s="88"/>
      <c r="B39" s="83"/>
      <c r="C39" s="83"/>
      <c r="D39" s="83"/>
      <c r="E39" s="83"/>
      <c r="F39" s="83"/>
      <c r="G39" s="83"/>
      <c r="H39" s="83"/>
      <c r="I39" s="83"/>
      <c r="J39" s="83"/>
      <c r="K39" s="83"/>
    </row>
    <row r="40" spans="1:11" s="84" customFormat="1" ht="18.75" customHeight="1">
      <c r="A40" s="88"/>
      <c r="B40" s="83"/>
      <c r="C40" s="83"/>
      <c r="D40" s="83"/>
      <c r="E40" s="83"/>
      <c r="F40" s="83"/>
      <c r="G40" s="83"/>
      <c r="H40" s="83"/>
      <c r="I40" s="83"/>
      <c r="J40" s="83"/>
      <c r="K40" s="83"/>
    </row>
    <row r="41" spans="1:11" s="84" customFormat="1" ht="18.75" customHeight="1">
      <c r="A41" s="88"/>
      <c r="B41" s="83"/>
      <c r="C41" s="83"/>
      <c r="D41" s="83"/>
      <c r="E41" s="83"/>
      <c r="F41" s="83"/>
      <c r="G41" s="83"/>
      <c r="H41" s="83"/>
      <c r="I41" s="83"/>
      <c r="J41" s="83"/>
      <c r="K41" s="83"/>
    </row>
    <row r="42" spans="1:11" s="84" customFormat="1" ht="18.75" customHeight="1">
      <c r="A42" s="88"/>
      <c r="B42" s="83"/>
      <c r="C42" s="83"/>
      <c r="D42" s="83"/>
      <c r="E42" s="83"/>
      <c r="F42" s="83"/>
      <c r="G42" s="83"/>
      <c r="H42" s="83"/>
      <c r="I42" s="83"/>
      <c r="J42" s="83"/>
      <c r="K42" s="83"/>
    </row>
    <row r="43" spans="1:11" s="84" customFormat="1" ht="18.75" customHeight="1">
      <c r="A43" s="88"/>
      <c r="B43" s="83"/>
      <c r="C43" s="83"/>
      <c r="D43" s="83"/>
      <c r="E43" s="83"/>
      <c r="F43" s="83"/>
      <c r="G43" s="83"/>
      <c r="H43" s="83"/>
      <c r="I43" s="83"/>
      <c r="J43" s="83"/>
      <c r="K43" s="83"/>
    </row>
    <row r="44" spans="1:11" s="84" customFormat="1" ht="18.75" customHeight="1">
      <c r="A44" s="88"/>
      <c r="B44" s="83"/>
      <c r="C44" s="83"/>
      <c r="D44" s="83"/>
      <c r="E44" s="83"/>
      <c r="F44" s="83"/>
      <c r="G44" s="83"/>
      <c r="H44" s="83"/>
      <c r="I44" s="83"/>
      <c r="J44" s="83"/>
      <c r="K44" s="83"/>
    </row>
    <row r="45" spans="1:11" s="84" customFormat="1" ht="18.75" customHeight="1">
      <c r="A45" s="88"/>
      <c r="B45" s="83"/>
      <c r="C45" s="83"/>
      <c r="D45" s="83"/>
      <c r="E45" s="83"/>
      <c r="F45" s="83"/>
      <c r="G45" s="83"/>
      <c r="H45" s="83"/>
      <c r="I45" s="83"/>
      <c r="J45" s="83"/>
      <c r="K45" s="83"/>
    </row>
    <row r="46" spans="1:11" s="84" customFormat="1" ht="18.75" customHeight="1">
      <c r="A46" s="88"/>
      <c r="B46" s="83"/>
      <c r="C46" s="83"/>
      <c r="D46" s="83"/>
      <c r="E46" s="83"/>
      <c r="F46" s="83"/>
      <c r="G46" s="83"/>
      <c r="H46" s="83"/>
      <c r="I46" s="83"/>
      <c r="J46" s="83"/>
      <c r="K46" s="83"/>
    </row>
    <row r="47" spans="1:11" s="84" customFormat="1" ht="18.75" customHeight="1">
      <c r="A47" s="88"/>
      <c r="B47" s="83"/>
      <c r="C47" s="83"/>
      <c r="D47" s="83"/>
      <c r="E47" s="83"/>
      <c r="F47" s="83"/>
      <c r="G47" s="83"/>
      <c r="H47" s="83"/>
      <c r="I47" s="83"/>
      <c r="J47" s="83"/>
      <c r="K47" s="83"/>
    </row>
    <row r="48" spans="1:11" s="84" customFormat="1" ht="18.75" customHeight="1">
      <c r="A48" s="88"/>
      <c r="B48" s="83"/>
      <c r="C48" s="83"/>
      <c r="D48" s="83"/>
      <c r="E48" s="83"/>
      <c r="F48" s="83"/>
      <c r="G48" s="83"/>
      <c r="H48" s="83"/>
      <c r="I48" s="83"/>
      <c r="J48" s="83"/>
      <c r="K48" s="83"/>
    </row>
    <row r="49" spans="1:11" s="84" customFormat="1" ht="18.75" customHeight="1">
      <c r="A49" s="88"/>
      <c r="B49" s="83"/>
      <c r="C49" s="83"/>
      <c r="D49" s="83"/>
      <c r="E49" s="83"/>
      <c r="F49" s="83"/>
      <c r="G49" s="83"/>
      <c r="H49" s="83"/>
      <c r="I49" s="83"/>
      <c r="J49" s="83"/>
      <c r="K49" s="83"/>
    </row>
    <row r="50" spans="1:11" s="84" customFormat="1" ht="18.75" customHeight="1">
      <c r="A50" s="88"/>
      <c r="B50" s="83"/>
      <c r="C50" s="83"/>
      <c r="D50" s="83"/>
      <c r="E50" s="83"/>
      <c r="F50" s="83"/>
      <c r="G50" s="83"/>
      <c r="H50" s="83"/>
      <c r="I50" s="83"/>
      <c r="J50" s="83"/>
      <c r="K50" s="83"/>
    </row>
    <row r="51" spans="1:11" s="84" customFormat="1" ht="18.75" customHeight="1">
      <c r="A51" s="88"/>
      <c r="B51" s="83"/>
      <c r="C51" s="83"/>
      <c r="D51" s="83"/>
      <c r="E51" s="83"/>
      <c r="F51" s="83"/>
      <c r="G51" s="83"/>
      <c r="H51" s="83"/>
      <c r="I51" s="83"/>
      <c r="J51" s="83"/>
      <c r="K51" s="83"/>
    </row>
    <row r="52" spans="1:11" s="84" customFormat="1" ht="18.75" customHeight="1">
      <c r="A52" s="88"/>
      <c r="B52" s="83"/>
      <c r="C52" s="83"/>
      <c r="D52" s="83"/>
      <c r="E52" s="83"/>
      <c r="F52" s="83"/>
      <c r="G52" s="83"/>
      <c r="H52" s="83"/>
      <c r="I52" s="83"/>
      <c r="J52" s="83"/>
      <c r="K52" s="83"/>
    </row>
    <row r="53" spans="1:11" s="84" customFormat="1" ht="18.75" customHeight="1">
      <c r="A53" s="88"/>
      <c r="B53" s="83"/>
      <c r="C53" s="83"/>
      <c r="D53" s="83"/>
      <c r="E53" s="83"/>
      <c r="F53" s="83"/>
      <c r="G53" s="83"/>
      <c r="H53" s="83"/>
      <c r="I53" s="83"/>
      <c r="J53" s="83"/>
      <c r="K53" s="83"/>
    </row>
    <row r="54" spans="1:11" s="84" customFormat="1" ht="18.75" customHeight="1">
      <c r="A54" s="88"/>
      <c r="B54" s="83"/>
      <c r="C54" s="83"/>
      <c r="D54" s="83"/>
      <c r="E54" s="83"/>
      <c r="F54" s="83"/>
      <c r="G54" s="83"/>
      <c r="H54" s="83"/>
      <c r="I54" s="83"/>
      <c r="J54" s="83"/>
      <c r="K54" s="83"/>
    </row>
    <row r="55" spans="1:11" s="84" customFormat="1" ht="18.75" customHeight="1">
      <c r="A55" s="88"/>
      <c r="B55" s="83"/>
      <c r="C55" s="83"/>
      <c r="D55" s="83"/>
      <c r="E55" s="83"/>
      <c r="F55" s="83"/>
      <c r="G55" s="83"/>
      <c r="H55" s="83"/>
      <c r="I55" s="83"/>
      <c r="J55" s="83"/>
      <c r="K55" s="83"/>
    </row>
    <row r="56" spans="1:11" s="84" customFormat="1" ht="18.75" customHeight="1">
      <c r="A56" s="88"/>
      <c r="B56" s="83"/>
      <c r="C56" s="83"/>
      <c r="D56" s="83"/>
      <c r="E56" s="83"/>
      <c r="F56" s="83"/>
      <c r="G56" s="83"/>
      <c r="H56" s="83"/>
      <c r="I56" s="83"/>
      <c r="J56" s="83"/>
      <c r="K56" s="83"/>
    </row>
    <row r="57" spans="1:11" s="84" customFormat="1" ht="18.75" customHeight="1">
      <c r="A57" s="88"/>
      <c r="B57" s="83"/>
      <c r="C57" s="83"/>
      <c r="D57" s="83"/>
      <c r="E57" s="83"/>
      <c r="F57" s="83"/>
      <c r="G57" s="83"/>
      <c r="H57" s="83"/>
      <c r="I57" s="83"/>
      <c r="J57" s="83"/>
      <c r="K57" s="83"/>
    </row>
    <row r="58" spans="1:11" s="84" customFormat="1" ht="18.75" customHeight="1">
      <c r="A58" s="88"/>
      <c r="B58" s="83"/>
      <c r="C58" s="83"/>
      <c r="D58" s="83"/>
      <c r="E58" s="83"/>
      <c r="F58" s="83"/>
      <c r="G58" s="83"/>
      <c r="H58" s="83"/>
      <c r="I58" s="83"/>
      <c r="J58" s="83"/>
      <c r="K58" s="83"/>
    </row>
    <row r="59" spans="1:11" s="84" customFormat="1" ht="18.75" customHeight="1">
      <c r="A59" s="88"/>
      <c r="B59" s="83"/>
      <c r="C59" s="83"/>
      <c r="D59" s="83"/>
      <c r="E59" s="83"/>
      <c r="F59" s="83"/>
      <c r="G59" s="83"/>
      <c r="H59" s="83"/>
      <c r="I59" s="83"/>
      <c r="J59" s="83"/>
      <c r="K59" s="83"/>
    </row>
    <row r="60" spans="1:11" s="84" customFormat="1" ht="18.75" customHeight="1">
      <c r="A60" s="88"/>
      <c r="B60" s="83"/>
      <c r="C60" s="83"/>
      <c r="D60" s="83"/>
      <c r="E60" s="83"/>
      <c r="F60" s="83"/>
      <c r="G60" s="83"/>
      <c r="H60" s="83"/>
      <c r="I60" s="83"/>
      <c r="J60" s="83"/>
      <c r="K60" s="83"/>
    </row>
    <row r="61" spans="1:11" s="84" customFormat="1" ht="18.75" customHeight="1">
      <c r="A61" s="88"/>
      <c r="B61" s="83"/>
      <c r="C61" s="83"/>
      <c r="D61" s="83"/>
      <c r="E61" s="83"/>
      <c r="F61" s="83"/>
      <c r="G61" s="83"/>
      <c r="H61" s="83"/>
      <c r="I61" s="83"/>
      <c r="J61" s="83"/>
      <c r="K61" s="83"/>
    </row>
    <row r="62" spans="1:11" s="84" customFormat="1" ht="18.75" customHeight="1">
      <c r="A62" s="88"/>
      <c r="B62" s="83"/>
      <c r="C62" s="83"/>
      <c r="D62" s="83"/>
      <c r="E62" s="83"/>
      <c r="F62" s="83"/>
      <c r="G62" s="83"/>
      <c r="H62" s="83"/>
      <c r="I62" s="83"/>
      <c r="J62" s="83"/>
      <c r="K62" s="83"/>
    </row>
    <row r="63" spans="1:11" s="84" customFormat="1" ht="18.75" customHeight="1">
      <c r="A63" s="88"/>
      <c r="B63" s="83"/>
      <c r="C63" s="83"/>
      <c r="D63" s="83"/>
      <c r="E63" s="83"/>
      <c r="F63" s="83"/>
      <c r="G63" s="83"/>
      <c r="H63" s="83"/>
      <c r="I63" s="83"/>
      <c r="J63" s="83"/>
      <c r="K63" s="83"/>
    </row>
    <row r="64" spans="1:11" s="84" customFormat="1" ht="18.75" customHeight="1">
      <c r="A64" s="88"/>
      <c r="B64" s="83"/>
      <c r="C64" s="83"/>
      <c r="D64" s="83"/>
      <c r="E64" s="83"/>
      <c r="F64" s="83"/>
      <c r="G64" s="83"/>
      <c r="H64" s="83"/>
      <c r="I64" s="83"/>
      <c r="J64" s="83"/>
      <c r="K64" s="83"/>
    </row>
    <row r="65" spans="1:11" s="84" customFormat="1" ht="18.75" customHeight="1">
      <c r="A65" s="88"/>
      <c r="B65" s="83"/>
      <c r="C65" s="83"/>
      <c r="D65" s="83"/>
      <c r="E65" s="83"/>
      <c r="F65" s="83"/>
      <c r="G65" s="83"/>
      <c r="H65" s="83"/>
      <c r="I65" s="83"/>
      <c r="J65" s="83"/>
      <c r="K65" s="83"/>
    </row>
    <row r="66" spans="1:11" s="84" customFormat="1" ht="18.75" customHeight="1">
      <c r="A66" s="88"/>
      <c r="B66" s="83"/>
      <c r="C66" s="83"/>
      <c r="D66" s="83"/>
      <c r="E66" s="83"/>
      <c r="F66" s="83"/>
      <c r="G66" s="83"/>
      <c r="H66" s="83"/>
      <c r="I66" s="83"/>
      <c r="J66" s="83"/>
      <c r="K66" s="83"/>
    </row>
    <row r="67" spans="1:11" s="84" customFormat="1" ht="18.75" customHeight="1">
      <c r="A67" s="88"/>
      <c r="B67" s="83"/>
      <c r="C67" s="83"/>
      <c r="D67" s="83"/>
      <c r="E67" s="83"/>
      <c r="F67" s="83"/>
      <c r="G67" s="83"/>
      <c r="H67" s="83"/>
      <c r="I67" s="83"/>
      <c r="J67" s="83"/>
      <c r="K67" s="83"/>
    </row>
    <row r="68" spans="1:11" s="84" customFormat="1" ht="18.75" customHeight="1">
      <c r="A68" s="88"/>
      <c r="B68" s="83"/>
      <c r="C68" s="83"/>
      <c r="D68" s="83"/>
      <c r="E68" s="83"/>
      <c r="F68" s="83"/>
      <c r="G68" s="83"/>
      <c r="H68" s="83"/>
      <c r="I68" s="83"/>
      <c r="J68" s="83"/>
      <c r="K68" s="83"/>
    </row>
    <row r="69" spans="1:11" s="84" customFormat="1" ht="18.75" customHeight="1">
      <c r="A69" s="88"/>
      <c r="B69" s="83"/>
      <c r="C69" s="83"/>
      <c r="D69" s="83"/>
      <c r="E69" s="83"/>
      <c r="F69" s="83"/>
      <c r="G69" s="83"/>
      <c r="H69" s="83"/>
      <c r="I69" s="83"/>
      <c r="J69" s="83"/>
      <c r="K69" s="83"/>
    </row>
    <row r="70" spans="1:11" s="84" customFormat="1" ht="18.75" customHeight="1">
      <c r="A70" s="88"/>
      <c r="B70" s="83"/>
      <c r="C70" s="83"/>
      <c r="D70" s="83"/>
      <c r="E70" s="83"/>
      <c r="F70" s="83"/>
      <c r="G70" s="83"/>
      <c r="H70" s="83"/>
      <c r="I70" s="83"/>
      <c r="J70" s="83"/>
      <c r="K70" s="83"/>
    </row>
    <row r="71" spans="1:11" s="84" customFormat="1" ht="18.75" customHeight="1">
      <c r="A71" s="88"/>
      <c r="B71" s="83"/>
      <c r="C71" s="83"/>
      <c r="D71" s="83"/>
      <c r="E71" s="83"/>
      <c r="F71" s="83"/>
      <c r="G71" s="83"/>
      <c r="H71" s="83"/>
      <c r="I71" s="83"/>
      <c r="J71" s="83"/>
      <c r="K71" s="83"/>
    </row>
    <row r="72" spans="1:11" s="84" customFormat="1" ht="18.75" customHeight="1">
      <c r="A72" s="88"/>
      <c r="B72" s="83"/>
      <c r="C72" s="83"/>
      <c r="D72" s="83"/>
      <c r="E72" s="83"/>
      <c r="F72" s="83"/>
      <c r="G72" s="83"/>
      <c r="H72" s="83"/>
      <c r="I72" s="83"/>
      <c r="J72" s="83"/>
      <c r="K72" s="83"/>
    </row>
    <row r="73" spans="1:11" s="84" customFormat="1" ht="18.75" customHeight="1">
      <c r="A73" s="88"/>
      <c r="B73" s="83"/>
      <c r="C73" s="83"/>
      <c r="D73" s="83"/>
      <c r="E73" s="83"/>
      <c r="F73" s="83"/>
      <c r="G73" s="83"/>
      <c r="H73" s="83"/>
      <c r="I73" s="83"/>
      <c r="J73" s="83"/>
      <c r="K73" s="83"/>
    </row>
    <row r="74" spans="1:11" s="84" customFormat="1" ht="18.75" customHeight="1">
      <c r="A74" s="88"/>
      <c r="B74" s="83"/>
      <c r="C74" s="83"/>
      <c r="D74" s="83"/>
      <c r="E74" s="83"/>
      <c r="F74" s="83"/>
      <c r="G74" s="83"/>
      <c r="H74" s="83"/>
      <c r="I74" s="83"/>
      <c r="J74" s="83"/>
      <c r="K74" s="83"/>
    </row>
    <row r="75" spans="1:11" s="84" customFormat="1" ht="18.75" customHeight="1">
      <c r="A75" s="88"/>
      <c r="B75" s="83"/>
      <c r="C75" s="83"/>
      <c r="D75" s="83"/>
      <c r="E75" s="83"/>
      <c r="F75" s="83"/>
      <c r="G75" s="83"/>
      <c r="H75" s="83"/>
      <c r="I75" s="83"/>
      <c r="J75" s="83"/>
      <c r="K75" s="83"/>
    </row>
    <row r="76" spans="1:11" s="84" customFormat="1" ht="18.75" customHeight="1">
      <c r="A76" s="88"/>
      <c r="B76" s="83"/>
      <c r="C76" s="83"/>
      <c r="D76" s="83"/>
      <c r="E76" s="83"/>
      <c r="F76" s="83"/>
      <c r="G76" s="83"/>
      <c r="H76" s="83"/>
      <c r="I76" s="83"/>
      <c r="J76" s="83"/>
      <c r="K76" s="83"/>
    </row>
    <row r="77" spans="1:11" s="84" customFormat="1" ht="18.75" customHeight="1">
      <c r="A77" s="88"/>
      <c r="B77" s="83"/>
      <c r="C77" s="83"/>
      <c r="D77" s="83"/>
      <c r="E77" s="83"/>
      <c r="F77" s="83"/>
      <c r="G77" s="83"/>
      <c r="H77" s="83"/>
      <c r="I77" s="83"/>
      <c r="J77" s="83"/>
      <c r="K77" s="83"/>
    </row>
    <row r="78" spans="1:11" s="84" customFormat="1" ht="18.75" customHeight="1">
      <c r="A78" s="88"/>
      <c r="B78" s="83"/>
      <c r="C78" s="83"/>
      <c r="D78" s="83"/>
      <c r="E78" s="83"/>
      <c r="F78" s="83"/>
      <c r="G78" s="83"/>
      <c r="H78" s="83"/>
      <c r="I78" s="83"/>
      <c r="J78" s="83"/>
      <c r="K78" s="83"/>
    </row>
    <row r="79" spans="1:11" s="84" customFormat="1" ht="18.75" customHeight="1">
      <c r="A79" s="88"/>
      <c r="B79" s="83"/>
      <c r="C79" s="83"/>
      <c r="D79" s="83"/>
      <c r="E79" s="83"/>
      <c r="F79" s="83"/>
      <c r="G79" s="83"/>
      <c r="H79" s="83"/>
      <c r="I79" s="83"/>
      <c r="J79" s="83"/>
      <c r="K79" s="83"/>
    </row>
    <row r="80" spans="1:11" s="84" customFormat="1" ht="18.75" customHeight="1">
      <c r="A80" s="88"/>
      <c r="B80" s="83"/>
      <c r="C80" s="83"/>
      <c r="D80" s="83"/>
      <c r="E80" s="83"/>
      <c r="F80" s="83"/>
      <c r="G80" s="83"/>
      <c r="H80" s="83"/>
      <c r="I80" s="83"/>
      <c r="J80" s="83"/>
      <c r="K80" s="83"/>
    </row>
    <row r="81" spans="1:11" s="84" customFormat="1" ht="18.75" customHeight="1">
      <c r="A81" s="88"/>
      <c r="B81" s="83"/>
      <c r="C81" s="83"/>
      <c r="D81" s="83"/>
      <c r="E81" s="83"/>
      <c r="F81" s="83"/>
      <c r="G81" s="83"/>
      <c r="H81" s="83"/>
      <c r="I81" s="83"/>
      <c r="J81" s="83"/>
      <c r="K81" s="83"/>
    </row>
    <row r="82" spans="1:11" s="84" customFormat="1" ht="18.75" customHeight="1">
      <c r="A82" s="88"/>
      <c r="B82" s="83"/>
      <c r="C82" s="83"/>
      <c r="D82" s="83"/>
      <c r="E82" s="83"/>
      <c r="F82" s="83"/>
      <c r="G82" s="83"/>
      <c r="H82" s="83"/>
      <c r="I82" s="83"/>
      <c r="J82" s="83"/>
      <c r="K82" s="83"/>
    </row>
    <row r="83" spans="1:11" s="84" customFormat="1" ht="18.75" customHeight="1">
      <c r="A83" s="88"/>
      <c r="B83" s="83"/>
      <c r="C83" s="83"/>
      <c r="D83" s="83"/>
      <c r="E83" s="83"/>
      <c r="F83" s="83"/>
      <c r="G83" s="83"/>
      <c r="H83" s="83"/>
      <c r="I83" s="83"/>
      <c r="J83" s="83"/>
      <c r="K83" s="83"/>
    </row>
    <row r="84" spans="1:11" s="84" customFormat="1" ht="18.75" customHeight="1">
      <c r="A84" s="88"/>
      <c r="B84" s="83"/>
      <c r="C84" s="83"/>
      <c r="D84" s="83"/>
      <c r="E84" s="83"/>
      <c r="F84" s="83"/>
      <c r="G84" s="83"/>
      <c r="H84" s="83"/>
      <c r="I84" s="83"/>
      <c r="J84" s="83"/>
      <c r="K84" s="83"/>
    </row>
    <row r="85" spans="1:11" s="84" customFormat="1" ht="18.75" customHeight="1">
      <c r="A85" s="88"/>
      <c r="B85" s="83"/>
      <c r="C85" s="83"/>
      <c r="D85" s="83"/>
      <c r="E85" s="83"/>
      <c r="F85" s="83"/>
      <c r="G85" s="83"/>
      <c r="H85" s="83"/>
      <c r="I85" s="83"/>
      <c r="J85" s="83"/>
      <c r="K85" s="83"/>
    </row>
    <row r="86" spans="1:11" s="84" customFormat="1" ht="18.75" customHeight="1">
      <c r="A86" s="88"/>
      <c r="B86" s="83"/>
      <c r="C86" s="83"/>
      <c r="D86" s="83"/>
      <c r="E86" s="83"/>
      <c r="F86" s="83"/>
      <c r="G86" s="83"/>
      <c r="H86" s="83"/>
      <c r="I86" s="83"/>
      <c r="J86" s="83"/>
      <c r="K86" s="83"/>
    </row>
    <row r="87" spans="1:11" s="84" customFormat="1" ht="18.75" customHeight="1">
      <c r="A87" s="88"/>
      <c r="B87" s="83"/>
      <c r="C87" s="83"/>
      <c r="D87" s="83"/>
      <c r="E87" s="83"/>
      <c r="F87" s="83"/>
      <c r="G87" s="83"/>
      <c r="H87" s="83"/>
      <c r="I87" s="83"/>
      <c r="J87" s="83"/>
      <c r="K87" s="83"/>
    </row>
    <row r="88" spans="1:11" s="84" customFormat="1" ht="18.75" customHeight="1">
      <c r="A88" s="88"/>
      <c r="B88" s="83"/>
      <c r="C88" s="83"/>
      <c r="D88" s="83"/>
      <c r="E88" s="83"/>
      <c r="F88" s="83"/>
      <c r="G88" s="83"/>
      <c r="H88" s="83"/>
      <c r="I88" s="83"/>
      <c r="J88" s="83"/>
      <c r="K88" s="83"/>
    </row>
    <row r="89" spans="1:11" s="84" customFormat="1" ht="18.75" customHeight="1">
      <c r="A89" s="88"/>
      <c r="B89" s="83"/>
      <c r="C89" s="83"/>
      <c r="D89" s="83"/>
      <c r="E89" s="83"/>
      <c r="F89" s="83"/>
      <c r="G89" s="83"/>
      <c r="H89" s="83"/>
      <c r="I89" s="83"/>
      <c r="J89" s="83"/>
      <c r="K89" s="83"/>
    </row>
    <row r="90" spans="1:11" s="84" customFormat="1" ht="18.75" customHeight="1">
      <c r="A90" s="88"/>
      <c r="B90" s="83"/>
      <c r="C90" s="83"/>
      <c r="D90" s="83"/>
      <c r="E90" s="83"/>
      <c r="F90" s="83"/>
      <c r="G90" s="83"/>
      <c r="H90" s="83"/>
      <c r="I90" s="83"/>
      <c r="J90" s="83"/>
      <c r="K90" s="83"/>
    </row>
    <row r="91" spans="1:11" s="84" customFormat="1" ht="18.75" customHeight="1">
      <c r="A91" s="88"/>
      <c r="B91" s="83"/>
      <c r="C91" s="83"/>
      <c r="D91" s="83"/>
      <c r="E91" s="83"/>
      <c r="F91" s="83"/>
      <c r="G91" s="83"/>
      <c r="H91" s="83"/>
      <c r="I91" s="83"/>
      <c r="J91" s="83"/>
      <c r="K91" s="83"/>
    </row>
    <row r="92" spans="1:11" s="84" customFormat="1" ht="18.75" customHeight="1">
      <c r="A92" s="88"/>
      <c r="B92" s="83"/>
      <c r="C92" s="83"/>
      <c r="D92" s="83"/>
      <c r="E92" s="83"/>
      <c r="F92" s="83"/>
      <c r="G92" s="83"/>
      <c r="H92" s="83"/>
      <c r="I92" s="83"/>
      <c r="J92" s="83"/>
      <c r="K92" s="83"/>
    </row>
    <row r="93" spans="1:11" s="84" customFormat="1" ht="18.75" customHeight="1">
      <c r="A93" s="88"/>
      <c r="B93" s="83"/>
      <c r="C93" s="83"/>
      <c r="D93" s="83"/>
      <c r="E93" s="83"/>
      <c r="F93" s="83"/>
      <c r="G93" s="83"/>
      <c r="H93" s="83"/>
      <c r="I93" s="83"/>
      <c r="J93" s="83"/>
      <c r="K93" s="83"/>
    </row>
    <row r="94" spans="1:11" s="84" customFormat="1" ht="18.75" customHeight="1">
      <c r="A94" s="88"/>
      <c r="B94" s="83"/>
      <c r="C94" s="83"/>
      <c r="D94" s="83"/>
      <c r="E94" s="83"/>
      <c r="F94" s="83"/>
      <c r="G94" s="83"/>
      <c r="H94" s="83"/>
      <c r="I94" s="83"/>
      <c r="J94" s="83"/>
      <c r="K94" s="83"/>
    </row>
    <row r="95" spans="1:11" s="84" customFormat="1" ht="18.75" customHeight="1">
      <c r="A95" s="88"/>
      <c r="B95" s="83"/>
      <c r="C95" s="83"/>
      <c r="D95" s="83"/>
      <c r="E95" s="83"/>
      <c r="F95" s="83"/>
      <c r="G95" s="83"/>
      <c r="H95" s="83"/>
      <c r="I95" s="83"/>
      <c r="J95" s="83"/>
      <c r="K95" s="83"/>
    </row>
    <row r="96" spans="1:11" s="84" customFormat="1" ht="18.75" customHeight="1">
      <c r="A96" s="88"/>
      <c r="B96" s="83"/>
      <c r="C96" s="83"/>
      <c r="D96" s="83"/>
      <c r="E96" s="83"/>
      <c r="F96" s="83"/>
      <c r="G96" s="83"/>
      <c r="H96" s="83"/>
      <c r="I96" s="83"/>
      <c r="J96" s="83"/>
      <c r="K96" s="83"/>
    </row>
    <row r="97" spans="1:11" s="84" customFormat="1" ht="18.75" customHeight="1">
      <c r="A97" s="88"/>
      <c r="B97" s="83"/>
      <c r="C97" s="83"/>
      <c r="D97" s="83"/>
      <c r="E97" s="83"/>
      <c r="F97" s="83"/>
      <c r="G97" s="83"/>
      <c r="H97" s="83"/>
      <c r="I97" s="83"/>
      <c r="J97" s="83"/>
      <c r="K97" s="83"/>
    </row>
    <row r="98" spans="1:11" s="84" customFormat="1" ht="18.75" customHeight="1">
      <c r="A98" s="88"/>
      <c r="B98" s="83"/>
      <c r="C98" s="83"/>
      <c r="D98" s="83"/>
      <c r="E98" s="83"/>
      <c r="F98" s="83"/>
      <c r="G98" s="83"/>
      <c r="H98" s="83"/>
      <c r="I98" s="83"/>
      <c r="J98" s="83"/>
      <c r="K98" s="83"/>
    </row>
    <row r="99" spans="1:11" s="84" customFormat="1" ht="18.75" customHeight="1">
      <c r="A99" s="88"/>
      <c r="B99" s="83"/>
      <c r="C99" s="83"/>
      <c r="D99" s="83"/>
      <c r="E99" s="83"/>
      <c r="F99" s="83"/>
      <c r="G99" s="83"/>
      <c r="H99" s="83"/>
      <c r="I99" s="83"/>
      <c r="J99" s="83"/>
      <c r="K99" s="83"/>
    </row>
    <row r="100" spans="1:11" s="84" customFormat="1" ht="18.75" customHeight="1">
      <c r="A100" s="88"/>
      <c r="B100" s="83"/>
      <c r="C100" s="83"/>
      <c r="D100" s="83"/>
      <c r="E100" s="83"/>
      <c r="F100" s="83"/>
      <c r="G100" s="83"/>
      <c r="H100" s="83"/>
      <c r="I100" s="83"/>
      <c r="J100" s="83"/>
      <c r="K100" s="83"/>
    </row>
    <row r="101" spans="1:11" s="84" customFormat="1" ht="18.75" customHeight="1">
      <c r="A101" s="88"/>
      <c r="B101" s="83"/>
      <c r="C101" s="83"/>
      <c r="D101" s="83"/>
      <c r="E101" s="83"/>
      <c r="F101" s="83"/>
      <c r="G101" s="83"/>
      <c r="H101" s="83"/>
      <c r="I101" s="83"/>
      <c r="J101" s="83"/>
      <c r="K101" s="83"/>
    </row>
    <row r="102" spans="1:11" s="84" customFormat="1" ht="18.75" customHeight="1">
      <c r="A102" s="88"/>
      <c r="B102" s="83"/>
      <c r="C102" s="83"/>
      <c r="D102" s="83"/>
      <c r="E102" s="83"/>
      <c r="F102" s="83"/>
      <c r="G102" s="83"/>
      <c r="H102" s="83"/>
      <c r="I102" s="83"/>
      <c r="J102" s="83"/>
      <c r="K102" s="83"/>
    </row>
    <row r="103" spans="1:11" s="84" customFormat="1" ht="18.75" customHeight="1">
      <c r="A103" s="88"/>
      <c r="B103" s="83"/>
      <c r="C103" s="83"/>
      <c r="D103" s="83"/>
      <c r="E103" s="83"/>
      <c r="F103" s="83"/>
      <c r="G103" s="83"/>
      <c r="H103" s="83"/>
      <c r="I103" s="83"/>
      <c r="J103" s="83"/>
      <c r="K103" s="83"/>
    </row>
    <row r="105" spans="1:11" ht="18" customHeight="1"/>
    <row r="106" spans="1:11" ht="18" customHeight="1"/>
  </sheetData>
  <sheetProtection formatCells="0" formatColumns="0" formatRows="0" insertColumns="0" insertRows="0" insertHyperlinks="0" deleteColumns="0" deleteRows="0" sort="0" autoFilter="0" pivotTables="0"/>
  <mergeCells count="13">
    <mergeCell ref="I31:K31"/>
    <mergeCell ref="B31:C31"/>
    <mergeCell ref="B32:C32"/>
    <mergeCell ref="I32:K32"/>
    <mergeCell ref="A1:K1"/>
    <mergeCell ref="A2:A3"/>
    <mergeCell ref="B2:B3"/>
    <mergeCell ref="C2:C3"/>
    <mergeCell ref="D2:G2"/>
    <mergeCell ref="H2:H3"/>
    <mergeCell ref="I2:I3"/>
    <mergeCell ref="J2:J3"/>
    <mergeCell ref="K2:K3"/>
  </mergeCells>
  <phoneticPr fontId="0" type="noConversion"/>
  <conditionalFormatting sqref="B4:B29">
    <cfRule type="duplicateValues" dxfId="0" priority="1" stopIfTrue="1"/>
  </conditionalFormatting>
  <printOptions horizontalCentered="1"/>
  <pageMargins left="0.47244094488188981" right="0.23622047244094491" top="0.74803149606299213" bottom="0.59055118110236227" header="0.31496062992125984" footer="0.31496062992125984"/>
  <pageSetup paperSize="9" orientation="portrait" r:id="rId1"/>
  <headerFooter>
    <oddFooter>&amp;C&amp;"Arial,Kalın"Sayfa &amp;P</oddFooter>
  </headerFooter>
</worksheet>
</file>

<file path=xl/worksheets/sheet80.xml><?xml version="1.0" encoding="utf-8"?>
<worksheet xmlns="http://schemas.openxmlformats.org/spreadsheetml/2006/main" xmlns:r="http://schemas.openxmlformats.org/officeDocument/2006/relationships">
  <sheetPr codeName="Sayfa75">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79"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1.xml><?xml version="1.0" encoding="utf-8"?>
<worksheet xmlns="http://schemas.openxmlformats.org/spreadsheetml/2006/main" xmlns:r="http://schemas.openxmlformats.org/officeDocument/2006/relationships">
  <sheetPr codeName="Sayfa76">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80"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2.xml><?xml version="1.0" encoding="utf-8"?>
<worksheet xmlns="http://schemas.openxmlformats.org/spreadsheetml/2006/main" xmlns:r="http://schemas.openxmlformats.org/officeDocument/2006/relationships">
  <sheetPr codeName="Sayfa77">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81"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3.xml><?xml version="1.0" encoding="utf-8"?>
<worksheet xmlns="http://schemas.openxmlformats.org/spreadsheetml/2006/main" xmlns:r="http://schemas.openxmlformats.org/officeDocument/2006/relationships">
  <sheetPr codeName="Sayfa78">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82"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4.xml><?xml version="1.0" encoding="utf-8"?>
<worksheet xmlns="http://schemas.openxmlformats.org/spreadsheetml/2006/main" xmlns:r="http://schemas.openxmlformats.org/officeDocument/2006/relationships">
  <sheetPr codeName="Sayfa79">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83"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5.xml><?xml version="1.0" encoding="utf-8"?>
<worksheet xmlns="http://schemas.openxmlformats.org/spreadsheetml/2006/main" xmlns:r="http://schemas.openxmlformats.org/officeDocument/2006/relationships">
  <sheetPr codeName="Sayfa80">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84"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6.xml><?xml version="1.0" encoding="utf-8"?>
<worksheet xmlns="http://schemas.openxmlformats.org/spreadsheetml/2006/main" xmlns:r="http://schemas.openxmlformats.org/officeDocument/2006/relationships">
  <sheetPr codeName="Sayfa81">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85"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7.xml><?xml version="1.0" encoding="utf-8"?>
<worksheet xmlns="http://schemas.openxmlformats.org/spreadsheetml/2006/main" xmlns:r="http://schemas.openxmlformats.org/officeDocument/2006/relationships">
  <sheetPr codeName="Sayfa82">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86"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8.xml><?xml version="1.0" encoding="utf-8"?>
<worksheet xmlns="http://schemas.openxmlformats.org/spreadsheetml/2006/main" xmlns:r="http://schemas.openxmlformats.org/officeDocument/2006/relationships">
  <sheetPr codeName="Sayfa83">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87"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9.xml><?xml version="1.0" encoding="utf-8"?>
<worksheet xmlns="http://schemas.openxmlformats.org/spreadsheetml/2006/main" xmlns:r="http://schemas.openxmlformats.org/officeDocument/2006/relationships">
  <sheetPr codeName="Sayfa84">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88"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sheetPr codeName="Sayfa3">
    <tabColor rgb="FFFFFF00"/>
  </sheetPr>
  <dimension ref="B1:I539"/>
  <sheetViews>
    <sheetView zoomScale="130" zoomScaleNormal="130" workbookViewId="0">
      <selection activeCell="K6" sqref="K6"/>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10" t="s">
        <v>25</v>
      </c>
      <c r="F5" s="311"/>
      <c r="G5" s="311"/>
      <c r="H5" s="312"/>
      <c r="I5" s="21"/>
    </row>
    <row r="6" spans="2:9" ht="6.75" customHeight="1">
      <c r="B6" s="19"/>
      <c r="C6" s="23"/>
      <c r="D6" s="24"/>
      <c r="E6" s="313"/>
      <c r="F6" s="314"/>
      <c r="G6" s="314"/>
      <c r="H6" s="315"/>
      <c r="I6" s="21"/>
    </row>
    <row r="7" spans="2:9" s="28" customFormat="1" ht="22.5" customHeight="1">
      <c r="B7" s="25"/>
      <c r="C7" s="22" t="s">
        <v>21</v>
      </c>
      <c r="D7" s="26" t="str">
        <f>IF(ISERROR(VLOOKUP($D5,#REF!,3,0)),"",(VLOOKUP($D5,#REF!,3,0)))</f>
        <v/>
      </c>
      <c r="E7" s="313"/>
      <c r="F7" s="314"/>
      <c r="G7" s="314"/>
      <c r="H7" s="315"/>
      <c r="I7" s="27"/>
    </row>
    <row r="8" spans="2:9" s="28" customFormat="1" ht="6.75" customHeight="1">
      <c r="B8" s="25"/>
      <c r="C8" s="23"/>
      <c r="D8" s="24"/>
      <c r="E8" s="313"/>
      <c r="F8" s="314"/>
      <c r="G8" s="314"/>
      <c r="H8" s="315"/>
      <c r="I8" s="27"/>
    </row>
    <row r="9" spans="2:9" s="28" customFormat="1" ht="22.5" customHeight="1">
      <c r="B9" s="25"/>
      <c r="C9" s="22" t="s">
        <v>26</v>
      </c>
      <c r="D9" s="26" t="str">
        <f>IF(ISERROR(VLOOKUP($D5,#REF!,4,0)),"",(VLOOKUP($D5,#REF!,4,0)))</f>
        <v/>
      </c>
      <c r="E9" s="313"/>
      <c r="F9" s="314"/>
      <c r="G9" s="314"/>
      <c r="H9" s="315"/>
      <c r="I9" s="27"/>
    </row>
    <row r="10" spans="2:9" s="28" customFormat="1" ht="7.5" customHeight="1">
      <c r="B10" s="25"/>
      <c r="C10" s="29"/>
      <c r="D10" s="30"/>
      <c r="E10" s="313"/>
      <c r="F10" s="314"/>
      <c r="G10" s="314"/>
      <c r="H10" s="315"/>
      <c r="I10" s="27"/>
    </row>
    <row r="11" spans="2:9" s="28" customFormat="1" ht="22.5" customHeight="1">
      <c r="B11" s="25"/>
      <c r="C11" s="22" t="s">
        <v>10</v>
      </c>
      <c r="D11" s="26" t="e">
        <f>#REF!</f>
        <v>#REF!</v>
      </c>
      <c r="E11" s="313"/>
      <c r="F11" s="314"/>
      <c r="G11" s="314"/>
      <c r="H11" s="315"/>
      <c r="I11" s="27"/>
    </row>
    <row r="12" spans="2:9" s="28" customFormat="1" ht="6.75" customHeight="1">
      <c r="B12" s="25"/>
      <c r="C12" s="23"/>
      <c r="D12" s="23"/>
      <c r="E12" s="313"/>
      <c r="F12" s="314"/>
      <c r="G12" s="314"/>
      <c r="H12" s="315"/>
      <c r="I12" s="27"/>
    </row>
    <row r="13" spans="2:9" s="28" customFormat="1" ht="22.5" customHeight="1" thickBot="1">
      <c r="B13" s="25"/>
      <c r="C13" s="22" t="s">
        <v>0</v>
      </c>
      <c r="D13" s="26" t="str">
        <f>IF(ISERROR(VLOOKUP($D5,#REF!,2,0)),"",(VLOOKUP($D5,#REF!,2,0)))</f>
        <v/>
      </c>
      <c r="E13" s="316"/>
      <c r="F13" s="317"/>
      <c r="G13" s="317"/>
      <c r="H13" s="318"/>
      <c r="I13" s="27"/>
    </row>
    <row r="14" spans="2:9" s="28" customFormat="1" ht="11.25" customHeight="1" thickBot="1">
      <c r="B14" s="25"/>
      <c r="C14" s="23"/>
      <c r="D14" s="23"/>
      <c r="E14" s="319" t="s">
        <v>38</v>
      </c>
      <c r="F14" s="320"/>
      <c r="G14" s="320"/>
      <c r="H14" s="321"/>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t="s">
        <v>37</v>
      </c>
      <c r="E35" s="52" t="str">
        <f>IF(ISERROR(VLOOKUP(D5,#REF!,257,0)),"",(VLOOKUP(D5,#REF!,257,0)))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t="s">
        <v>37</v>
      </c>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t="s">
        <v>37</v>
      </c>
      <c r="E37" s="297" t="s">
        <v>19</v>
      </c>
      <c r="F37" s="298"/>
      <c r="G37" s="298"/>
      <c r="H37" s="299"/>
      <c r="I37" s="21"/>
    </row>
    <row r="38" spans="2:9" ht="21" customHeight="1">
      <c r="B38" s="19"/>
      <c r="C38" s="59" t="s">
        <v>31</v>
      </c>
      <c r="D38" s="56" t="s">
        <v>37</v>
      </c>
      <c r="E38" s="303" t="str">
        <f>(D7)</f>
        <v/>
      </c>
      <c r="F38" s="304"/>
      <c r="G38" s="304"/>
      <c r="H38" s="305"/>
      <c r="I38" s="21"/>
    </row>
    <row r="39" spans="2:9" ht="21" customHeight="1">
      <c r="B39" s="19"/>
      <c r="C39" s="60" t="s">
        <v>32</v>
      </c>
      <c r="D39" s="58" t="s">
        <v>37</v>
      </c>
      <c r="E39" s="300" t="s">
        <v>8</v>
      </c>
      <c r="F39" s="301"/>
      <c r="G39" s="301"/>
      <c r="H39" s="302"/>
      <c r="I39" s="21"/>
    </row>
    <row r="40" spans="2:9" ht="21" customHeight="1" thickBot="1">
      <c r="B40" s="19"/>
      <c r="C40" s="61" t="s">
        <v>9</v>
      </c>
      <c r="D40" s="62" t="s">
        <v>37</v>
      </c>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C3:H3"/>
    <mergeCell ref="C4:H4"/>
    <mergeCell ref="E5:H13"/>
    <mergeCell ref="E14:H14"/>
    <mergeCell ref="E15:H15"/>
    <mergeCell ref="C15:D15"/>
    <mergeCell ref="E40:H40"/>
    <mergeCell ref="C33:D34"/>
    <mergeCell ref="E37:H37"/>
    <mergeCell ref="E39:H39"/>
    <mergeCell ref="E38:H38"/>
  </mergeCells>
  <phoneticPr fontId="0" type="noConversion"/>
  <hyperlinks>
    <hyperlink ref="E14:H14" location="'HAKEM BİLGİLERİ'!A8"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0.xml><?xml version="1.0" encoding="utf-8"?>
<worksheet xmlns="http://schemas.openxmlformats.org/spreadsheetml/2006/main" xmlns:r="http://schemas.openxmlformats.org/officeDocument/2006/relationships">
  <sheetPr codeName="Sayfa85">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89"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1.xml><?xml version="1.0" encoding="utf-8"?>
<worksheet xmlns="http://schemas.openxmlformats.org/spreadsheetml/2006/main" xmlns:r="http://schemas.openxmlformats.org/officeDocument/2006/relationships">
  <sheetPr codeName="Sayfa86">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90"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2.xml><?xml version="1.0" encoding="utf-8"?>
<worksheet xmlns="http://schemas.openxmlformats.org/spreadsheetml/2006/main" xmlns:r="http://schemas.openxmlformats.org/officeDocument/2006/relationships">
  <sheetPr codeName="Sayfa87">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91"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3.xml><?xml version="1.0" encoding="utf-8"?>
<worksheet xmlns="http://schemas.openxmlformats.org/spreadsheetml/2006/main" xmlns:r="http://schemas.openxmlformats.org/officeDocument/2006/relationships">
  <sheetPr codeName="Sayfa88">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92"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4.xml><?xml version="1.0" encoding="utf-8"?>
<worksheet xmlns="http://schemas.openxmlformats.org/spreadsheetml/2006/main" xmlns:r="http://schemas.openxmlformats.org/officeDocument/2006/relationships">
  <sheetPr codeName="Sayfa89">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93"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5.xml><?xml version="1.0" encoding="utf-8"?>
<worksheet xmlns="http://schemas.openxmlformats.org/spreadsheetml/2006/main" xmlns:r="http://schemas.openxmlformats.org/officeDocument/2006/relationships">
  <sheetPr codeName="Sayfa90">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94"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6.xml><?xml version="1.0" encoding="utf-8"?>
<worksheet xmlns="http://schemas.openxmlformats.org/spreadsheetml/2006/main" xmlns:r="http://schemas.openxmlformats.org/officeDocument/2006/relationships">
  <sheetPr codeName="Sayfa91">
    <tabColor rgb="FFFFFF00"/>
  </sheetPr>
  <dimension ref="B1:I539"/>
  <sheetViews>
    <sheetView topLeftCell="A5"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95"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7.xml><?xml version="1.0" encoding="utf-8"?>
<worksheet xmlns="http://schemas.openxmlformats.org/spreadsheetml/2006/main" xmlns:r="http://schemas.openxmlformats.org/officeDocument/2006/relationships">
  <sheetPr codeName="Sayfa92">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96"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8.xml><?xml version="1.0" encoding="utf-8"?>
<worksheet xmlns="http://schemas.openxmlformats.org/spreadsheetml/2006/main" xmlns:r="http://schemas.openxmlformats.org/officeDocument/2006/relationships">
  <sheetPr codeName="Sayfa93">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97"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9.xml><?xml version="1.0" encoding="utf-8"?>
<worksheet xmlns="http://schemas.openxmlformats.org/spreadsheetml/2006/main" xmlns:r="http://schemas.openxmlformats.org/officeDocument/2006/relationships">
  <sheetPr codeName="Sayfa94">
    <tabColor rgb="FFFFFF00"/>
  </sheetPr>
  <dimension ref="B1:I539"/>
  <sheetViews>
    <sheetView zoomScale="130" zoomScaleNormal="130" workbookViewId="0">
      <selection activeCell="C25" sqref="C25"/>
    </sheetView>
  </sheetViews>
  <sheetFormatPr defaultRowHeight="14.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row r="2" spans="2:9" s="18" customFormat="1" ht="6.75" customHeight="1">
      <c r="B2" s="14"/>
      <c r="C2" s="15"/>
      <c r="D2" s="16"/>
      <c r="E2" s="16"/>
      <c r="F2" s="16"/>
      <c r="G2" s="16"/>
      <c r="H2" s="16"/>
      <c r="I2" s="17"/>
    </row>
    <row r="3" spans="2:9" s="18" customFormat="1" ht="31.5" customHeight="1">
      <c r="B3" s="19"/>
      <c r="C3" s="306" t="s">
        <v>12</v>
      </c>
      <c r="D3" s="307"/>
      <c r="E3" s="307"/>
      <c r="F3" s="307"/>
      <c r="G3" s="307"/>
      <c r="H3" s="307"/>
      <c r="I3" s="20"/>
    </row>
    <row r="4" spans="2:9" ht="43.5" customHeight="1" thickBot="1">
      <c r="B4" s="19"/>
      <c r="C4" s="308" t="s">
        <v>34</v>
      </c>
      <c r="D4" s="309"/>
      <c r="E4" s="309"/>
      <c r="F4" s="309"/>
      <c r="G4" s="309"/>
      <c r="H4" s="309"/>
      <c r="I4" s="21"/>
    </row>
    <row r="5" spans="2:9" ht="22.5" customHeight="1">
      <c r="B5" s="19"/>
      <c r="C5" s="22" t="s">
        <v>13</v>
      </c>
      <c r="D5" s="72" t="e">
        <f>#REF!</f>
        <v>#REF!</v>
      </c>
      <c r="E5" s="327" t="s">
        <v>25</v>
      </c>
      <c r="F5" s="328"/>
      <c r="G5" s="328"/>
      <c r="H5" s="329"/>
      <c r="I5" s="21"/>
    </row>
    <row r="6" spans="2:9" ht="6.75" customHeight="1">
      <c r="B6" s="19"/>
      <c r="C6" s="23"/>
      <c r="D6" s="24"/>
      <c r="E6" s="330"/>
      <c r="F6" s="331"/>
      <c r="G6" s="331"/>
      <c r="H6" s="332"/>
      <c r="I6" s="21"/>
    </row>
    <row r="7" spans="2:9" s="28" customFormat="1" ht="22.5" customHeight="1">
      <c r="B7" s="25"/>
      <c r="C7" s="22" t="s">
        <v>21</v>
      </c>
      <c r="D7" s="26" t="str">
        <f>IF(ISERROR(VLOOKUP($D5,#REF!,3,0)),"",(VLOOKUP($D5,#REF!,3,0)))</f>
        <v/>
      </c>
      <c r="E7" s="330"/>
      <c r="F7" s="331"/>
      <c r="G7" s="331"/>
      <c r="H7" s="332"/>
      <c r="I7" s="27"/>
    </row>
    <row r="8" spans="2:9" s="28" customFormat="1" ht="6.75" customHeight="1">
      <c r="B8" s="25"/>
      <c r="C8" s="23"/>
      <c r="D8" s="24"/>
      <c r="E8" s="330"/>
      <c r="F8" s="331"/>
      <c r="G8" s="331"/>
      <c r="H8" s="332"/>
      <c r="I8" s="27"/>
    </row>
    <row r="9" spans="2:9" s="28" customFormat="1" ht="22.5" customHeight="1">
      <c r="B9" s="25"/>
      <c r="C9" s="22" t="s">
        <v>26</v>
      </c>
      <c r="D9" s="26" t="str">
        <f>IF(ISERROR(VLOOKUP($D5,#REF!,4,0)),"",(VLOOKUP($D5,#REF!,4,0)))</f>
        <v/>
      </c>
      <c r="E9" s="330"/>
      <c r="F9" s="331"/>
      <c r="G9" s="331"/>
      <c r="H9" s="332"/>
      <c r="I9" s="27"/>
    </row>
    <row r="10" spans="2:9" s="28" customFormat="1" ht="7.5" customHeight="1">
      <c r="B10" s="25"/>
      <c r="C10" s="29"/>
      <c r="D10" s="30"/>
      <c r="E10" s="330"/>
      <c r="F10" s="331"/>
      <c r="G10" s="331"/>
      <c r="H10" s="332"/>
      <c r="I10" s="27"/>
    </row>
    <row r="11" spans="2:9" s="28" customFormat="1" ht="22.5" customHeight="1">
      <c r="B11" s="25"/>
      <c r="C11" s="22" t="s">
        <v>10</v>
      </c>
      <c r="D11" s="26" t="e">
        <f>#REF!</f>
        <v>#REF!</v>
      </c>
      <c r="E11" s="330"/>
      <c r="F11" s="331"/>
      <c r="G11" s="331"/>
      <c r="H11" s="332"/>
      <c r="I11" s="27"/>
    </row>
    <row r="12" spans="2:9" s="28" customFormat="1" ht="6.75" customHeight="1">
      <c r="B12" s="25"/>
      <c r="C12" s="23"/>
      <c r="D12" s="23"/>
      <c r="E12" s="330"/>
      <c r="F12" s="331"/>
      <c r="G12" s="331"/>
      <c r="H12" s="332"/>
      <c r="I12" s="27"/>
    </row>
    <row r="13" spans="2:9" s="28" customFormat="1" ht="22.5" customHeight="1" thickBot="1">
      <c r="B13" s="25"/>
      <c r="C13" s="22" t="s">
        <v>0</v>
      </c>
      <c r="D13" s="26" t="str">
        <f>IF(ISERROR(VLOOKUP($D5,#REF!,2,0)),"",(VLOOKUP($D5,#REF!,2,0)))</f>
        <v/>
      </c>
      <c r="E13" s="333"/>
      <c r="F13" s="334"/>
      <c r="G13" s="334"/>
      <c r="H13" s="335"/>
      <c r="I13" s="27"/>
    </row>
    <row r="14" spans="2:9" s="28" customFormat="1" ht="11.25" customHeight="1" thickBot="1">
      <c r="B14" s="25"/>
      <c r="C14" s="23"/>
      <c r="D14" s="23"/>
      <c r="E14" s="344" t="s">
        <v>38</v>
      </c>
      <c r="F14" s="345"/>
      <c r="G14" s="345"/>
      <c r="H14" s="346"/>
      <c r="I14" s="27"/>
    </row>
    <row r="15" spans="2:9" s="28" customFormat="1" ht="24.75" customHeight="1" thickBot="1">
      <c r="B15" s="25"/>
      <c r="C15" s="325" t="s">
        <v>30</v>
      </c>
      <c r="D15" s="326"/>
      <c r="E15" s="322" t="s">
        <v>35</v>
      </c>
      <c r="F15" s="323"/>
      <c r="G15" s="323"/>
      <c r="H15" s="324"/>
      <c r="I15" s="27"/>
    </row>
    <row r="16" spans="2:9" ht="21" customHeight="1" thickBot="1">
      <c r="B16" s="19"/>
      <c r="C16" s="2" t="s">
        <v>15</v>
      </c>
      <c r="D16" s="3" t="str">
        <f>IF(ISERROR(VLOOKUP($D5,#REF!,8,0)),"",(VLOOKUP($D5,#REF!,8,0)))</f>
        <v/>
      </c>
      <c r="E16" s="31" t="s">
        <v>23</v>
      </c>
      <c r="F16" s="32" t="s">
        <v>29</v>
      </c>
      <c r="G16" s="33" t="s">
        <v>23</v>
      </c>
      <c r="H16" s="32" t="s">
        <v>29</v>
      </c>
      <c r="I16" s="21"/>
    </row>
    <row r="17" spans="2:9" ht="21" customHeight="1">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c r="B24" s="19"/>
      <c r="C24" s="1" t="s">
        <v>58</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c r="B25" s="19"/>
      <c r="C25" s="8" t="s">
        <v>5</v>
      </c>
      <c r="D25" s="71"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c r="B32" s="19"/>
      <c r="C32" s="50" t="s">
        <v>28</v>
      </c>
      <c r="D32" s="51" t="str">
        <f>IF(ISERROR(VLOOKUP($D5,#REF!,20,0)),"",(VLOOKUP($D5,#REF!,20,0)))</f>
        <v/>
      </c>
      <c r="E32" s="52"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c r="B33" s="19"/>
      <c r="C33" s="293" t="s">
        <v>18</v>
      </c>
      <c r="D33" s="294"/>
      <c r="E33" s="52" t="str">
        <f>IF(ISERROR(VLOOKUP(D5,#REF!,53,0)),"",(VLOOKUP(D5,#REF!,53,0)))</f>
        <v/>
      </c>
      <c r="F33" s="37" t="str">
        <f>IF(ISERROR(VLOOKUP(D5,#REF!,54,0)),"",(VLOOKUP(D5,#REF!,54,0)))</f>
        <v/>
      </c>
      <c r="G33" s="38" t="str">
        <f>IF(ISERROR(VLOOKUP(D5,#REF!,93,0)),"",(VLOOKUP(D5,#REF!,93,0)))</f>
        <v/>
      </c>
      <c r="H33" s="70" t="str">
        <f>IF(ISERROR(VLOOKUP(D5,#REF!,94,0)),"",(VLOOKUP(D5,#REF!,94,0)))</f>
        <v/>
      </c>
      <c r="I33" s="21"/>
    </row>
    <row r="34" spans="2:9" ht="21" customHeight="1" thickBot="1">
      <c r="B34" s="19"/>
      <c r="C34" s="295"/>
      <c r="D34" s="296"/>
      <c r="E34" s="52" t="str">
        <f>IF(ISERROR(VLOOKUP(D5,#REF!,55,0)),"",(VLOOKUP(D5,#REF!,55,0)))</f>
        <v/>
      </c>
      <c r="F34" s="37" t="str">
        <f>IF(ISERROR(VLOOKUP(D5,#REF!,56,0)),"",(VLOOKUP(D5,#REF!,56,0)))</f>
        <v/>
      </c>
      <c r="G34" s="38" t="str">
        <f>IF(ISERROR(VLOOKUP(D5,#REF!,95,0)),"",(VLOOKUP(D5,#REF!,95,0)))</f>
        <v/>
      </c>
      <c r="H34" s="70" t="str">
        <f>IF(ISERROR(VLOOKUP(D5,#REF!,96,0)),"",(VLOOKUP(D5,#REF!,96,0)))</f>
        <v/>
      </c>
      <c r="I34" s="21"/>
    </row>
    <row r="35" spans="2:9" ht="21" customHeight="1">
      <c r="B35" s="19"/>
      <c r="C35" s="53" t="s">
        <v>20</v>
      </c>
      <c r="D35" s="54"/>
      <c r="E35" s="52" t="str">
        <f>IF(ISERROR(VLOOKUP(D5,#REF!,57,0)),"",(VLOOKUP(D5,#REF!,57,0)))</f>
        <v/>
      </c>
      <c r="F35" s="37" t="str">
        <f>IF(ISERROR(VLOOKUP(D5,#REF!,58,0)),"",(VLOOKUP(D5,#REF!,58,0)))</f>
        <v/>
      </c>
      <c r="G35" s="38" t="str">
        <f>IF(ISERROR(VLOOKUP(D5,#REF!,97,0)),"",(VLOOKUP(D5,#REF!,97,0)))</f>
        <v/>
      </c>
      <c r="H35" s="70" t="str">
        <f>IF(ISERROR(VLOOKUP(D5,#REF!,98,0)),"",(VLOOKUP(D5,#REF!,98,0)))</f>
        <v/>
      </c>
      <c r="I35" s="21"/>
    </row>
    <row r="36" spans="2:9" ht="21" customHeight="1" thickBot="1">
      <c r="B36" s="19"/>
      <c r="C36" s="55" t="s">
        <v>6</v>
      </c>
      <c r="D36" s="56"/>
      <c r="E36" s="52" t="str">
        <f>IF(ISERROR(VLOOKUP(D5,#REF!,59,0)),"",(VLOOKUP(D5,#REF!,59,0)))</f>
        <v/>
      </c>
      <c r="F36" s="37" t="str">
        <f>IF(ISERROR(VLOOKUP(D5,#REF!,60,0)),"",(VLOOKUP(D5,#REF!,60,0)))</f>
        <v/>
      </c>
      <c r="G36" s="38" t="str">
        <f>IF(ISERROR(VLOOKUP(D5,#REF!,99,0)),"",(VLOOKUP(D5,#REF!,99,0)))</f>
        <v/>
      </c>
      <c r="H36" s="70" t="str">
        <f>IF(ISERROR(VLOOKUP(D5,#REF!,100,0)),"",(VLOOKUP(D5,#REF!,100,0)))</f>
        <v/>
      </c>
      <c r="I36" s="21"/>
    </row>
    <row r="37" spans="2:9" ht="21" customHeight="1" thickBot="1">
      <c r="B37" s="19"/>
      <c r="C37" s="57" t="s">
        <v>7</v>
      </c>
      <c r="D37" s="58"/>
      <c r="E37" s="297" t="s">
        <v>19</v>
      </c>
      <c r="F37" s="298"/>
      <c r="G37" s="298"/>
      <c r="H37" s="299"/>
      <c r="I37" s="21"/>
    </row>
    <row r="38" spans="2:9" ht="21" customHeight="1">
      <c r="B38" s="19"/>
      <c r="C38" s="59" t="s">
        <v>31</v>
      </c>
      <c r="D38" s="56"/>
      <c r="E38" s="303" t="str">
        <f>(D7)</f>
        <v/>
      </c>
      <c r="F38" s="304"/>
      <c r="G38" s="304"/>
      <c r="H38" s="305"/>
      <c r="I38" s="21"/>
    </row>
    <row r="39" spans="2:9" ht="21" customHeight="1">
      <c r="B39" s="19"/>
      <c r="C39" s="60" t="s">
        <v>32</v>
      </c>
      <c r="D39" s="58"/>
      <c r="E39" s="300" t="s">
        <v>8</v>
      </c>
      <c r="F39" s="301"/>
      <c r="G39" s="301"/>
      <c r="H39" s="302"/>
      <c r="I39" s="21"/>
    </row>
    <row r="40" spans="2:9" ht="21" customHeight="1" thickBot="1">
      <c r="B40" s="19"/>
      <c r="C40" s="61" t="s">
        <v>9</v>
      </c>
      <c r="D40" s="62"/>
      <c r="E40" s="290"/>
      <c r="F40" s="291"/>
      <c r="G40" s="291"/>
      <c r="H40" s="292"/>
      <c r="I40" s="21"/>
    </row>
    <row r="41" spans="2:9" ht="7.5" customHeight="1" thickBot="1">
      <c r="B41" s="63"/>
      <c r="C41" s="64"/>
      <c r="D41" s="64"/>
      <c r="E41" s="64"/>
      <c r="F41" s="64"/>
      <c r="G41" s="64"/>
      <c r="H41" s="64"/>
      <c r="I41" s="65"/>
    </row>
    <row r="504" spans="3:8">
      <c r="C504" s="66"/>
      <c r="D504" s="67"/>
      <c r="E504" s="67"/>
      <c r="F504" s="67"/>
      <c r="G504" s="67"/>
      <c r="H504" s="67"/>
    </row>
    <row r="505" spans="3:8">
      <c r="C505" s="66"/>
      <c r="D505" s="68"/>
      <c r="E505" s="68"/>
      <c r="F505" s="68"/>
      <c r="G505" s="68"/>
      <c r="H505" s="68"/>
    </row>
    <row r="506" spans="3:8">
      <c r="C506" s="66"/>
      <c r="D506" s="69"/>
      <c r="E506" s="69"/>
      <c r="F506" s="69"/>
      <c r="G506" s="69"/>
      <c r="H506" s="68"/>
    </row>
    <row r="507" spans="3:8">
      <c r="C507" s="66"/>
      <c r="D507" s="69"/>
      <c r="E507" s="69"/>
      <c r="F507" s="69"/>
      <c r="G507" s="69"/>
      <c r="H507" s="68"/>
    </row>
    <row r="508" spans="3:8">
      <c r="C508" s="66"/>
      <c r="D508" s="69"/>
      <c r="E508" s="69"/>
      <c r="F508" s="69"/>
      <c r="G508" s="69"/>
      <c r="H508" s="68"/>
    </row>
    <row r="509" spans="3:8">
      <c r="C509" s="66"/>
      <c r="D509" s="69"/>
      <c r="E509" s="69"/>
      <c r="F509" s="69"/>
      <c r="G509" s="69"/>
      <c r="H509" s="68"/>
    </row>
    <row r="510" spans="3:8">
      <c r="C510" s="66"/>
      <c r="D510" s="69"/>
      <c r="E510" s="69"/>
      <c r="F510" s="69"/>
      <c r="G510" s="69"/>
      <c r="H510" s="68"/>
    </row>
    <row r="511" spans="3:8">
      <c r="C511" s="66"/>
      <c r="D511" s="69"/>
      <c r="E511" s="69"/>
      <c r="F511" s="69"/>
      <c r="G511" s="69"/>
      <c r="H511" s="68"/>
    </row>
    <row r="512" spans="3:8">
      <c r="C512" s="66"/>
      <c r="D512" s="69"/>
      <c r="E512" s="69"/>
      <c r="F512" s="69"/>
      <c r="G512" s="69"/>
      <c r="H512" s="68"/>
    </row>
    <row r="513" spans="3:8">
      <c r="C513" s="66"/>
      <c r="D513" s="69"/>
      <c r="E513" s="69"/>
      <c r="F513" s="69"/>
      <c r="G513" s="69"/>
      <c r="H513" s="68"/>
    </row>
    <row r="514" spans="3:8">
      <c r="C514" s="66"/>
      <c r="D514" s="69"/>
      <c r="E514" s="69"/>
      <c r="F514" s="69"/>
      <c r="G514" s="69"/>
      <c r="H514" s="68"/>
    </row>
    <row r="515" spans="3:8">
      <c r="C515" s="66"/>
      <c r="D515" s="69"/>
      <c r="E515" s="69"/>
      <c r="F515" s="69"/>
      <c r="G515" s="69"/>
      <c r="H515" s="68"/>
    </row>
    <row r="516" spans="3:8">
      <c r="C516" s="66"/>
      <c r="D516" s="69"/>
      <c r="E516" s="69"/>
      <c r="F516" s="69"/>
      <c r="G516" s="69"/>
      <c r="H516" s="68"/>
    </row>
    <row r="517" spans="3:8">
      <c r="C517" s="66"/>
      <c r="D517" s="69"/>
      <c r="E517" s="69"/>
      <c r="F517" s="69"/>
      <c r="G517" s="69"/>
      <c r="H517" s="68"/>
    </row>
    <row r="518" spans="3:8">
      <c r="C518" s="66"/>
      <c r="D518" s="69"/>
      <c r="E518" s="69"/>
      <c r="F518" s="69"/>
      <c r="G518" s="69"/>
      <c r="H518" s="68"/>
    </row>
    <row r="519" spans="3:8">
      <c r="C519" s="66"/>
      <c r="D519" s="68"/>
      <c r="E519" s="68"/>
      <c r="F519" s="68"/>
      <c r="G519" s="68"/>
      <c r="H519" s="68"/>
    </row>
    <row r="520" spans="3:8">
      <c r="C520" s="66"/>
      <c r="D520" s="67"/>
      <c r="E520" s="67"/>
      <c r="F520" s="67"/>
      <c r="G520" s="67"/>
      <c r="H520" s="67"/>
    </row>
    <row r="538" spans="3:7" s="12" customFormat="1">
      <c r="C538" s="66"/>
      <c r="D538" s="67"/>
      <c r="E538" s="67"/>
      <c r="F538" s="67"/>
      <c r="G538" s="67"/>
    </row>
    <row r="539" spans="3:7" s="12" customFormat="1">
      <c r="C539" s="66"/>
      <c r="D539" s="67"/>
      <c r="E539" s="67"/>
      <c r="F539" s="67"/>
      <c r="G539" s="67"/>
    </row>
  </sheetData>
  <sheetProtection formatCells="0" formatColumns="0" formatRows="0" insertColumns="0" insertRows="0" insertHyperlinks="0" deleteColumns="0" deleteRows="0" sort="0" autoFilter="0" pivotTables="0"/>
  <mergeCells count="11">
    <mergeCell ref="E38:H38"/>
    <mergeCell ref="E39:H39"/>
    <mergeCell ref="E40:H40"/>
    <mergeCell ref="C3:H3"/>
    <mergeCell ref="C4:H4"/>
    <mergeCell ref="E5:H13"/>
    <mergeCell ref="E14:H14"/>
    <mergeCell ref="C15:D15"/>
    <mergeCell ref="E15:H15"/>
    <mergeCell ref="C33:D34"/>
    <mergeCell ref="E37:H37"/>
  </mergeCells>
  <phoneticPr fontId="0" type="noConversion"/>
  <hyperlinks>
    <hyperlink ref="E14:H14" location="'HAKEM BİLGİLERİ'!A98"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108</vt:i4>
      </vt:variant>
      <vt:variant>
        <vt:lpstr>Adlandırılmış Aralıklar</vt:lpstr>
      </vt:variant>
      <vt:variant>
        <vt:i4>4</vt:i4>
      </vt:variant>
    </vt:vector>
  </HeadingPairs>
  <TitlesOfParts>
    <vt:vector size="112" baseType="lpstr">
      <vt:lpstr>KURS BİLGİLERİ</vt:lpstr>
      <vt:lpstr>HAKEM BİLGİ FORMU</vt:lpstr>
      <vt:lpstr>KURS DİLEKÇESİ</vt:lpstr>
      <vt:lpstr>KURS PROGRAMI</vt:lpstr>
      <vt:lpstr>KURS BELGELERİ</vt:lpstr>
      <vt:lpstr>ULUSLARARASI Sınav Sonuçları</vt:lpstr>
      <vt:lpstr>ULUSAL Sınav Sonuçları</vt:lpstr>
      <vt:lpstr>Atletizm Hakem Kurs Sonuçları</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93</vt:lpstr>
      <vt:lpstr>92</vt:lpstr>
      <vt:lpstr>94</vt:lpstr>
      <vt:lpstr>95</vt:lpstr>
      <vt:lpstr>96</vt:lpstr>
      <vt:lpstr>97</vt:lpstr>
      <vt:lpstr>98</vt:lpstr>
      <vt:lpstr>99</vt:lpstr>
      <vt:lpstr>100</vt:lpstr>
      <vt:lpstr>'KURS DİLEKÇESİ'!Yazdırma_Alanı</vt:lpstr>
      <vt:lpstr>'KURS PROGRAMI'!Yazdırma_Alanı</vt:lpstr>
      <vt:lpstr>'ULUSAL Sınav Sonuçları'!Yazdırma_Alanı</vt:lpstr>
      <vt:lpstr>'ULUSLARARASI Sınav Sonuçları'!Yazdırma_Alanı</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muslum-aksakal</cp:lastModifiedBy>
  <cp:lastPrinted>2014-03-23T10:49:17Z</cp:lastPrinted>
  <dcterms:created xsi:type="dcterms:W3CDTF">2009-01-06T14:36:27Z</dcterms:created>
  <dcterms:modified xsi:type="dcterms:W3CDTF">2014-04-29T11:15:41Z</dcterms:modified>
</cp:coreProperties>
</file>