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tabRatio="894" activeTab="5"/>
  </bookViews>
  <sheets>
    <sheet name="KADIN KAPAK" sheetId="1" r:id="rId1"/>
    <sheet name="KADIN START LİSTESİ" sheetId="2" r:id="rId2"/>
    <sheet name="KADIN SONUCU" sheetId="3" r:id="rId3"/>
    <sheet name="ERKEK KAPAK" sheetId="4" r:id="rId4"/>
    <sheet name="ERKEK START LİSTESİ" sheetId="5" r:id="rId5"/>
    <sheet name="ERKEK SONUCU" sheetId="6" r:id="rId6"/>
  </sheets>
  <definedNames>
    <definedName name="EsasPuan" localSheetId="3">#REF!</definedName>
    <definedName name="EsasPuan" localSheetId="5">#REF!</definedName>
    <definedName name="EsasPuan" localSheetId="4">#REF!</definedName>
    <definedName name="EsasPuan" localSheetId="0">#REF!</definedName>
    <definedName name="EsasPuan" localSheetId="2">#REF!</definedName>
    <definedName name="EsasPuan" localSheetId="1">#REF!</definedName>
    <definedName name="EsasPuan">#REF!</definedName>
    <definedName name="Kodlama" localSheetId="3">#REF!</definedName>
    <definedName name="Kodlama" localSheetId="5">#REF!</definedName>
    <definedName name="Kodlama" localSheetId="4">#REF!</definedName>
    <definedName name="Kodlama" localSheetId="0">#REF!</definedName>
    <definedName name="Kodlama" localSheetId="2">#REF!</definedName>
    <definedName name="Kodlama" localSheetId="1">#REF!</definedName>
    <definedName name="Kodlama">#REF!</definedName>
    <definedName name="Puanlama" localSheetId="3">#REF!</definedName>
    <definedName name="Puanlama" localSheetId="5">#REF!</definedName>
    <definedName name="Puanlama" localSheetId="4">#REF!</definedName>
    <definedName name="Puanlama" localSheetId="0">#REF!</definedName>
    <definedName name="Puanlama" localSheetId="2">#REF!</definedName>
    <definedName name="Puanlama" localSheetId="1">#REF!</definedName>
    <definedName name="Puanlama">#REF!</definedName>
    <definedName name="Sonuc" localSheetId="3">#REF!</definedName>
    <definedName name="Sonuc" localSheetId="5">#REF!</definedName>
    <definedName name="Sonuc" localSheetId="4">#REF!</definedName>
    <definedName name="Sonuc" localSheetId="0">#REF!</definedName>
    <definedName name="Sonuc" localSheetId="2">#REF!</definedName>
    <definedName name="Sonuc" localSheetId="1">#REF!</definedName>
    <definedName name="Sonuc">#REF!</definedName>
    <definedName name="Sporcular" localSheetId="3">#REF!</definedName>
    <definedName name="Sporcular" localSheetId="5">#REF!</definedName>
    <definedName name="Sporcular" localSheetId="4">#REF!</definedName>
    <definedName name="Sporcular" localSheetId="0">#REF!</definedName>
    <definedName name="Sporcular" localSheetId="2">#REF!</definedName>
    <definedName name="Sporcular" localSheetId="1">#REF!</definedName>
    <definedName name="Sporcular">#REF!</definedName>
    <definedName name="TakımData" localSheetId="3">#REF!</definedName>
    <definedName name="TakımData" localSheetId="5">#REF!</definedName>
    <definedName name="TakımData" localSheetId="4">#REF!</definedName>
    <definedName name="TakımData" localSheetId="0">#REF!</definedName>
    <definedName name="TakımData" localSheetId="2">#REF!</definedName>
    <definedName name="TakımData" localSheetId="1">#REF!</definedName>
    <definedName name="TakımData">#REF!</definedName>
    <definedName name="TakımKod" localSheetId="3">#REF!</definedName>
    <definedName name="TakımKod" localSheetId="5">#REF!</definedName>
    <definedName name="TakımKod" localSheetId="4">#REF!</definedName>
    <definedName name="TakımKod" localSheetId="0">#REF!</definedName>
    <definedName name="TakımKod" localSheetId="2">#REF!</definedName>
    <definedName name="TakımKod" localSheetId="1">#REF!</definedName>
    <definedName name="TakımKod">#REF!</definedName>
    <definedName name="TakımKod2" localSheetId="3">#REF!</definedName>
    <definedName name="TakımKod2" localSheetId="5">#REF!</definedName>
    <definedName name="TakımKod2" localSheetId="4">#REF!</definedName>
    <definedName name="TakımKod2" localSheetId="0">#REF!</definedName>
    <definedName name="TakımKod2" localSheetId="2">#REF!</definedName>
    <definedName name="TakımKod2" localSheetId="1">#REF!</definedName>
    <definedName name="TakımKod2">#REF!</definedName>
    <definedName name="TakımPuan" localSheetId="3">#REF!</definedName>
    <definedName name="TakımPuan" localSheetId="5">#REF!</definedName>
    <definedName name="TakımPuan" localSheetId="4">#REF!</definedName>
    <definedName name="TakımPuan" localSheetId="0">#REF!</definedName>
    <definedName name="TakımPuan" localSheetId="2">#REF!</definedName>
    <definedName name="TakımPuan" localSheetId="1">#REF!</definedName>
    <definedName name="TakımPuan">#REF!</definedName>
    <definedName name="ToplamPuanlar" localSheetId="3">#REF!</definedName>
    <definedName name="ToplamPuanlar" localSheetId="5">#REF!</definedName>
    <definedName name="ToplamPuanlar" localSheetId="4">#REF!</definedName>
    <definedName name="ToplamPuanlar" localSheetId="0">#REF!</definedName>
    <definedName name="ToplamPuanlar" localSheetId="2">#REF!</definedName>
    <definedName name="ToplamPuanlar" localSheetId="1">#REF!</definedName>
    <definedName name="ToplamPuanlar">#REF!</definedName>
    <definedName name="_xlnm.Print_Area" localSheetId="5">'ERKEK SONUCU'!$A$1:$H$37</definedName>
    <definedName name="_xlnm.Print_Area" localSheetId="4">'ERKEK START LİSTESİ'!$A$1:$F$53</definedName>
    <definedName name="_xlnm.Print_Area" localSheetId="2">'KADIN SONUCU'!$A$1:$H$34</definedName>
    <definedName name="_xlnm.Print_Area" localSheetId="1">'KADIN START LİSTESİ'!$A$1:$F$28</definedName>
    <definedName name="_xlnm.Print_Titles" localSheetId="5">'ERKEK SONUCU'!$4:$5</definedName>
    <definedName name="_xlnm.Print_Titles" localSheetId="4">'ERKEK START LİSTESİ'!$4:$5</definedName>
    <definedName name="_xlnm.Print_Titles" localSheetId="2">'KADIN SONUCU'!$4:$5</definedName>
    <definedName name="_xlnm.Print_Titles" localSheetId="1">'KADIN START LİSTESİ'!$4:$5</definedName>
  </definedNames>
  <calcPr fullCalcOnLoad="1"/>
</workbook>
</file>

<file path=xl/sharedStrings.xml><?xml version="1.0" encoding="utf-8"?>
<sst xmlns="http://schemas.openxmlformats.org/spreadsheetml/2006/main" count="219" uniqueCount="50">
  <si>
    <t>Sıra No</t>
  </si>
  <si>
    <t>Göğüs No</t>
  </si>
  <si>
    <t>Doğum Tarihi</t>
  </si>
  <si>
    <t>Adı Soyadı</t>
  </si>
  <si>
    <t>Derecesi</t>
  </si>
  <si>
    <t>Takım
Ferdi</t>
  </si>
  <si>
    <t>Yarışma Adı  :</t>
  </si>
  <si>
    <t>Mesafe  :</t>
  </si>
  <si>
    <t>Kategori  :</t>
  </si>
  <si>
    <t>Yarışma Yeri  :</t>
  </si>
  <si>
    <t>Yarışma Tarihi  :</t>
  </si>
  <si>
    <t>İli - Kulüp/Okul Adı</t>
  </si>
  <si>
    <t>Türkiye Atletizm Federasyonu
Kütahya Atletizm İl Temsilciliği</t>
  </si>
  <si>
    <t>Katılan Sporcu Sayısı  :</t>
  </si>
  <si>
    <t>F</t>
  </si>
  <si>
    <t>-</t>
  </si>
  <si>
    <t xml:space="preserve">TAF KUPASI YÜRÜYÜŞ CHALLENGE </t>
  </si>
  <si>
    <t>5000m.</t>
  </si>
  <si>
    <t>Kadınlar</t>
  </si>
  <si>
    <t>Trabzon</t>
  </si>
  <si>
    <t>Türkiye Atletizm Federasyonu
Trabzon Atletizm İl Temsilciliği</t>
  </si>
  <si>
    <t>Puan</t>
  </si>
  <si>
    <t>10000m.</t>
  </si>
  <si>
    <t>Erkekler</t>
  </si>
  <si>
    <t>AYŞE TEKDAL</t>
  </si>
  <si>
    <t>DİYARBAKIR</t>
  </si>
  <si>
    <t>MERYEM BEKMEZ</t>
  </si>
  <si>
    <t>ÜMMÜGÜLSÜM TARCAN</t>
  </si>
  <si>
    <t>ZEHRA TUNÇ</t>
  </si>
  <si>
    <t>EVİN DEMİR</t>
  </si>
  <si>
    <t>İSTANBUL PENDİK</t>
  </si>
  <si>
    <t>01.01.1999</t>
  </si>
  <si>
    <t>ŞAHİN ŞENODUNCU</t>
  </si>
  <si>
    <t>BALIKESİR</t>
  </si>
  <si>
    <t>ABDULAZİZ DANIŞ</t>
  </si>
  <si>
    <t>MARDİN</t>
  </si>
  <si>
    <t>SELİM SEVEN</t>
  </si>
  <si>
    <t>AZAD ERTAŞ</t>
  </si>
  <si>
    <t>UMUT TEMEL</t>
  </si>
  <si>
    <t>ÇEÇAN BARIK</t>
  </si>
  <si>
    <t>SİDAR ARSLAN</t>
  </si>
  <si>
    <t>SERKAN DOĞAN</t>
  </si>
  <si>
    <t>ANKARA</t>
  </si>
  <si>
    <t>ABDULSELAM IMUK</t>
  </si>
  <si>
    <t>İSTANBUL</t>
  </si>
  <si>
    <t>ABDULLAH ŞAY</t>
  </si>
  <si>
    <t>VAN</t>
  </si>
  <si>
    <t>BAYRAM İZCİAK</t>
  </si>
  <si>
    <t>42:12.61
U23 YTR</t>
  </si>
  <si>
    <t>DNF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</si>
</sst>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\ mmmm\ yyyy\ h:mm;@"/>
    <numFmt numFmtId="184" formatCode="00\.00\.00"/>
    <numFmt numFmtId="185" formatCode="[$-41F]dd\ mmmm\ yyyy\ dddd"/>
    <numFmt numFmtId="186" formatCode="00\:0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[$€-2]\ #,##0.00_);[Red]\([$€-2]\ #,##0.00\)"/>
    <numFmt numFmtId="191" formatCode="dd/mm/yyyy"/>
    <numFmt numFmtId="192" formatCode="mmm/yyyy"/>
    <numFmt numFmtId="193" formatCode="[$¥€-2]\ #,##0.00_);[Red]\([$€-2]\ #,##0.00\)"/>
    <numFmt numFmtId="194" formatCode="0\:00\:00"/>
    <numFmt numFmtId="195" formatCode="0\:00\.00"/>
  </numFmts>
  <fonts count="54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sz val="8"/>
      <name val="Cambria"/>
      <family val="1"/>
    </font>
    <font>
      <b/>
      <sz val="18"/>
      <name val="Cambria"/>
      <family val="1"/>
    </font>
    <font>
      <b/>
      <sz val="18"/>
      <color indexed="10"/>
      <name val="Cambria"/>
      <family val="1"/>
    </font>
    <font>
      <b/>
      <sz val="9"/>
      <name val="Cambria"/>
      <family val="1"/>
    </font>
    <font>
      <b/>
      <i/>
      <sz val="14"/>
      <color indexed="10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1"/>
      <color indexed="10"/>
      <name val="Cambria"/>
      <family val="1"/>
    </font>
    <font>
      <sz val="11"/>
      <color indexed="8"/>
      <name val="Cambria"/>
      <family val="1"/>
    </font>
    <font>
      <b/>
      <sz val="12"/>
      <color indexed="56"/>
      <name val="Cambria"/>
      <family val="1"/>
    </font>
    <font>
      <b/>
      <sz val="12"/>
      <color indexed="10"/>
      <name val="Cambria"/>
      <family val="1"/>
    </font>
    <font>
      <b/>
      <sz val="11"/>
      <color indexed="8"/>
      <name val="Cambria"/>
      <family val="1"/>
    </font>
    <font>
      <b/>
      <sz val="10"/>
      <name val="Cambria"/>
      <family val="1"/>
    </font>
    <font>
      <b/>
      <sz val="22"/>
      <color indexed="56"/>
      <name val="Cambria"/>
      <family val="1"/>
    </font>
    <font>
      <b/>
      <sz val="12"/>
      <color indexed="30"/>
      <name val="Cambria"/>
      <family val="1"/>
    </font>
    <font>
      <sz val="12"/>
      <color indexed="10"/>
      <name val="Cambria"/>
      <family val="1"/>
    </font>
    <font>
      <sz val="9"/>
      <name val="Cambria"/>
      <family val="1"/>
    </font>
    <font>
      <b/>
      <i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2"/>
      <name val="Cambria"/>
      <family val="1"/>
    </font>
    <font>
      <b/>
      <sz val="14"/>
      <color indexed="30"/>
      <name val="Cambria"/>
      <family val="1"/>
    </font>
    <font>
      <sz val="11"/>
      <color theme="1"/>
      <name val="Calibri"/>
      <family val="2"/>
    </font>
    <font>
      <b/>
      <sz val="11"/>
      <color rgb="FFFF0000"/>
      <name val="Cambria"/>
      <family val="1"/>
    </font>
    <font>
      <b/>
      <sz val="18"/>
      <color rgb="FF002060"/>
      <name val="Cambria"/>
      <family val="1"/>
    </font>
    <font>
      <b/>
      <sz val="12"/>
      <color rgb="FF002060"/>
      <name val="Cambria"/>
      <family val="1"/>
    </font>
    <font>
      <b/>
      <sz val="12"/>
      <color rgb="FFFF0000"/>
      <name val="Cambria"/>
      <family val="1"/>
    </font>
    <font>
      <b/>
      <sz val="11"/>
      <color theme="1"/>
      <name val="Cambria"/>
      <family val="1"/>
    </font>
    <font>
      <b/>
      <sz val="22"/>
      <color rgb="FF002060"/>
      <name val="Cambria"/>
      <family val="1"/>
    </font>
    <font>
      <b/>
      <sz val="12"/>
      <color rgb="FF0070C0"/>
      <name val="Cambria"/>
      <family val="1"/>
    </font>
    <font>
      <sz val="12"/>
      <color rgb="FFFF0000"/>
      <name val="Cambria"/>
      <family val="1"/>
    </font>
    <font>
      <b/>
      <i/>
      <sz val="12"/>
      <color rgb="FFFF0000"/>
      <name val="Cambria"/>
      <family val="1"/>
    </font>
    <font>
      <b/>
      <sz val="12"/>
      <color theme="1"/>
      <name val="Cambria"/>
      <family val="1"/>
    </font>
    <font>
      <b/>
      <sz val="14"/>
      <color rgb="FF0070C0"/>
      <name val="Cambria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 style="thin">
        <color indexed="8"/>
      </left>
      <right style="thin">
        <color indexed="8"/>
      </right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42" fillId="0" borderId="0">
      <alignment/>
      <protection/>
    </xf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80" fontId="26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/>
    </xf>
    <xf numFmtId="0" fontId="26" fillId="0" borderId="0" xfId="0" applyFont="1" applyAlignment="1">
      <alignment horizontal="left" vertical="center"/>
    </xf>
    <xf numFmtId="0" fontId="26" fillId="0" borderId="0" xfId="0" applyFont="1" applyFill="1" applyBorder="1" applyAlignment="1">
      <alignment vertical="center" wrapText="1"/>
    </xf>
    <xf numFmtId="0" fontId="18" fillId="0" borderId="0" xfId="0" applyFont="1" applyFill="1" applyAlignment="1" applyProtection="1">
      <alignment/>
      <protection hidden="1"/>
    </xf>
    <xf numFmtId="0" fontId="18" fillId="0" borderId="0" xfId="0" applyFont="1" applyFill="1" applyAlignment="1" applyProtection="1">
      <alignment/>
      <protection hidden="1"/>
    </xf>
    <xf numFmtId="181" fontId="18" fillId="0" borderId="0" xfId="0" applyNumberFormat="1" applyFont="1" applyFill="1" applyAlignment="1" applyProtection="1">
      <alignment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14" fontId="26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181" fontId="43" fillId="24" borderId="0" xfId="0" applyNumberFormat="1" applyFont="1" applyFill="1" applyBorder="1" applyAlignment="1">
      <alignment horizontal="left" vertical="center" wrapText="1"/>
    </xf>
    <xf numFmtId="181" fontId="43" fillId="24" borderId="10" xfId="0" applyNumberFormat="1" applyFont="1" applyFill="1" applyBorder="1" applyAlignment="1">
      <alignment horizontal="center" vertical="center"/>
    </xf>
    <xf numFmtId="181" fontId="43" fillId="24" borderId="1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9" fillId="25" borderId="11" xfId="0" applyFont="1" applyFill="1" applyBorder="1" applyAlignment="1" applyProtection="1">
      <alignment horizontal="center" vertical="center"/>
      <protection hidden="1"/>
    </xf>
    <xf numFmtId="0" fontId="27" fillId="26" borderId="12" xfId="0" applyFont="1" applyFill="1" applyBorder="1" applyAlignment="1" applyProtection="1">
      <alignment horizontal="center" vertical="center"/>
      <protection locked="0"/>
    </xf>
    <xf numFmtId="0" fontId="27" fillId="25" borderId="12" xfId="0" applyFont="1" applyFill="1" applyBorder="1" applyAlignment="1" applyProtection="1">
      <alignment horizontal="left" vertical="center" shrinkToFit="1"/>
      <protection hidden="1"/>
    </xf>
    <xf numFmtId="0" fontId="27" fillId="25" borderId="13" xfId="0" applyFont="1" applyFill="1" applyBorder="1" applyAlignment="1" applyProtection="1">
      <alignment horizontal="left" vertical="center" shrinkToFit="1"/>
      <protection hidden="1"/>
    </xf>
    <xf numFmtId="0" fontId="27" fillId="25" borderId="12" xfId="0" applyFont="1" applyFill="1" applyBorder="1" applyAlignment="1" applyProtection="1">
      <alignment horizontal="center" vertical="center"/>
      <protection hidden="1"/>
    </xf>
    <xf numFmtId="14" fontId="27" fillId="25" borderId="12" xfId="0" applyNumberFormat="1" applyFont="1" applyFill="1" applyBorder="1" applyAlignment="1" applyProtection="1">
      <alignment horizontal="center" vertical="center"/>
      <protection hidden="1"/>
    </xf>
    <xf numFmtId="0" fontId="27" fillId="25" borderId="11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 horizontal="center" vertical="center"/>
    </xf>
    <xf numFmtId="186" fontId="27" fillId="26" borderId="12" xfId="0" applyNumberFormat="1" applyFont="1" applyFill="1" applyBorder="1" applyAlignment="1" applyProtection="1">
      <alignment horizontal="center" vertical="center"/>
      <protection locked="0"/>
    </xf>
    <xf numFmtId="186" fontId="26" fillId="0" borderId="0" xfId="0" applyNumberFormat="1" applyFont="1" applyAlignment="1">
      <alignment horizontal="center" vertical="center"/>
    </xf>
    <xf numFmtId="0" fontId="21" fillId="27" borderId="14" xfId="0" applyFont="1" applyFill="1" applyBorder="1" applyAlignment="1" applyProtection="1">
      <alignment vertical="center"/>
      <protection hidden="1"/>
    </xf>
    <xf numFmtId="0" fontId="21" fillId="27" borderId="0" xfId="0" applyFont="1" applyFill="1" applyBorder="1" applyAlignment="1" applyProtection="1">
      <alignment vertical="center"/>
      <protection hidden="1"/>
    </xf>
    <xf numFmtId="0" fontId="21" fillId="27" borderId="15" xfId="0" applyFont="1" applyFill="1" applyBorder="1" applyAlignment="1" applyProtection="1">
      <alignment vertical="center"/>
      <protection hidden="1"/>
    </xf>
    <xf numFmtId="0" fontId="44" fillId="27" borderId="14" xfId="0" applyFont="1" applyFill="1" applyBorder="1" applyAlignment="1" applyProtection="1">
      <alignment vertical="center"/>
      <protection hidden="1"/>
    </xf>
    <xf numFmtId="0" fontId="44" fillId="27" borderId="15" xfId="0" applyFont="1" applyFill="1" applyBorder="1" applyAlignment="1" applyProtection="1">
      <alignment vertical="center"/>
      <protection hidden="1"/>
    </xf>
    <xf numFmtId="0" fontId="21" fillId="27" borderId="0" xfId="0" applyFont="1" applyFill="1" applyBorder="1" applyAlignment="1" applyProtection="1">
      <alignment horizontal="center" vertical="center"/>
      <protection hidden="1"/>
    </xf>
    <xf numFmtId="0" fontId="21" fillId="27" borderId="16" xfId="0" applyFont="1" applyFill="1" applyBorder="1" applyAlignment="1" applyProtection="1">
      <alignment vertical="center"/>
      <protection hidden="1"/>
    </xf>
    <xf numFmtId="0" fontId="21" fillId="27" borderId="17" xfId="0" applyFont="1" applyFill="1" applyBorder="1" applyAlignment="1" applyProtection="1">
      <alignment vertical="center"/>
      <protection hidden="1"/>
    </xf>
    <xf numFmtId="0" fontId="21" fillId="27" borderId="18" xfId="0" applyFont="1" applyFill="1" applyBorder="1" applyAlignment="1" applyProtection="1">
      <alignment vertical="center"/>
      <protection hidden="1"/>
    </xf>
    <xf numFmtId="0" fontId="45" fillId="28" borderId="14" xfId="0" applyFont="1" applyFill="1" applyBorder="1" applyAlignment="1" applyProtection="1">
      <alignment horizontal="right" vertical="center" wrapText="1"/>
      <protection hidden="1"/>
    </xf>
    <xf numFmtId="0" fontId="45" fillId="28" borderId="14" xfId="0" applyFont="1" applyFill="1" applyBorder="1" applyAlignment="1" applyProtection="1">
      <alignment horizontal="right" vertical="center"/>
      <protection hidden="1"/>
    </xf>
    <xf numFmtId="0" fontId="45" fillId="28" borderId="16" xfId="0" applyFont="1" applyFill="1" applyBorder="1" applyAlignment="1" applyProtection="1">
      <alignment horizontal="right" vertical="center" wrapText="1"/>
      <protection hidden="1"/>
    </xf>
    <xf numFmtId="0" fontId="46" fillId="27" borderId="14" xfId="0" applyFont="1" applyFill="1" applyBorder="1" applyAlignment="1" applyProtection="1">
      <alignment horizontal="right" vertical="center" wrapText="1"/>
      <protection hidden="1"/>
    </xf>
    <xf numFmtId="181" fontId="47" fillId="27" borderId="0" xfId="0" applyNumberFormat="1" applyFont="1" applyFill="1" applyBorder="1" applyAlignment="1" applyProtection="1">
      <alignment horizontal="left" vertical="center" wrapText="1"/>
      <protection hidden="1"/>
    </xf>
    <xf numFmtId="181" fontId="47" fillId="27" borderId="15" xfId="0" applyNumberFormat="1" applyFont="1" applyFill="1" applyBorder="1" applyAlignment="1" applyProtection="1">
      <alignment horizontal="left" vertical="center" wrapText="1"/>
      <protection hidden="1"/>
    </xf>
    <xf numFmtId="0" fontId="22" fillId="27" borderId="19" xfId="0" applyFont="1" applyFill="1" applyBorder="1" applyAlignment="1" applyProtection="1">
      <alignment horizontal="left" vertical="center"/>
      <protection hidden="1"/>
    </xf>
    <xf numFmtId="0" fontId="22" fillId="27" borderId="20" xfId="0" applyFont="1" applyFill="1" applyBorder="1" applyAlignment="1" applyProtection="1">
      <alignment vertical="center" wrapText="1"/>
      <protection hidden="1"/>
    </xf>
    <xf numFmtId="0" fontId="19" fillId="27" borderId="21" xfId="0" applyFont="1" applyFill="1" applyBorder="1" applyAlignment="1" applyProtection="1">
      <alignment vertical="center"/>
      <protection hidden="1"/>
    </xf>
    <xf numFmtId="0" fontId="33" fillId="29" borderId="22" xfId="0" applyFont="1" applyFill="1" applyBorder="1" applyAlignment="1">
      <alignment horizontal="center" vertical="center" wrapText="1"/>
    </xf>
    <xf numFmtId="0" fontId="33" fillId="29" borderId="23" xfId="0" applyFont="1" applyFill="1" applyBorder="1" applyAlignment="1">
      <alignment horizontal="center" vertical="center" wrapText="1"/>
    </xf>
    <xf numFmtId="14" fontId="33" fillId="29" borderId="22" xfId="0" applyNumberFormat="1" applyFont="1" applyFill="1" applyBorder="1" applyAlignment="1">
      <alignment horizontal="center" vertical="center" wrapText="1"/>
    </xf>
    <xf numFmtId="0" fontId="33" fillId="29" borderId="24" xfId="0" applyFont="1" applyFill="1" applyBorder="1" applyAlignment="1">
      <alignment horizontal="center" vertical="center" wrapText="1"/>
    </xf>
    <xf numFmtId="0" fontId="33" fillId="29" borderId="25" xfId="0" applyFont="1" applyFill="1" applyBorder="1" applyAlignment="1">
      <alignment horizontal="center" vertical="center" wrapText="1"/>
    </xf>
    <xf numFmtId="14" fontId="33" fillId="29" borderId="25" xfId="0" applyNumberFormat="1" applyFont="1" applyFill="1" applyBorder="1" applyAlignment="1">
      <alignment horizontal="center" vertical="center" wrapText="1"/>
    </xf>
    <xf numFmtId="186" fontId="33" fillId="29" borderId="25" xfId="0" applyNumberFormat="1" applyFont="1" applyFill="1" applyBorder="1" applyAlignment="1">
      <alignment horizontal="center" vertical="center" wrapText="1"/>
    </xf>
    <xf numFmtId="0" fontId="48" fillId="27" borderId="0" xfId="0" applyFont="1" applyFill="1" applyBorder="1" applyAlignment="1" applyProtection="1">
      <alignment horizontal="center" vertical="center"/>
      <protection hidden="1"/>
    </xf>
    <xf numFmtId="183" fontId="49" fillId="28" borderId="26" xfId="0" applyNumberFormat="1" applyFont="1" applyFill="1" applyBorder="1" applyAlignment="1" applyProtection="1">
      <alignment vertical="center" wrapText="1"/>
      <protection locked="0"/>
    </xf>
    <xf numFmtId="0" fontId="49" fillId="28" borderId="27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9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 wrapText="1"/>
    </xf>
    <xf numFmtId="14" fontId="24" fillId="0" borderId="12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194" fontId="27" fillId="26" borderId="12" xfId="0" applyNumberFormat="1" applyFont="1" applyFill="1" applyBorder="1" applyAlignment="1" applyProtection="1">
      <alignment horizontal="center" vertical="center"/>
      <protection locked="0"/>
    </xf>
    <xf numFmtId="49" fontId="25" fillId="30" borderId="30" xfId="0" applyNumberFormat="1" applyFont="1" applyFill="1" applyBorder="1" applyAlignment="1">
      <alignment horizontal="left" vertical="center"/>
    </xf>
    <xf numFmtId="49" fontId="25" fillId="30" borderId="30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/>
    </xf>
    <xf numFmtId="14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left" vertical="center"/>
    </xf>
    <xf numFmtId="0" fontId="24" fillId="0" borderId="29" xfId="0" applyFont="1" applyFill="1" applyBorder="1" applyAlignment="1">
      <alignment horizontal="center" vertical="center" wrapText="1"/>
    </xf>
    <xf numFmtId="14" fontId="24" fillId="0" borderId="29" xfId="0" applyNumberFormat="1" applyFont="1" applyFill="1" applyBorder="1" applyAlignment="1">
      <alignment horizontal="center" vertical="center" wrapText="1"/>
    </xf>
    <xf numFmtId="195" fontId="24" fillId="0" borderId="24" xfId="60" applyNumberFormat="1" applyFont="1" applyFill="1" applyBorder="1" applyAlignment="1">
      <alignment horizontal="center" vertical="center"/>
      <protection/>
    </xf>
    <xf numFmtId="186" fontId="37" fillId="26" borderId="12" xfId="0" applyNumberFormat="1" applyFont="1" applyFill="1" applyBorder="1" applyAlignment="1" applyProtection="1">
      <alignment horizontal="center" vertical="center" wrapText="1"/>
      <protection locked="0"/>
    </xf>
    <xf numFmtId="0" fontId="49" fillId="28" borderId="27" xfId="0" applyFont="1" applyFill="1" applyBorder="1" applyAlignment="1" applyProtection="1">
      <alignment horizontal="left" vertical="center" wrapText="1"/>
      <protection locked="0"/>
    </xf>
    <xf numFmtId="0" fontId="49" fillId="28" borderId="26" xfId="0" applyFont="1" applyFill="1" applyBorder="1" applyAlignment="1" applyProtection="1">
      <alignment horizontal="left" vertical="center" wrapText="1"/>
      <protection locked="0"/>
    </xf>
    <xf numFmtId="183" fontId="49" fillId="28" borderId="27" xfId="0" applyNumberFormat="1" applyFont="1" applyFill="1" applyBorder="1" applyAlignment="1" applyProtection="1">
      <alignment horizontal="left" vertical="center" wrapText="1"/>
      <protection locked="0"/>
    </xf>
    <xf numFmtId="183" fontId="49" fillId="28" borderId="26" xfId="0" applyNumberFormat="1" applyFont="1" applyFill="1" applyBorder="1" applyAlignment="1" applyProtection="1">
      <alignment horizontal="left" vertical="center" wrapText="1"/>
      <protection locked="0"/>
    </xf>
    <xf numFmtId="0" fontId="20" fillId="27" borderId="31" xfId="0" applyFont="1" applyFill="1" applyBorder="1" applyAlignment="1" applyProtection="1">
      <alignment horizontal="center" wrapText="1"/>
      <protection hidden="1"/>
    </xf>
    <xf numFmtId="0" fontId="20" fillId="27" borderId="32" xfId="0" applyFont="1" applyFill="1" applyBorder="1" applyAlignment="1" applyProtection="1">
      <alignment horizontal="center" wrapText="1"/>
      <protection hidden="1"/>
    </xf>
    <xf numFmtId="0" fontId="20" fillId="27" borderId="33" xfId="0" applyFont="1" applyFill="1" applyBorder="1" applyAlignment="1" applyProtection="1">
      <alignment horizontal="center" wrapText="1"/>
      <protection hidden="1"/>
    </xf>
    <xf numFmtId="0" fontId="23" fillId="27" borderId="14" xfId="0" applyFont="1" applyFill="1" applyBorder="1" applyAlignment="1" applyProtection="1">
      <alignment horizontal="center" vertical="center" wrapText="1"/>
      <protection locked="0"/>
    </xf>
    <xf numFmtId="0" fontId="51" fillId="27" borderId="0" xfId="0" applyFont="1" applyFill="1" applyBorder="1" applyAlignment="1" applyProtection="1">
      <alignment horizontal="center" vertical="center"/>
      <protection locked="0"/>
    </xf>
    <xf numFmtId="0" fontId="51" fillId="27" borderId="15" xfId="0" applyFont="1" applyFill="1" applyBorder="1" applyAlignment="1" applyProtection="1">
      <alignment horizontal="center" vertical="center"/>
      <protection locked="0"/>
    </xf>
    <xf numFmtId="0" fontId="52" fillId="27" borderId="14" xfId="0" applyFont="1" applyFill="1" applyBorder="1" applyAlignment="1" applyProtection="1">
      <alignment horizontal="center" vertical="center"/>
      <protection hidden="1"/>
    </xf>
    <xf numFmtId="0" fontId="52" fillId="27" borderId="0" xfId="0" applyFont="1" applyFill="1" applyBorder="1" applyAlignment="1" applyProtection="1">
      <alignment horizontal="center" vertical="center"/>
      <protection hidden="1"/>
    </xf>
    <xf numFmtId="0" fontId="52" fillId="27" borderId="15" xfId="0" applyFont="1" applyFill="1" applyBorder="1" applyAlignment="1" applyProtection="1">
      <alignment horizontal="center" vertical="center"/>
      <protection hidden="1"/>
    </xf>
    <xf numFmtId="0" fontId="48" fillId="27" borderId="14" xfId="0" applyFont="1" applyFill="1" applyBorder="1" applyAlignment="1" applyProtection="1">
      <alignment horizontal="center" vertical="center" wrapText="1"/>
      <protection hidden="1"/>
    </xf>
    <xf numFmtId="0" fontId="48" fillId="27" borderId="0" xfId="0" applyFont="1" applyFill="1" applyBorder="1" applyAlignment="1" applyProtection="1">
      <alignment horizontal="center" vertical="center"/>
      <protection hidden="1"/>
    </xf>
    <xf numFmtId="0" fontId="48" fillId="27" borderId="15" xfId="0" applyFont="1" applyFill="1" applyBorder="1" applyAlignment="1" applyProtection="1">
      <alignment horizontal="center" vertical="center"/>
      <protection hidden="1"/>
    </xf>
    <xf numFmtId="0" fontId="48" fillId="27" borderId="14" xfId="0" applyFont="1" applyFill="1" applyBorder="1" applyAlignment="1" applyProtection="1">
      <alignment horizontal="center" vertical="center"/>
      <protection hidden="1"/>
    </xf>
    <xf numFmtId="0" fontId="40" fillId="24" borderId="0" xfId="0" applyFont="1" applyFill="1" applyAlignment="1">
      <alignment horizontal="center" vertical="center" wrapText="1"/>
    </xf>
    <xf numFmtId="0" fontId="53" fillId="29" borderId="0" xfId="0" applyFont="1" applyFill="1" applyAlignment="1">
      <alignment horizontal="center" vertical="center" wrapText="1"/>
    </xf>
    <xf numFmtId="180" fontId="52" fillId="24" borderId="0" xfId="0" applyNumberFormat="1" applyFont="1" applyFill="1" applyAlignment="1">
      <alignment horizontal="center" vertical="center" wrapText="1"/>
    </xf>
    <xf numFmtId="0" fontId="28" fillId="24" borderId="0" xfId="0" applyFont="1" applyFill="1" applyBorder="1" applyAlignment="1">
      <alignment horizontal="left" vertical="center" wrapText="1"/>
    </xf>
    <xf numFmtId="183" fontId="43" fillId="24" borderId="10" xfId="0" applyNumberFormat="1" applyFont="1" applyFill="1" applyBorder="1" applyAlignment="1">
      <alignment horizontal="left" vertical="center" wrapText="1"/>
    </xf>
    <xf numFmtId="0" fontId="53" fillId="29" borderId="0" xfId="0" applyNumberFormat="1" applyFont="1" applyFill="1" applyAlignment="1">
      <alignment horizontal="center" vertical="center" wrapText="1"/>
    </xf>
    <xf numFmtId="0" fontId="52" fillId="24" borderId="0" xfId="0" applyNumberFormat="1" applyFont="1" applyFill="1" applyAlignment="1">
      <alignment horizontal="center" vertical="center" wrapText="1"/>
    </xf>
    <xf numFmtId="0" fontId="28" fillId="24" borderId="0" xfId="0" applyFont="1" applyFill="1" applyBorder="1" applyAlignment="1">
      <alignment horizontal="left" vertical="center"/>
    </xf>
    <xf numFmtId="183" fontId="43" fillId="24" borderId="10" xfId="0" applyNumberFormat="1" applyFont="1" applyFill="1" applyBorder="1" applyAlignment="1">
      <alignment horizontal="center" vertical="center"/>
    </xf>
  </cellXfs>
  <cellStyles count="60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2" xfId="40"/>
    <cellStyle name="%60 - Vurgu3" xfId="41"/>
    <cellStyle name="%60 - Vurgu4" xfId="42"/>
    <cellStyle name="%60 - Vurgu5" xfId="43"/>
    <cellStyle name="%60 - Vurgu6" xfId="44"/>
    <cellStyle name="Açıklama Metni" xfId="45"/>
    <cellStyle name="Ana Başlık" xfId="46"/>
    <cellStyle name="Bağlı Hücre" xfId="47"/>
    <cellStyle name="Başlık 1" xfId="48"/>
    <cellStyle name="Başlık 2" xfId="49"/>
    <cellStyle name="Başlık 3" xfId="50"/>
    <cellStyle name="Başlık 4" xfId="51"/>
    <cellStyle name="Comma" xfId="52"/>
    <cellStyle name="Comma [0]" xfId="53"/>
    <cellStyle name="Çıkış" xfId="54"/>
    <cellStyle name="Giriş" xfId="55"/>
    <cellStyle name="Hesaplama" xfId="56"/>
    <cellStyle name="İşaretli Hücre" xfId="57"/>
    <cellStyle name="İyi" xfId="58"/>
    <cellStyle name="Kötü" xfId="59"/>
    <cellStyle name="Normal 2" xfId="60"/>
    <cellStyle name="Not" xfId="61"/>
    <cellStyle name="Nötr" xfId="62"/>
    <cellStyle name="Currency" xfId="63"/>
    <cellStyle name="Currency [0]" xfId="64"/>
    <cellStyle name="Toplam" xfId="65"/>
    <cellStyle name="Uyarı Metni" xfId="66"/>
    <cellStyle name="Vurgu1" xfId="67"/>
    <cellStyle name="Vurgu2" xfId="68"/>
    <cellStyle name="Vurgu3" xfId="69"/>
    <cellStyle name="Vurgu4" xfId="70"/>
    <cellStyle name="Vurgu5" xfId="71"/>
    <cellStyle name="Vurgu6" xfId="72"/>
    <cellStyle name="Percent" xfId="73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25</xdr:row>
      <xdr:rowOff>47625</xdr:rowOff>
    </xdr:from>
    <xdr:to>
      <xdr:col>0</xdr:col>
      <xdr:colOff>1066800</xdr:colOff>
      <xdr:row>27</xdr:row>
      <xdr:rowOff>85725</xdr:rowOff>
    </xdr:to>
    <xdr:grpSp>
      <xdr:nvGrpSpPr>
        <xdr:cNvPr id="1" name="5 Grup"/>
        <xdr:cNvGrpSpPr>
          <a:grpSpLocks/>
        </xdr:cNvGrpSpPr>
      </xdr:nvGrpSpPr>
      <xdr:grpSpPr>
        <a:xfrm>
          <a:off x="266700" y="7924800"/>
          <a:ext cx="790575" cy="68580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666750</xdr:colOff>
      <xdr:row>2</xdr:row>
      <xdr:rowOff>238125</xdr:rowOff>
    </xdr:from>
    <xdr:to>
      <xdr:col>1</xdr:col>
      <xdr:colOff>1990725</xdr:colOff>
      <xdr:row>6</xdr:row>
      <xdr:rowOff>114300</xdr:rowOff>
    </xdr:to>
    <xdr:pic>
      <xdr:nvPicPr>
        <xdr:cNvPr id="4" name="Resim 2" descr="atletizm-logo-300x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1085850"/>
          <a:ext cx="13239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0</xdr:row>
      <xdr:rowOff>47625</xdr:rowOff>
    </xdr:from>
    <xdr:to>
      <xdr:col>5</xdr:col>
      <xdr:colOff>1200150</xdr:colOff>
      <xdr:row>3</xdr:row>
      <xdr:rowOff>19050</xdr:rowOff>
    </xdr:to>
    <xdr:pic>
      <xdr:nvPicPr>
        <xdr:cNvPr id="1" name="Resim 2" descr="atletizm-logo-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47625"/>
          <a:ext cx="1000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0</xdr:row>
      <xdr:rowOff>0</xdr:rowOff>
    </xdr:from>
    <xdr:to>
      <xdr:col>7</xdr:col>
      <xdr:colOff>495300</xdr:colOff>
      <xdr:row>3</xdr:row>
      <xdr:rowOff>19050</xdr:rowOff>
    </xdr:to>
    <xdr:pic>
      <xdr:nvPicPr>
        <xdr:cNvPr id="1" name="Resim 2" descr="atletizm-logo-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0"/>
          <a:ext cx="990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25</xdr:row>
      <xdr:rowOff>47625</xdr:rowOff>
    </xdr:from>
    <xdr:to>
      <xdr:col>0</xdr:col>
      <xdr:colOff>1066800</xdr:colOff>
      <xdr:row>27</xdr:row>
      <xdr:rowOff>85725</xdr:rowOff>
    </xdr:to>
    <xdr:grpSp>
      <xdr:nvGrpSpPr>
        <xdr:cNvPr id="1" name="5 Grup"/>
        <xdr:cNvGrpSpPr>
          <a:grpSpLocks/>
        </xdr:cNvGrpSpPr>
      </xdr:nvGrpSpPr>
      <xdr:grpSpPr>
        <a:xfrm>
          <a:off x="266700" y="7924800"/>
          <a:ext cx="790575" cy="68580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409575</xdr:colOff>
      <xdr:row>3</xdr:row>
      <xdr:rowOff>152400</xdr:rowOff>
    </xdr:from>
    <xdr:to>
      <xdr:col>1</xdr:col>
      <xdr:colOff>1990725</xdr:colOff>
      <xdr:row>7</xdr:row>
      <xdr:rowOff>238125</xdr:rowOff>
    </xdr:to>
    <xdr:pic>
      <xdr:nvPicPr>
        <xdr:cNvPr id="4" name="Resim 5" descr="atletizm-logo-300x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1314450"/>
          <a:ext cx="15716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66675</xdr:rowOff>
    </xdr:from>
    <xdr:to>
      <xdr:col>5</xdr:col>
      <xdr:colOff>1028700</xdr:colOff>
      <xdr:row>3</xdr:row>
      <xdr:rowOff>38100</xdr:rowOff>
    </xdr:to>
    <xdr:pic>
      <xdr:nvPicPr>
        <xdr:cNvPr id="1" name="Resim 2" descr="atletizm-logo-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66675"/>
          <a:ext cx="1000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0</xdr:row>
      <xdr:rowOff>0</xdr:rowOff>
    </xdr:from>
    <xdr:to>
      <xdr:col>6</xdr:col>
      <xdr:colOff>723900</xdr:colOff>
      <xdr:row>3</xdr:row>
      <xdr:rowOff>19050</xdr:rowOff>
    </xdr:to>
    <xdr:pic>
      <xdr:nvPicPr>
        <xdr:cNvPr id="1" name="Resim 2" descr="atletizm-logo-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0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33"/>
  <sheetViews>
    <sheetView view="pageBreakPreview" zoomScaleSheetLayoutView="100" zoomScalePageLayoutView="0" workbookViewId="0" topLeftCell="A13">
      <selection activeCell="B25" sqref="B25:C25"/>
    </sheetView>
  </sheetViews>
  <sheetFormatPr defaultColWidth="9.00390625" defaultRowHeight="12.75"/>
  <cols>
    <col min="1" max="2" width="30.375" style="8" customWidth="1"/>
    <col min="3" max="3" width="30.875" style="8" customWidth="1"/>
    <col min="4" max="12" width="6.75390625" style="8" customWidth="1"/>
    <col min="13" max="16384" width="9.125" style="8" customWidth="1"/>
  </cols>
  <sheetData>
    <row r="1" spans="1:3" ht="24" customHeight="1">
      <c r="A1" s="85"/>
      <c r="B1" s="86"/>
      <c r="C1" s="87"/>
    </row>
    <row r="2" spans="1:5" ht="42.75" customHeight="1">
      <c r="A2" s="88" t="s">
        <v>20</v>
      </c>
      <c r="B2" s="89"/>
      <c r="C2" s="90"/>
      <c r="D2" s="9"/>
      <c r="E2" s="9"/>
    </row>
    <row r="3" spans="1:5" ht="24.75" customHeight="1">
      <c r="A3" s="91"/>
      <c r="B3" s="92"/>
      <c r="C3" s="93"/>
      <c r="D3" s="10"/>
      <c r="E3" s="10"/>
    </row>
    <row r="4" spans="1:3" s="11" customFormat="1" ht="24.75" customHeight="1">
      <c r="A4" s="31"/>
      <c r="B4" s="32"/>
      <c r="C4" s="33"/>
    </row>
    <row r="5" spans="1:3" s="11" customFormat="1" ht="24.75" customHeight="1">
      <c r="A5" s="31"/>
      <c r="B5" s="32"/>
      <c r="C5" s="33"/>
    </row>
    <row r="6" spans="1:3" s="11" customFormat="1" ht="24.75" customHeight="1">
      <c r="A6" s="31"/>
      <c r="B6" s="32"/>
      <c r="C6" s="33"/>
    </row>
    <row r="7" spans="1:3" s="11" customFormat="1" ht="24.75" customHeight="1">
      <c r="A7" s="31"/>
      <c r="B7" s="32"/>
      <c r="C7" s="33"/>
    </row>
    <row r="8" spans="1:3" s="11" customFormat="1" ht="24.75" customHeight="1">
      <c r="A8" s="31"/>
      <c r="B8" s="32"/>
      <c r="C8" s="33"/>
    </row>
    <row r="9" spans="1:3" ht="22.5">
      <c r="A9" s="31"/>
      <c r="B9" s="32"/>
      <c r="C9" s="33"/>
    </row>
    <row r="10" spans="1:3" ht="22.5">
      <c r="A10" s="31"/>
      <c r="B10" s="32"/>
      <c r="C10" s="33"/>
    </row>
    <row r="11" spans="1:3" ht="22.5">
      <c r="A11" s="31"/>
      <c r="B11" s="32"/>
      <c r="C11" s="33"/>
    </row>
    <row r="12" spans="1:3" ht="22.5">
      <c r="A12" s="31"/>
      <c r="B12" s="32"/>
      <c r="C12" s="33"/>
    </row>
    <row r="13" spans="1:3" ht="22.5">
      <c r="A13" s="31"/>
      <c r="B13" s="32"/>
      <c r="C13" s="33"/>
    </row>
    <row r="14" spans="1:3" ht="22.5">
      <c r="A14" s="31"/>
      <c r="B14" s="32"/>
      <c r="C14" s="33"/>
    </row>
    <row r="15" spans="1:3" ht="22.5">
      <c r="A15" s="31"/>
      <c r="B15" s="32"/>
      <c r="C15" s="33"/>
    </row>
    <row r="16" spans="1:3" ht="22.5">
      <c r="A16" s="31"/>
      <c r="B16" s="32"/>
      <c r="C16" s="33"/>
    </row>
    <row r="17" spans="1:3" ht="22.5">
      <c r="A17" s="31"/>
      <c r="B17" s="32"/>
      <c r="C17" s="33"/>
    </row>
    <row r="18" spans="1:3" ht="22.5">
      <c r="A18" s="31"/>
      <c r="B18" s="32"/>
      <c r="C18" s="33"/>
    </row>
    <row r="19" spans="1:3" ht="18" customHeight="1">
      <c r="A19" s="94" t="str">
        <f>B25</f>
        <v>TAF KUPASI YÜRÜYÜŞ CHALLENGE </v>
      </c>
      <c r="B19" s="95"/>
      <c r="C19" s="96"/>
    </row>
    <row r="20" spans="1:3" ht="42" customHeight="1">
      <c r="A20" s="97"/>
      <c r="B20" s="95"/>
      <c r="C20" s="96"/>
    </row>
    <row r="21" spans="1:3" ht="27">
      <c r="A21" s="34"/>
      <c r="B21" s="56" t="str">
        <f>B28</f>
        <v>Trabzon</v>
      </c>
      <c r="C21" s="35"/>
    </row>
    <row r="22" spans="1:3" ht="22.5">
      <c r="A22" s="31"/>
      <c r="B22" s="36"/>
      <c r="C22" s="33"/>
    </row>
    <row r="23" spans="1:3" ht="22.5">
      <c r="A23" s="31"/>
      <c r="B23" s="36"/>
      <c r="C23" s="33"/>
    </row>
    <row r="24" spans="1:3" ht="22.5">
      <c r="A24" s="37"/>
      <c r="B24" s="38"/>
      <c r="C24" s="39"/>
    </row>
    <row r="25" spans="1:3" ht="25.5" customHeight="1">
      <c r="A25" s="40" t="s">
        <v>6</v>
      </c>
      <c r="B25" s="81" t="s">
        <v>16</v>
      </c>
      <c r="C25" s="82"/>
    </row>
    <row r="26" spans="1:3" ht="25.5" customHeight="1">
      <c r="A26" s="40" t="s">
        <v>7</v>
      </c>
      <c r="B26" s="81" t="s">
        <v>17</v>
      </c>
      <c r="C26" s="82"/>
    </row>
    <row r="27" spans="1:3" ht="25.5" customHeight="1">
      <c r="A27" s="41" t="s">
        <v>8</v>
      </c>
      <c r="B27" s="81" t="s">
        <v>18</v>
      </c>
      <c r="C27" s="82"/>
    </row>
    <row r="28" spans="1:3" ht="25.5" customHeight="1">
      <c r="A28" s="40" t="s">
        <v>9</v>
      </c>
      <c r="B28" s="81" t="s">
        <v>19</v>
      </c>
      <c r="C28" s="82"/>
    </row>
    <row r="29" spans="1:3" ht="25.5" customHeight="1">
      <c r="A29" s="42" t="s">
        <v>10</v>
      </c>
      <c r="B29" s="83">
        <v>42575.375</v>
      </c>
      <c r="C29" s="84"/>
    </row>
    <row r="30" spans="1:3" ht="24" customHeight="1">
      <c r="A30" s="42" t="s">
        <v>13</v>
      </c>
      <c r="B30" s="58">
        <v>5</v>
      </c>
      <c r="C30" s="57"/>
    </row>
    <row r="31" spans="1:3" ht="24" customHeight="1">
      <c r="A31" s="43"/>
      <c r="B31" s="44"/>
      <c r="C31" s="45"/>
    </row>
    <row r="32" spans="1:3" ht="24" customHeight="1">
      <c r="A32" s="43"/>
      <c r="B32" s="44"/>
      <c r="C32" s="45"/>
    </row>
    <row r="33" spans="1:3" ht="24" customHeight="1" thickBot="1">
      <c r="A33" s="46"/>
      <c r="B33" s="47"/>
      <c r="C33" s="48"/>
    </row>
  </sheetData>
  <sheetProtection/>
  <mergeCells count="9">
    <mergeCell ref="B27:C27"/>
    <mergeCell ref="B28:C28"/>
    <mergeCell ref="B29:C29"/>
    <mergeCell ref="A1:C1"/>
    <mergeCell ref="A2:C2"/>
    <mergeCell ref="A3:C3"/>
    <mergeCell ref="A19:C20"/>
    <mergeCell ref="B25:C25"/>
    <mergeCell ref="B26:C26"/>
  </mergeCells>
  <printOptions horizontalCentered="1" verticalCentered="1"/>
  <pageMargins left="0.6692913385826772" right="0.2362204724409449" top="0.4724409448818898" bottom="0.2755905511811024" header="0.31496062992125984" footer="0.1574803149606299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28"/>
  <sheetViews>
    <sheetView view="pageBreakPreview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5.125" style="13" bestFit="1" customWidth="1"/>
    <col min="2" max="2" width="6.375" style="13" bestFit="1" customWidth="1"/>
    <col min="3" max="3" width="30.75390625" style="14" customWidth="1"/>
    <col min="4" max="4" width="39.875" style="14" customWidth="1"/>
    <col min="5" max="5" width="8.625" style="13" customWidth="1"/>
    <col min="6" max="6" width="17.875" style="15" customWidth="1"/>
    <col min="7" max="7" width="17.125" style="12" customWidth="1"/>
    <col min="8" max="16384" width="9.125" style="12" customWidth="1"/>
  </cols>
  <sheetData>
    <row r="1" spans="1:6" ht="31.5" customHeight="1">
      <c r="A1" s="98" t="str">
        <f>'KADIN KAPAK'!A2</f>
        <v>Türkiye Atletizm Federasyonu
Trabzon Atletizm İl Temsilciliği</v>
      </c>
      <c r="B1" s="98"/>
      <c r="C1" s="98"/>
      <c r="D1" s="98"/>
      <c r="E1" s="98"/>
      <c r="F1" s="98"/>
    </row>
    <row r="2" spans="1:6" ht="22.5" customHeight="1">
      <c r="A2" s="99" t="str">
        <f>'KADIN KAPAK'!A19</f>
        <v>TAF KUPASI YÜRÜYÜŞ CHALLENGE </v>
      </c>
      <c r="B2" s="99"/>
      <c r="C2" s="99"/>
      <c r="D2" s="99"/>
      <c r="E2" s="99"/>
      <c r="F2" s="99"/>
    </row>
    <row r="3" spans="1:6" ht="15.75">
      <c r="A3" s="100" t="str">
        <f>'KADIN KAPAK'!B21</f>
        <v>Trabzon</v>
      </c>
      <c r="B3" s="100"/>
      <c r="C3" s="100"/>
      <c r="D3" s="100"/>
      <c r="E3" s="100"/>
      <c r="F3" s="100"/>
    </row>
    <row r="4" spans="1:6" s="16" customFormat="1" ht="17.25" customHeight="1">
      <c r="A4" s="101" t="str">
        <f>'KADIN KAPAK'!B27</f>
        <v>Kadınlar</v>
      </c>
      <c r="B4" s="101"/>
      <c r="C4" s="101"/>
      <c r="D4" s="17" t="str">
        <f>'KADIN KAPAK'!B26</f>
        <v>5000m.</v>
      </c>
      <c r="E4" s="102">
        <f>'KADIN KAPAK'!B29</f>
        <v>42575.375</v>
      </c>
      <c r="F4" s="102"/>
    </row>
    <row r="5" spans="1:6" s="7" customFormat="1" ht="31.5" customHeight="1" thickBot="1">
      <c r="A5" s="49" t="s">
        <v>0</v>
      </c>
      <c r="B5" s="49" t="s">
        <v>1</v>
      </c>
      <c r="C5" s="50" t="s">
        <v>3</v>
      </c>
      <c r="D5" s="49" t="s">
        <v>11</v>
      </c>
      <c r="E5" s="49" t="s">
        <v>5</v>
      </c>
      <c r="F5" s="51" t="s">
        <v>2</v>
      </c>
    </row>
    <row r="6" spans="1:6" s="16" customFormat="1" ht="30" customHeight="1">
      <c r="A6" s="59">
        <v>1</v>
      </c>
      <c r="B6" s="60">
        <v>241</v>
      </c>
      <c r="C6" s="69" t="s">
        <v>24</v>
      </c>
      <c r="D6" s="69" t="s">
        <v>25</v>
      </c>
      <c r="E6" s="70" t="s">
        <v>14</v>
      </c>
      <c r="F6" s="70" t="s">
        <v>31</v>
      </c>
    </row>
    <row r="7" spans="1:6" s="16" customFormat="1" ht="30" customHeight="1">
      <c r="A7" s="61">
        <v>2</v>
      </c>
      <c r="B7" s="62">
        <v>242</v>
      </c>
      <c r="C7" s="71" t="s">
        <v>26</v>
      </c>
      <c r="D7" s="71" t="s">
        <v>25</v>
      </c>
      <c r="E7" s="61" t="s">
        <v>14</v>
      </c>
      <c r="F7" s="72">
        <v>36526</v>
      </c>
    </row>
    <row r="8" spans="1:8" s="16" customFormat="1" ht="30" customHeight="1">
      <c r="A8" s="61">
        <v>3</v>
      </c>
      <c r="B8" s="62">
        <v>243</v>
      </c>
      <c r="C8" s="67" t="s">
        <v>27</v>
      </c>
      <c r="D8" s="71" t="s">
        <v>25</v>
      </c>
      <c r="E8" s="61" t="s">
        <v>14</v>
      </c>
      <c r="F8" s="72">
        <v>36892</v>
      </c>
      <c r="H8"/>
    </row>
    <row r="9" spans="1:8" s="16" customFormat="1" ht="30" customHeight="1">
      <c r="A9" s="61">
        <v>4</v>
      </c>
      <c r="B9" s="62">
        <v>244</v>
      </c>
      <c r="C9" s="71" t="s">
        <v>28</v>
      </c>
      <c r="D9" s="71" t="s">
        <v>25</v>
      </c>
      <c r="E9" s="61" t="s">
        <v>14</v>
      </c>
      <c r="F9" s="72">
        <v>36526</v>
      </c>
      <c r="H9"/>
    </row>
    <row r="10" spans="1:8" s="16" customFormat="1" ht="30" customHeight="1">
      <c r="A10" s="61">
        <v>5</v>
      </c>
      <c r="B10" s="62">
        <v>245</v>
      </c>
      <c r="C10" s="71" t="s">
        <v>29</v>
      </c>
      <c r="D10" s="71" t="s">
        <v>30</v>
      </c>
      <c r="E10" s="61" t="s">
        <v>14</v>
      </c>
      <c r="F10" s="72">
        <v>37383</v>
      </c>
      <c r="H10"/>
    </row>
    <row r="11" spans="1:8" s="16" customFormat="1" ht="30" customHeight="1">
      <c r="A11" s="61">
        <v>6</v>
      </c>
      <c r="B11" s="62"/>
      <c r="C11" s="71"/>
      <c r="D11" s="71"/>
      <c r="E11" s="61" t="s">
        <v>14</v>
      </c>
      <c r="F11" s="72"/>
      <c r="H11"/>
    </row>
    <row r="12" spans="1:8" s="16" customFormat="1" ht="30" customHeight="1">
      <c r="A12" s="61">
        <v>7</v>
      </c>
      <c r="B12" s="62"/>
      <c r="C12" s="71"/>
      <c r="D12" s="71"/>
      <c r="E12" s="61" t="s">
        <v>14</v>
      </c>
      <c r="F12" s="72"/>
      <c r="H12"/>
    </row>
    <row r="13" spans="1:8" s="16" customFormat="1" ht="30" customHeight="1">
      <c r="A13" s="61">
        <v>8</v>
      </c>
      <c r="B13" s="62"/>
      <c r="C13" s="73"/>
      <c r="D13" s="73"/>
      <c r="E13" s="74" t="s">
        <v>14</v>
      </c>
      <c r="F13" s="75"/>
      <c r="H13"/>
    </row>
    <row r="14" spans="1:8" s="16" customFormat="1" ht="30" customHeight="1">
      <c r="A14" s="61">
        <v>9</v>
      </c>
      <c r="B14" s="62"/>
      <c r="C14" s="71"/>
      <c r="D14" s="71"/>
      <c r="E14" s="61" t="s">
        <v>14</v>
      </c>
      <c r="F14" s="72"/>
      <c r="H14"/>
    </row>
    <row r="15" spans="1:8" s="16" customFormat="1" ht="30" customHeight="1">
      <c r="A15" s="61">
        <v>10</v>
      </c>
      <c r="B15" s="62"/>
      <c r="C15" s="71"/>
      <c r="D15" s="71"/>
      <c r="E15" s="61" t="s">
        <v>14</v>
      </c>
      <c r="F15" s="72"/>
      <c r="H15"/>
    </row>
    <row r="16" spans="1:8" s="16" customFormat="1" ht="30" customHeight="1">
      <c r="A16" s="61">
        <v>11</v>
      </c>
      <c r="B16" s="62"/>
      <c r="C16" s="71"/>
      <c r="D16" s="71"/>
      <c r="E16" s="61" t="s">
        <v>14</v>
      </c>
      <c r="F16" s="72"/>
      <c r="H16"/>
    </row>
    <row r="17" spans="1:8" s="16" customFormat="1" ht="30" customHeight="1">
      <c r="A17" s="61">
        <v>12</v>
      </c>
      <c r="B17" s="62"/>
      <c r="C17" s="73"/>
      <c r="D17" s="73"/>
      <c r="E17" s="74" t="s">
        <v>14</v>
      </c>
      <c r="F17" s="75"/>
      <c r="H17"/>
    </row>
    <row r="18" spans="1:8" s="16" customFormat="1" ht="30" customHeight="1">
      <c r="A18" s="61">
        <v>13</v>
      </c>
      <c r="B18" s="62"/>
      <c r="C18" s="73"/>
      <c r="D18" s="73"/>
      <c r="E18" s="74" t="s">
        <v>14</v>
      </c>
      <c r="F18" s="75"/>
      <c r="H18"/>
    </row>
    <row r="19" spans="1:8" s="16" customFormat="1" ht="30" customHeight="1">
      <c r="A19" s="61">
        <v>14</v>
      </c>
      <c r="B19" s="62"/>
      <c r="C19" s="73"/>
      <c r="D19" s="73"/>
      <c r="E19" s="74" t="s">
        <v>14</v>
      </c>
      <c r="F19" s="75"/>
      <c r="H19"/>
    </row>
    <row r="20" spans="1:8" s="16" customFormat="1" ht="30" customHeight="1">
      <c r="A20" s="61">
        <v>15</v>
      </c>
      <c r="B20" s="62"/>
      <c r="C20" s="64"/>
      <c r="D20" s="64"/>
      <c r="E20" s="74" t="s">
        <v>14</v>
      </c>
      <c r="F20" s="66"/>
      <c r="H20"/>
    </row>
    <row r="21" spans="1:8" s="16" customFormat="1" ht="30" customHeight="1">
      <c r="A21" s="61">
        <v>16</v>
      </c>
      <c r="B21" s="61"/>
      <c r="C21" s="64"/>
      <c r="D21" s="64"/>
      <c r="E21" s="74" t="s">
        <v>14</v>
      </c>
      <c r="F21" s="66"/>
      <c r="H21"/>
    </row>
    <row r="22" spans="1:8" s="16" customFormat="1" ht="30" customHeight="1">
      <c r="A22" s="61">
        <v>17</v>
      </c>
      <c r="B22" s="61"/>
      <c r="C22" s="64"/>
      <c r="D22" s="64"/>
      <c r="E22" s="65" t="s">
        <v>14</v>
      </c>
      <c r="F22" s="66"/>
      <c r="H22"/>
    </row>
    <row r="23" spans="1:8" s="16" customFormat="1" ht="30" customHeight="1">
      <c r="A23" s="61">
        <v>18</v>
      </c>
      <c r="B23" s="61"/>
      <c r="C23" s="63"/>
      <c r="D23" s="64"/>
      <c r="E23" s="65"/>
      <c r="F23" s="66"/>
      <c r="H23"/>
    </row>
    <row r="24" spans="1:8" s="16" customFormat="1" ht="30" customHeight="1">
      <c r="A24" s="61">
        <v>19</v>
      </c>
      <c r="B24" s="61"/>
      <c r="C24" s="63"/>
      <c r="D24" s="64"/>
      <c r="E24" s="65"/>
      <c r="F24" s="66"/>
      <c r="H24"/>
    </row>
    <row r="25" spans="1:8" s="16" customFormat="1" ht="30" customHeight="1">
      <c r="A25" s="61">
        <v>20</v>
      </c>
      <c r="B25" s="61"/>
      <c r="C25" s="63"/>
      <c r="D25" s="64"/>
      <c r="E25" s="65"/>
      <c r="F25" s="66"/>
      <c r="H25"/>
    </row>
    <row r="26" spans="1:8" s="16" customFormat="1" ht="30" customHeight="1">
      <c r="A26" s="61">
        <v>21</v>
      </c>
      <c r="B26" s="61"/>
      <c r="C26" s="63"/>
      <c r="D26" s="64"/>
      <c r="E26" s="65"/>
      <c r="F26" s="66"/>
      <c r="H26"/>
    </row>
    <row r="27" spans="1:8" s="16" customFormat="1" ht="30" customHeight="1">
      <c r="A27" s="61">
        <v>22</v>
      </c>
      <c r="B27" s="61"/>
      <c r="C27" s="63"/>
      <c r="D27" s="64"/>
      <c r="E27" s="65"/>
      <c r="F27" s="66"/>
      <c r="H27"/>
    </row>
    <row r="28" spans="1:8" s="16" customFormat="1" ht="30" customHeight="1">
      <c r="A28" s="61">
        <v>23</v>
      </c>
      <c r="B28" s="61"/>
      <c r="C28" s="63"/>
      <c r="D28" s="64"/>
      <c r="E28" s="65"/>
      <c r="F28" s="66"/>
      <c r="H28"/>
    </row>
  </sheetData>
  <sheetProtection/>
  <mergeCells count="5">
    <mergeCell ref="A1:F1"/>
    <mergeCell ref="A2:F2"/>
    <mergeCell ref="A3:F3"/>
    <mergeCell ref="A4:C4"/>
    <mergeCell ref="E4:F4"/>
  </mergeCells>
  <conditionalFormatting sqref="B6:B28">
    <cfRule type="duplicateValues" priority="247" dxfId="13" stopIfTrue="1">
      <formula>AND(COUNTIF($B$6:$B$28,B6)&gt;1,NOT(ISBLANK(B6)))</formula>
    </cfRule>
  </conditionalFormatting>
  <printOptions horizontalCentered="1"/>
  <pageMargins left="0.5118110236220472" right="0.11811023622047245" top="0.6692913385826772" bottom="0.5118110236220472" header="0.3937007874015748" footer="0.2755905511811024"/>
  <pageSetup fitToHeight="0" fitToWidth="1" horizontalDpi="600" verticalDpi="600" orientation="portrait" paperSize="9" scale="90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34"/>
  <sheetViews>
    <sheetView view="pageBreakPreview" zoomScaleSheetLayoutView="100" zoomScalePageLayoutView="0" workbookViewId="0" topLeftCell="A3">
      <selection activeCell="G6" sqref="G6"/>
    </sheetView>
  </sheetViews>
  <sheetFormatPr defaultColWidth="9.00390625" defaultRowHeight="12.75"/>
  <cols>
    <col min="1" max="1" width="4.25390625" style="2" bestFit="1" customWidth="1"/>
    <col min="2" max="2" width="7.00390625" style="2" bestFit="1" customWidth="1"/>
    <col min="3" max="3" width="24.375" style="6" customWidth="1"/>
    <col min="4" max="4" width="30.00390625" style="6" customWidth="1"/>
    <col min="5" max="5" width="6.625" style="1" customWidth="1"/>
    <col min="6" max="6" width="13.25390625" style="2" customWidth="1"/>
    <col min="7" max="7" width="13.25390625" style="30" customWidth="1"/>
    <col min="8" max="8" width="7.375" style="1" customWidth="1"/>
    <col min="9" max="16384" width="9.125" style="1" customWidth="1"/>
  </cols>
  <sheetData>
    <row r="1" spans="1:10" ht="32.25" customHeight="1">
      <c r="A1" s="98" t="str">
        <f>'KADIN KAPAK'!A2</f>
        <v>Türkiye Atletizm Federasyonu
Trabzon Atletizm İl Temsilciliği</v>
      </c>
      <c r="B1" s="98"/>
      <c r="C1" s="98"/>
      <c r="D1" s="98"/>
      <c r="E1" s="98"/>
      <c r="F1" s="98"/>
      <c r="G1" s="98"/>
      <c r="H1" s="98"/>
      <c r="J1" s="2"/>
    </row>
    <row r="2" spans="1:8" ht="18">
      <c r="A2" s="103" t="str">
        <f>'KADIN START LİSTESİ'!A2:F2</f>
        <v>TAF KUPASI YÜRÜYÜŞ CHALLENGE </v>
      </c>
      <c r="B2" s="103"/>
      <c r="C2" s="103"/>
      <c r="D2" s="103"/>
      <c r="E2" s="103"/>
      <c r="F2" s="103"/>
      <c r="G2" s="103"/>
      <c r="H2" s="103"/>
    </row>
    <row r="3" spans="1:9" ht="15.75">
      <c r="A3" s="104" t="str">
        <f>'KADIN START LİSTESİ'!A3:F3</f>
        <v>Trabzon</v>
      </c>
      <c r="B3" s="104"/>
      <c r="C3" s="104"/>
      <c r="D3" s="104"/>
      <c r="E3" s="104"/>
      <c r="F3" s="104"/>
      <c r="G3" s="104"/>
      <c r="H3" s="104"/>
      <c r="I3" s="3"/>
    </row>
    <row r="4" spans="1:8" s="20" customFormat="1" ht="14.25">
      <c r="A4" s="105" t="str">
        <f>'KADIN KAPAK'!B27</f>
        <v>Kadınlar</v>
      </c>
      <c r="B4" s="105"/>
      <c r="C4" s="105"/>
      <c r="D4" s="18" t="str">
        <f>'KADIN KAPAK'!B26</f>
        <v>5000m.</v>
      </c>
      <c r="E4" s="19"/>
      <c r="F4" s="106">
        <f>'KADIN KAPAK'!B29</f>
        <v>42575.375</v>
      </c>
      <c r="G4" s="106"/>
      <c r="H4" s="106"/>
    </row>
    <row r="5" spans="1:16" s="4" customFormat="1" ht="33.75" customHeight="1">
      <c r="A5" s="52" t="s">
        <v>0</v>
      </c>
      <c r="B5" s="53" t="s">
        <v>1</v>
      </c>
      <c r="C5" s="53" t="s">
        <v>3</v>
      </c>
      <c r="D5" s="52" t="s">
        <v>11</v>
      </c>
      <c r="E5" s="53" t="s">
        <v>5</v>
      </c>
      <c r="F5" s="54" t="s">
        <v>2</v>
      </c>
      <c r="G5" s="55" t="s">
        <v>4</v>
      </c>
      <c r="H5" s="53" t="s">
        <v>21</v>
      </c>
      <c r="L5" s="5"/>
      <c r="M5" s="5"/>
      <c r="N5" s="5"/>
      <c r="O5" s="5"/>
      <c r="P5" s="5"/>
    </row>
    <row r="6" spans="1:10" s="20" customFormat="1" ht="23.25" customHeight="1">
      <c r="A6" s="21">
        <v>1</v>
      </c>
      <c r="B6" s="22">
        <v>242</v>
      </c>
      <c r="C6" s="23" t="str">
        <f>IF(ISERROR(VLOOKUP(B6,'KADIN START LİSTESİ'!$B$6:$F$917,2,0)),"",VLOOKUP(B6,'KADIN START LİSTESİ'!$B$6:$F$917,2,0))</f>
        <v>MERYEM BEKMEZ</v>
      </c>
      <c r="D6" s="24" t="str">
        <f>IF(ISERROR(VLOOKUP(B6,'KADIN START LİSTESİ'!$B$6:$F$917,3,0)),"",VLOOKUP(B6,'KADIN START LİSTESİ'!$B$6:$F$917,3,0))</f>
        <v>DİYARBAKIR</v>
      </c>
      <c r="E6" s="25" t="str">
        <f>IF(ISERROR(VLOOKUP(B6,'KADIN START LİSTESİ'!$B$6:$F$917,4,0)),"",VLOOKUP(B6,'KADIN START LİSTESİ'!$B$6:$F$917,4,0))</f>
        <v>F</v>
      </c>
      <c r="F6" s="26">
        <f>IF(ISERROR(VLOOKUP($B6,'KADIN START LİSTESİ'!$B$6:$F$917,5,0)),"",VLOOKUP($B6,'KADIN START LİSTESİ'!$B$6:$F$917,5,0))</f>
        <v>36526</v>
      </c>
      <c r="G6" s="79">
        <v>222431</v>
      </c>
      <c r="H6" s="27">
        <v>12</v>
      </c>
      <c r="J6" s="28"/>
    </row>
    <row r="7" spans="1:10" s="20" customFormat="1" ht="23.25" customHeight="1">
      <c r="A7" s="21">
        <v>2</v>
      </c>
      <c r="B7" s="22">
        <v>241</v>
      </c>
      <c r="C7" s="23" t="str">
        <f>IF(ISERROR(VLOOKUP(B7,'KADIN START LİSTESİ'!$B$6:$F$917,2,0)),"",VLOOKUP(B7,'KADIN START LİSTESİ'!$B$6:$F$917,2,0))</f>
        <v>AYŞE TEKDAL</v>
      </c>
      <c r="D7" s="24" t="str">
        <f>IF(ISERROR(VLOOKUP(B7,'KADIN START LİSTESİ'!$B$6:$F$917,3,0)),"",VLOOKUP(B7,'KADIN START LİSTESİ'!$B$6:$F$917,3,0))</f>
        <v>DİYARBAKIR</v>
      </c>
      <c r="E7" s="25" t="str">
        <f>IF(ISERROR(VLOOKUP(B7,'KADIN START LİSTESİ'!$B$6:$F$917,4,0)),"",VLOOKUP(B7,'KADIN START LİSTESİ'!$B$6:$F$917,4,0))</f>
        <v>F</v>
      </c>
      <c r="F7" s="26" t="str">
        <f>IF(ISERROR(VLOOKUP($B7,'KADIN START LİSTESİ'!$B$6:$F$917,5,0)),"",VLOOKUP($B7,'KADIN START LİSTESİ'!$B$6:$F$917,5,0))</f>
        <v>01.01.1999</v>
      </c>
      <c r="G7" s="79">
        <v>231972</v>
      </c>
      <c r="H7" s="27">
        <v>10</v>
      </c>
      <c r="J7" s="28"/>
    </row>
    <row r="8" spans="1:10" s="20" customFormat="1" ht="23.25" customHeight="1">
      <c r="A8" s="21">
        <v>3</v>
      </c>
      <c r="B8" s="22">
        <v>243</v>
      </c>
      <c r="C8" s="23" t="str">
        <f>IF(ISERROR(VLOOKUP(B8,'KADIN START LİSTESİ'!$B$6:$F$917,2,0)),"",VLOOKUP(B8,'KADIN START LİSTESİ'!$B$6:$F$917,2,0))</f>
        <v>ÜMMÜGÜLSÜM TARCAN</v>
      </c>
      <c r="D8" s="24" t="str">
        <f>IF(ISERROR(VLOOKUP(B8,'KADIN START LİSTESİ'!$B$6:$F$917,3,0)),"",VLOOKUP(B8,'KADIN START LİSTESİ'!$B$6:$F$917,3,0))</f>
        <v>DİYARBAKIR</v>
      </c>
      <c r="E8" s="25" t="str">
        <f>IF(ISERROR(VLOOKUP(B8,'KADIN START LİSTESİ'!$B$6:$F$917,4,0)),"",VLOOKUP(B8,'KADIN START LİSTESİ'!$B$6:$F$917,4,0))</f>
        <v>F</v>
      </c>
      <c r="F8" s="26">
        <f>IF(ISERROR(VLOOKUP($B8,'KADIN START LİSTESİ'!$B$6:$F$917,5,0)),"",VLOOKUP($B8,'KADIN START LİSTESİ'!$B$6:$F$917,5,0))</f>
        <v>36892</v>
      </c>
      <c r="G8" s="79">
        <v>281622</v>
      </c>
      <c r="H8" s="27">
        <v>8</v>
      </c>
      <c r="J8" s="28"/>
    </row>
    <row r="9" spans="1:8" s="20" customFormat="1" ht="23.25" customHeight="1">
      <c r="A9" s="21">
        <v>4</v>
      </c>
      <c r="B9" s="22">
        <v>245</v>
      </c>
      <c r="C9" s="23" t="str">
        <f>IF(ISERROR(VLOOKUP(B9,'KADIN START LİSTESİ'!$B$6:$F$917,2,0)),"",VLOOKUP(B9,'KADIN START LİSTESİ'!$B$6:$F$917,2,0))</f>
        <v>EVİN DEMİR</v>
      </c>
      <c r="D9" s="24" t="str">
        <f>IF(ISERROR(VLOOKUP(B9,'KADIN START LİSTESİ'!$B$6:$F$917,3,0)),"",VLOOKUP(B9,'KADIN START LİSTESİ'!$B$6:$F$917,3,0))</f>
        <v>İSTANBUL PENDİK</v>
      </c>
      <c r="E9" s="25" t="str">
        <f>IF(ISERROR(VLOOKUP(B9,'KADIN START LİSTESİ'!$B$6:$F$917,4,0)),"",VLOOKUP(B9,'KADIN START LİSTESİ'!$B$6:$F$917,4,0))</f>
        <v>F</v>
      </c>
      <c r="F9" s="26">
        <f>IF(ISERROR(VLOOKUP($B9,'KADIN START LİSTESİ'!$B$6:$F$917,5,0)),"",VLOOKUP($B9,'KADIN START LİSTESİ'!$B$6:$F$917,5,0))</f>
        <v>37383</v>
      </c>
      <c r="G9" s="79">
        <v>285892</v>
      </c>
      <c r="H9" s="27">
        <v>7</v>
      </c>
    </row>
    <row r="10" spans="1:8" s="20" customFormat="1" ht="23.25" customHeight="1">
      <c r="A10" s="21">
        <v>5</v>
      </c>
      <c r="B10" s="22">
        <v>244</v>
      </c>
      <c r="C10" s="23" t="str">
        <f>IF(ISERROR(VLOOKUP(B10,'KADIN START LİSTESİ'!$B$6:$F$917,2,0)),"",VLOOKUP(B10,'KADIN START LİSTESİ'!$B$6:$F$917,2,0))</f>
        <v>ZEHRA TUNÇ</v>
      </c>
      <c r="D10" s="24" t="str">
        <f>IF(ISERROR(VLOOKUP(B10,'KADIN START LİSTESİ'!$B$6:$F$917,3,0)),"",VLOOKUP(B10,'KADIN START LİSTESİ'!$B$6:$F$917,3,0))</f>
        <v>DİYARBAKIR</v>
      </c>
      <c r="E10" s="25" t="str">
        <f>IF(ISERROR(VLOOKUP(B10,'KADIN START LİSTESİ'!$B$6:$F$917,4,0)),"",VLOOKUP(B10,'KADIN START LİSTESİ'!$B$6:$F$917,4,0))</f>
        <v>F</v>
      </c>
      <c r="F10" s="26">
        <f>IF(ISERROR(VLOOKUP($B10,'KADIN START LİSTESİ'!$B$6:$F$917,5,0)),"",VLOOKUP($B10,'KADIN START LİSTESİ'!$B$6:$F$917,5,0))</f>
        <v>36526</v>
      </c>
      <c r="G10" s="79">
        <v>303470</v>
      </c>
      <c r="H10" s="27">
        <v>6</v>
      </c>
    </row>
    <row r="11" spans="1:8" s="20" customFormat="1" ht="23.25" customHeight="1">
      <c r="A11" s="21"/>
      <c r="B11" s="22"/>
      <c r="C11" s="23">
        <f>IF(ISERROR(VLOOKUP(B11,'KADIN START LİSTESİ'!$B$6:$F$917,2,0)),"",VLOOKUP(B11,'KADIN START LİSTESİ'!$B$6:$F$917,2,0))</f>
      </c>
      <c r="D11" s="24">
        <f>IF(ISERROR(VLOOKUP(B11,'KADIN START LİSTESİ'!$B$6:$F$917,3,0)),"",VLOOKUP(B11,'KADIN START LİSTESİ'!$B$6:$F$917,3,0))</f>
      </c>
      <c r="E11" s="25">
        <f>IF(ISERROR(VLOOKUP(B11,'KADIN START LİSTESİ'!$B$6:$F$917,4,0)),"",VLOOKUP(B11,'KADIN START LİSTESİ'!$B$6:$F$917,4,0))</f>
      </c>
      <c r="F11" s="26">
        <f>IF(ISERROR(VLOOKUP($B11,'KADIN START LİSTESİ'!$B$6:$F$917,5,0)),"",VLOOKUP($B11,'KADIN START LİSTESİ'!$B$6:$F$917,5,0))</f>
      </c>
      <c r="G11" s="29"/>
      <c r="H11" s="27"/>
    </row>
    <row r="12" spans="1:8" s="20" customFormat="1" ht="23.25" customHeight="1">
      <c r="A12" s="21"/>
      <c r="B12" s="22"/>
      <c r="C12" s="23">
        <f>IF(ISERROR(VLOOKUP(B12,'KADIN START LİSTESİ'!$B$6:$F$917,2,0)),"",VLOOKUP(B12,'KADIN START LİSTESİ'!$B$6:$F$917,2,0))</f>
      </c>
      <c r="D12" s="24">
        <f>IF(ISERROR(VLOOKUP(B12,'KADIN START LİSTESİ'!$B$6:$F$917,3,0)),"",VLOOKUP(B12,'KADIN START LİSTESİ'!$B$6:$F$917,3,0))</f>
      </c>
      <c r="E12" s="25">
        <f>IF(ISERROR(VLOOKUP(B12,'KADIN START LİSTESİ'!$B$6:$F$917,4,0)),"",VLOOKUP(B12,'KADIN START LİSTESİ'!$B$6:$F$917,4,0))</f>
      </c>
      <c r="F12" s="26">
        <f>IF(ISERROR(VLOOKUP($B12,'KADIN START LİSTESİ'!$B$6:$F$917,5,0)),"",VLOOKUP($B12,'KADIN START LİSTESİ'!$B$6:$F$917,5,0))</f>
      </c>
      <c r="G12" s="29"/>
      <c r="H12" s="27"/>
    </row>
    <row r="13" spans="1:8" s="20" customFormat="1" ht="23.25" customHeight="1">
      <c r="A13" s="21"/>
      <c r="B13" s="22"/>
      <c r="C13" s="23">
        <f>IF(ISERROR(VLOOKUP(B13,'KADIN START LİSTESİ'!$B$6:$F$917,2,0)),"",VLOOKUP(B13,'KADIN START LİSTESİ'!$B$6:$F$917,2,0))</f>
      </c>
      <c r="D13" s="24">
        <f>IF(ISERROR(VLOOKUP(B13,'KADIN START LİSTESİ'!$B$6:$F$917,3,0)),"",VLOOKUP(B13,'KADIN START LİSTESİ'!$B$6:$F$917,3,0))</f>
      </c>
      <c r="E13" s="25">
        <f>IF(ISERROR(VLOOKUP(B13,'KADIN START LİSTESİ'!$B$6:$F$917,4,0)),"",VLOOKUP(B13,'KADIN START LİSTESİ'!$B$6:$F$917,4,0))</f>
      </c>
      <c r="F13" s="26">
        <f>IF(ISERROR(VLOOKUP($B13,'KADIN START LİSTESİ'!$B$6:$F$917,5,0)),"",VLOOKUP($B13,'KADIN START LİSTESİ'!$B$6:$F$917,5,0))</f>
      </c>
      <c r="G13" s="29"/>
      <c r="H13" s="27"/>
    </row>
    <row r="14" spans="1:8" s="20" customFormat="1" ht="23.25" customHeight="1">
      <c r="A14" s="21"/>
      <c r="B14" s="22"/>
      <c r="C14" s="23">
        <f>IF(ISERROR(VLOOKUP(B14,'KADIN START LİSTESİ'!$B$6:$F$917,2,0)),"",VLOOKUP(B14,'KADIN START LİSTESİ'!$B$6:$F$917,2,0))</f>
      </c>
      <c r="D14" s="24">
        <f>IF(ISERROR(VLOOKUP(B14,'KADIN START LİSTESİ'!$B$6:$F$917,3,0)),"",VLOOKUP(B14,'KADIN START LİSTESİ'!$B$6:$F$917,3,0))</f>
      </c>
      <c r="E14" s="25">
        <f>IF(ISERROR(VLOOKUP(B14,'KADIN START LİSTESİ'!$B$6:$F$917,4,0)),"",VLOOKUP(B14,'KADIN START LİSTESİ'!$B$6:$F$917,4,0))</f>
      </c>
      <c r="F14" s="26">
        <f>IF(ISERROR(VLOOKUP($B14,'KADIN START LİSTESİ'!$B$6:$F$917,5,0)),"",VLOOKUP($B14,'KADIN START LİSTESİ'!$B$6:$F$917,5,0))</f>
      </c>
      <c r="G14" s="29"/>
      <c r="H14" s="27"/>
    </row>
    <row r="15" spans="1:8" s="20" customFormat="1" ht="23.25" customHeight="1">
      <c r="A15" s="21"/>
      <c r="B15" s="22"/>
      <c r="C15" s="23">
        <f>IF(ISERROR(VLOOKUP(B15,'KADIN START LİSTESİ'!$B$6:$F$917,2,0)),"",VLOOKUP(B15,'KADIN START LİSTESİ'!$B$6:$F$917,2,0))</f>
      </c>
      <c r="D15" s="24">
        <f>IF(ISERROR(VLOOKUP(B15,'KADIN START LİSTESİ'!$B$6:$F$917,3,0)),"",VLOOKUP(B15,'KADIN START LİSTESİ'!$B$6:$F$917,3,0))</f>
      </c>
      <c r="E15" s="25">
        <f>IF(ISERROR(VLOOKUP(B15,'KADIN START LİSTESİ'!$B$6:$F$917,4,0)),"",VLOOKUP(B15,'KADIN START LİSTESİ'!$B$6:$F$917,4,0))</f>
      </c>
      <c r="F15" s="26">
        <f>IF(ISERROR(VLOOKUP($B15,'KADIN START LİSTESİ'!$B$6:$F$917,5,0)),"",VLOOKUP($B15,'KADIN START LİSTESİ'!$B$6:$F$917,5,0))</f>
      </c>
      <c r="G15" s="29"/>
      <c r="H15" s="27"/>
    </row>
    <row r="16" spans="1:8" s="20" customFormat="1" ht="23.25" customHeight="1">
      <c r="A16" s="21"/>
      <c r="B16" s="22"/>
      <c r="C16" s="23">
        <f>IF(ISERROR(VLOOKUP(B16,'KADIN START LİSTESİ'!$B$6:$F$917,2,0)),"",VLOOKUP(B16,'KADIN START LİSTESİ'!$B$6:$F$917,2,0))</f>
      </c>
      <c r="D16" s="24">
        <f>IF(ISERROR(VLOOKUP(B16,'KADIN START LİSTESİ'!$B$6:$F$917,3,0)),"",VLOOKUP(B16,'KADIN START LİSTESİ'!$B$6:$F$917,3,0))</f>
      </c>
      <c r="E16" s="25">
        <f>IF(ISERROR(VLOOKUP(B16,'KADIN START LİSTESİ'!$B$6:$F$917,4,0)),"",VLOOKUP(B16,'KADIN START LİSTESİ'!$B$6:$F$917,4,0))</f>
      </c>
      <c r="F16" s="26">
        <f>IF(ISERROR(VLOOKUP($B16,'KADIN START LİSTESİ'!$B$6:$F$917,5,0)),"",VLOOKUP($B16,'KADIN START LİSTESİ'!$B$6:$F$917,5,0))</f>
      </c>
      <c r="G16" s="29"/>
      <c r="H16" s="27"/>
    </row>
    <row r="17" spans="1:8" s="20" customFormat="1" ht="23.25" customHeight="1">
      <c r="A17" s="21"/>
      <c r="B17" s="22"/>
      <c r="C17" s="23">
        <f>IF(ISERROR(VLOOKUP(B17,'KADIN START LİSTESİ'!$B$6:$F$917,2,0)),"",VLOOKUP(B17,'KADIN START LİSTESİ'!$B$6:$F$917,2,0))</f>
      </c>
      <c r="D17" s="24">
        <f>IF(ISERROR(VLOOKUP(B17,'KADIN START LİSTESİ'!$B$6:$F$917,3,0)),"",VLOOKUP(B17,'KADIN START LİSTESİ'!$B$6:$F$917,3,0))</f>
      </c>
      <c r="E17" s="25">
        <f>IF(ISERROR(VLOOKUP(B17,'KADIN START LİSTESİ'!$B$6:$F$917,4,0)),"",VLOOKUP(B17,'KADIN START LİSTESİ'!$B$6:$F$917,4,0))</f>
      </c>
      <c r="F17" s="26">
        <f>IF(ISERROR(VLOOKUP($B17,'KADIN START LİSTESİ'!$B$6:$F$917,5,0)),"",VLOOKUP($B17,'KADIN START LİSTESİ'!$B$6:$F$917,5,0))</f>
      </c>
      <c r="G17" s="29"/>
      <c r="H17" s="27" t="s">
        <v>15</v>
      </c>
    </row>
    <row r="18" spans="1:8" s="20" customFormat="1" ht="23.25" customHeight="1">
      <c r="A18" s="21"/>
      <c r="B18" s="22"/>
      <c r="C18" s="23">
        <f>IF(ISERROR(VLOOKUP(B18,'KADIN START LİSTESİ'!$B$6:$F$917,2,0)),"",VLOOKUP(B18,'KADIN START LİSTESİ'!$B$6:$F$917,2,0))</f>
      </c>
      <c r="D18" s="24">
        <f>IF(ISERROR(VLOOKUP(B18,'KADIN START LİSTESİ'!$B$6:$F$917,3,0)),"",VLOOKUP(B18,'KADIN START LİSTESİ'!$B$6:$F$917,3,0))</f>
      </c>
      <c r="E18" s="25">
        <f>IF(ISERROR(VLOOKUP(B18,'KADIN START LİSTESİ'!$B$6:$F$917,4,0)),"",VLOOKUP(B18,'KADIN START LİSTESİ'!$B$6:$F$917,4,0))</f>
      </c>
      <c r="F18" s="26">
        <f>IF(ISERROR(VLOOKUP($B18,'KADIN START LİSTESİ'!$B$6:$F$917,5,0)),"",VLOOKUP($B18,'KADIN START LİSTESİ'!$B$6:$F$917,5,0))</f>
      </c>
      <c r="G18" s="29"/>
      <c r="H18" s="27" t="s">
        <v>15</v>
      </c>
    </row>
    <row r="19" spans="1:8" s="20" customFormat="1" ht="23.25" customHeight="1">
      <c r="A19" s="21"/>
      <c r="B19" s="22"/>
      <c r="C19" s="23">
        <f>IF(ISERROR(VLOOKUP(B19,'KADIN START LİSTESİ'!$B$6:$F$917,2,0)),"",VLOOKUP(B19,'KADIN START LİSTESİ'!$B$6:$F$917,2,0))</f>
      </c>
      <c r="D19" s="24">
        <f>IF(ISERROR(VLOOKUP(B19,'KADIN START LİSTESİ'!$B$6:$F$917,3,0)),"",VLOOKUP(B19,'KADIN START LİSTESİ'!$B$6:$F$917,3,0))</f>
      </c>
      <c r="E19" s="25">
        <f>IF(ISERROR(VLOOKUP(B19,'KADIN START LİSTESİ'!$B$6:$F$917,4,0)),"",VLOOKUP(B19,'KADIN START LİSTESİ'!$B$6:$F$917,4,0))</f>
      </c>
      <c r="F19" s="26">
        <f>IF(ISERROR(VLOOKUP($B19,'KADIN START LİSTESİ'!$B$6:$F$917,5,0)),"",VLOOKUP($B19,'KADIN START LİSTESİ'!$B$6:$F$917,5,0))</f>
      </c>
      <c r="G19" s="29"/>
      <c r="H19" s="27" t="s">
        <v>15</v>
      </c>
    </row>
    <row r="20" spans="1:8" s="20" customFormat="1" ht="23.25" customHeight="1">
      <c r="A20" s="21"/>
      <c r="B20" s="22"/>
      <c r="C20" s="23">
        <f>IF(ISERROR(VLOOKUP(B20,'KADIN START LİSTESİ'!$B$6:$F$917,2,0)),"",VLOOKUP(B20,'KADIN START LİSTESİ'!$B$6:$F$917,2,0))</f>
      </c>
      <c r="D20" s="24">
        <f>IF(ISERROR(VLOOKUP(B20,'KADIN START LİSTESİ'!$B$6:$F$917,3,0)),"",VLOOKUP(B20,'KADIN START LİSTESİ'!$B$6:$F$917,3,0))</f>
      </c>
      <c r="E20" s="25">
        <f>IF(ISERROR(VLOOKUP(B20,'KADIN START LİSTESİ'!$B$6:$F$917,4,0)),"",VLOOKUP(B20,'KADIN START LİSTESİ'!$B$6:$F$917,4,0))</f>
      </c>
      <c r="F20" s="26">
        <f>IF(ISERROR(VLOOKUP($B20,'KADIN START LİSTESİ'!$B$6:$F$917,5,0)),"",VLOOKUP($B20,'KADIN START LİSTESİ'!$B$6:$F$917,5,0))</f>
      </c>
      <c r="G20" s="29"/>
      <c r="H20" s="27" t="s">
        <v>15</v>
      </c>
    </row>
    <row r="21" spans="1:8" s="20" customFormat="1" ht="23.25" customHeight="1">
      <c r="A21" s="21"/>
      <c r="B21" s="22"/>
      <c r="C21" s="23">
        <f>IF(ISERROR(VLOOKUP(B21,'KADIN START LİSTESİ'!$B$6:$F$917,2,0)),"",VLOOKUP(B21,'KADIN START LİSTESİ'!$B$6:$F$917,2,0))</f>
      </c>
      <c r="D21" s="24">
        <f>IF(ISERROR(VLOOKUP(B21,'KADIN START LİSTESİ'!$B$6:$F$917,3,0)),"",VLOOKUP(B21,'KADIN START LİSTESİ'!$B$6:$F$917,3,0))</f>
      </c>
      <c r="E21" s="25">
        <f>IF(ISERROR(VLOOKUP(B21,'KADIN START LİSTESİ'!$B$6:$F$917,4,0)),"",VLOOKUP(B21,'KADIN START LİSTESİ'!$B$6:$F$917,4,0))</f>
      </c>
      <c r="F21" s="26">
        <f>IF(ISERROR(VLOOKUP($B21,'KADIN START LİSTESİ'!$B$6:$F$917,5,0)),"",VLOOKUP($B21,'KADIN START LİSTESİ'!$B$6:$F$917,5,0))</f>
      </c>
      <c r="G21" s="29"/>
      <c r="H21" s="27" t="s">
        <v>15</v>
      </c>
    </row>
    <row r="22" spans="1:8" s="20" customFormat="1" ht="23.25" customHeight="1">
      <c r="A22" s="21"/>
      <c r="B22" s="22"/>
      <c r="C22" s="23">
        <f>IF(ISERROR(VLOOKUP(B22,'KADIN START LİSTESİ'!$B$6:$F$917,2,0)),"",VLOOKUP(B22,'KADIN START LİSTESİ'!$B$6:$F$917,2,0))</f>
      </c>
      <c r="D22" s="24">
        <f>IF(ISERROR(VLOOKUP(B22,'KADIN START LİSTESİ'!$B$6:$F$917,3,0)),"",VLOOKUP(B22,'KADIN START LİSTESİ'!$B$6:$F$917,3,0))</f>
      </c>
      <c r="E22" s="25">
        <f>IF(ISERROR(VLOOKUP(B22,'KADIN START LİSTESİ'!$B$6:$F$917,4,0)),"",VLOOKUP(B22,'KADIN START LİSTESİ'!$B$6:$F$917,4,0))</f>
      </c>
      <c r="F22" s="26">
        <f>IF(ISERROR(VLOOKUP($B22,'KADIN START LİSTESİ'!$B$6:$F$917,5,0)),"",VLOOKUP($B22,'KADIN START LİSTESİ'!$B$6:$F$917,5,0))</f>
      </c>
      <c r="G22" s="29"/>
      <c r="H22" s="27" t="s">
        <v>15</v>
      </c>
    </row>
    <row r="23" spans="1:8" s="20" customFormat="1" ht="23.25" customHeight="1">
      <c r="A23" s="21"/>
      <c r="B23" s="22"/>
      <c r="C23" s="23">
        <f>IF(ISERROR(VLOOKUP(B23,'KADIN START LİSTESİ'!$B$6:$F$917,2,0)),"",VLOOKUP(B23,'KADIN START LİSTESİ'!$B$6:$F$917,2,0))</f>
      </c>
      <c r="D23" s="24">
        <f>IF(ISERROR(VLOOKUP(B23,'KADIN START LİSTESİ'!$B$6:$F$917,3,0)),"",VLOOKUP(B23,'KADIN START LİSTESİ'!$B$6:$F$917,3,0))</f>
      </c>
      <c r="E23" s="25">
        <f>IF(ISERROR(VLOOKUP(B23,'KADIN START LİSTESİ'!$B$6:$F$917,4,0)),"",VLOOKUP(B23,'KADIN START LİSTESİ'!$B$6:$F$917,4,0))</f>
      </c>
      <c r="F23" s="26">
        <f>IF(ISERROR(VLOOKUP($B23,'KADIN START LİSTESİ'!$B$6:$F$917,5,0)),"",VLOOKUP($B23,'KADIN START LİSTESİ'!$B$6:$F$917,5,0))</f>
      </c>
      <c r="G23" s="29"/>
      <c r="H23" s="27" t="s">
        <v>15</v>
      </c>
    </row>
    <row r="24" spans="1:8" s="20" customFormat="1" ht="23.25" customHeight="1">
      <c r="A24" s="21"/>
      <c r="B24" s="22"/>
      <c r="C24" s="23">
        <f>IF(ISERROR(VLOOKUP(B24,'KADIN START LİSTESİ'!$B$6:$F$917,2,0)),"",VLOOKUP(B24,'KADIN START LİSTESİ'!$B$6:$F$917,2,0))</f>
      </c>
      <c r="D24" s="24">
        <f>IF(ISERROR(VLOOKUP(B24,'KADIN START LİSTESİ'!$B$6:$F$917,3,0)),"",VLOOKUP(B24,'KADIN START LİSTESİ'!$B$6:$F$917,3,0))</f>
      </c>
      <c r="E24" s="25">
        <f>IF(ISERROR(VLOOKUP(B24,'KADIN START LİSTESİ'!$B$6:$F$917,4,0)),"",VLOOKUP(B24,'KADIN START LİSTESİ'!$B$6:$F$917,4,0))</f>
      </c>
      <c r="F24" s="26">
        <f>IF(ISERROR(VLOOKUP($B24,'KADIN START LİSTESİ'!$B$6:$F$917,5,0)),"",VLOOKUP($B24,'KADIN START LİSTESİ'!$B$6:$F$917,5,0))</f>
      </c>
      <c r="G24" s="29"/>
      <c r="H24" s="27" t="s">
        <v>15</v>
      </c>
    </row>
    <row r="25" spans="1:8" s="20" customFormat="1" ht="23.25" customHeight="1">
      <c r="A25" s="21"/>
      <c r="B25" s="22"/>
      <c r="C25" s="23">
        <f>IF(ISERROR(VLOOKUP(B25,'KADIN START LİSTESİ'!$B$6:$F$917,2,0)),"",VLOOKUP(B25,'KADIN START LİSTESİ'!$B$6:$F$917,2,0))</f>
      </c>
      <c r="D25" s="24">
        <f>IF(ISERROR(VLOOKUP(B25,'KADIN START LİSTESİ'!$B$6:$F$917,3,0)),"",VLOOKUP(B25,'KADIN START LİSTESİ'!$B$6:$F$917,3,0))</f>
      </c>
      <c r="E25" s="25">
        <f>IF(ISERROR(VLOOKUP(B25,'KADIN START LİSTESİ'!$B$6:$F$917,4,0)),"",VLOOKUP(B25,'KADIN START LİSTESİ'!$B$6:$F$917,4,0))</f>
      </c>
      <c r="F25" s="26">
        <f>IF(ISERROR(VLOOKUP($B25,'KADIN START LİSTESİ'!$B$6:$F$917,5,0)),"",VLOOKUP($B25,'KADIN START LİSTESİ'!$B$6:$F$917,5,0))</f>
      </c>
      <c r="G25" s="29"/>
      <c r="H25" s="27" t="s">
        <v>15</v>
      </c>
    </row>
    <row r="26" spans="1:8" s="20" customFormat="1" ht="23.25" customHeight="1">
      <c r="A26" s="21"/>
      <c r="B26" s="22"/>
      <c r="C26" s="23">
        <f>IF(ISERROR(VLOOKUP(B26,'KADIN START LİSTESİ'!$B$6:$F$917,2,0)),"",VLOOKUP(B26,'KADIN START LİSTESİ'!$B$6:$F$917,2,0))</f>
      </c>
      <c r="D26" s="24">
        <f>IF(ISERROR(VLOOKUP(B26,'KADIN START LİSTESİ'!$B$6:$F$917,3,0)),"",VLOOKUP(B26,'KADIN START LİSTESİ'!$B$6:$F$917,3,0))</f>
      </c>
      <c r="E26" s="25">
        <f>IF(ISERROR(VLOOKUP(B26,'KADIN START LİSTESİ'!$B$6:$F$917,4,0)),"",VLOOKUP(B26,'KADIN START LİSTESİ'!$B$6:$F$917,4,0))</f>
      </c>
      <c r="F26" s="26">
        <f>IF(ISERROR(VLOOKUP($B26,'KADIN START LİSTESİ'!$B$6:$F$917,5,0)),"",VLOOKUP($B26,'KADIN START LİSTESİ'!$B$6:$F$917,5,0))</f>
      </c>
      <c r="G26" s="29"/>
      <c r="H26" s="27" t="s">
        <v>15</v>
      </c>
    </row>
    <row r="27" spans="1:8" s="20" customFormat="1" ht="23.25" customHeight="1">
      <c r="A27" s="21"/>
      <c r="B27" s="22"/>
      <c r="C27" s="23">
        <f>IF(ISERROR(VLOOKUP(B27,'KADIN START LİSTESİ'!$B$6:$F$917,2,0)),"",VLOOKUP(B27,'KADIN START LİSTESİ'!$B$6:$F$917,2,0))</f>
      </c>
      <c r="D27" s="24">
        <f>IF(ISERROR(VLOOKUP(B27,'KADIN START LİSTESİ'!$B$6:$F$917,3,0)),"",VLOOKUP(B27,'KADIN START LİSTESİ'!$B$6:$F$917,3,0))</f>
      </c>
      <c r="E27" s="25">
        <f>IF(ISERROR(VLOOKUP(B27,'KADIN START LİSTESİ'!$B$6:$F$917,4,0)),"",VLOOKUP(B27,'KADIN START LİSTESİ'!$B$6:$F$917,4,0))</f>
      </c>
      <c r="F27" s="26">
        <f>IF(ISERROR(VLOOKUP($B27,'KADIN START LİSTESİ'!$B$6:$F$917,5,0)),"",VLOOKUP($B27,'KADIN START LİSTESİ'!$B$6:$F$917,5,0))</f>
      </c>
      <c r="G27" s="29"/>
      <c r="H27" s="27" t="s">
        <v>15</v>
      </c>
    </row>
    <row r="28" spans="1:8" s="20" customFormat="1" ht="23.25" customHeight="1">
      <c r="A28" s="21"/>
      <c r="B28" s="22"/>
      <c r="C28" s="23">
        <f>IF(ISERROR(VLOOKUP(B28,'KADIN START LİSTESİ'!$B$6:$F$917,2,0)),"",VLOOKUP(B28,'KADIN START LİSTESİ'!$B$6:$F$917,2,0))</f>
      </c>
      <c r="D28" s="24">
        <f>IF(ISERROR(VLOOKUP(B28,'KADIN START LİSTESİ'!$B$6:$F$917,3,0)),"",VLOOKUP(B28,'KADIN START LİSTESİ'!$B$6:$F$917,3,0))</f>
      </c>
      <c r="E28" s="25">
        <f>IF(ISERROR(VLOOKUP(B28,'KADIN START LİSTESİ'!$B$6:$F$917,4,0)),"",VLOOKUP(B28,'KADIN START LİSTESİ'!$B$6:$F$917,4,0))</f>
      </c>
      <c r="F28" s="26">
        <f>IF(ISERROR(VLOOKUP($B28,'KADIN START LİSTESİ'!$B$6:$F$917,5,0)),"",VLOOKUP($B28,'KADIN START LİSTESİ'!$B$6:$F$917,5,0))</f>
      </c>
      <c r="G28" s="29"/>
      <c r="H28" s="27" t="s">
        <v>15</v>
      </c>
    </row>
    <row r="29" spans="1:8" s="20" customFormat="1" ht="23.25" customHeight="1">
      <c r="A29" s="21"/>
      <c r="B29" s="22"/>
      <c r="C29" s="23">
        <f>IF(ISERROR(VLOOKUP(B29,'KADIN START LİSTESİ'!$B$6:$F$917,2,0)),"",VLOOKUP(B29,'KADIN START LİSTESİ'!$B$6:$F$917,2,0))</f>
      </c>
      <c r="D29" s="24">
        <f>IF(ISERROR(VLOOKUP(B29,'KADIN START LİSTESİ'!$B$6:$F$917,3,0)),"",VLOOKUP(B29,'KADIN START LİSTESİ'!$B$6:$F$917,3,0))</f>
      </c>
      <c r="E29" s="25">
        <f>IF(ISERROR(VLOOKUP(B29,'KADIN START LİSTESİ'!$B$6:$F$917,4,0)),"",VLOOKUP(B29,'KADIN START LİSTESİ'!$B$6:$F$917,4,0))</f>
      </c>
      <c r="F29" s="26">
        <f>IF(ISERROR(VLOOKUP($B29,'KADIN START LİSTESİ'!$B$6:$F$917,5,0)),"",VLOOKUP($B29,'KADIN START LİSTESİ'!$B$6:$F$917,5,0))</f>
      </c>
      <c r="G29" s="29"/>
      <c r="H29" s="27" t="s">
        <v>15</v>
      </c>
    </row>
    <row r="30" spans="1:8" s="20" customFormat="1" ht="23.25" customHeight="1">
      <c r="A30" s="21"/>
      <c r="B30" s="22"/>
      <c r="C30" s="23">
        <f>IF(ISERROR(VLOOKUP(B30,'KADIN START LİSTESİ'!$B$6:$F$917,2,0)),"",VLOOKUP(B30,'KADIN START LİSTESİ'!$B$6:$F$917,2,0))</f>
      </c>
      <c r="D30" s="24">
        <f>IF(ISERROR(VLOOKUP(B30,'KADIN START LİSTESİ'!$B$6:$F$917,3,0)),"",VLOOKUP(B30,'KADIN START LİSTESİ'!$B$6:$F$917,3,0))</f>
      </c>
      <c r="E30" s="25">
        <f>IF(ISERROR(VLOOKUP(B30,'KADIN START LİSTESİ'!$B$6:$F$917,4,0)),"",VLOOKUP(B30,'KADIN START LİSTESİ'!$B$6:$F$917,4,0))</f>
      </c>
      <c r="F30" s="26">
        <f>IF(ISERROR(VLOOKUP($B30,'KADIN START LİSTESİ'!$B$6:$F$917,5,0)),"",VLOOKUP($B30,'KADIN START LİSTESİ'!$B$6:$F$917,5,0))</f>
      </c>
      <c r="G30" s="29"/>
      <c r="H30" s="27" t="s">
        <v>15</v>
      </c>
    </row>
    <row r="31" spans="1:8" s="20" customFormat="1" ht="23.25" customHeight="1">
      <c r="A31" s="21"/>
      <c r="B31" s="22"/>
      <c r="C31" s="23">
        <f>IF(ISERROR(VLOOKUP(B31,'KADIN START LİSTESİ'!$B$6:$F$917,2,0)),"",VLOOKUP(B31,'KADIN START LİSTESİ'!$B$6:$F$917,2,0))</f>
      </c>
      <c r="D31" s="24">
        <f>IF(ISERROR(VLOOKUP(B31,'KADIN START LİSTESİ'!$B$6:$F$917,3,0)),"",VLOOKUP(B31,'KADIN START LİSTESİ'!$B$6:$F$917,3,0))</f>
      </c>
      <c r="E31" s="25">
        <f>IF(ISERROR(VLOOKUP(B31,'KADIN START LİSTESİ'!$B$6:$F$917,4,0)),"",VLOOKUP(B31,'KADIN START LİSTESİ'!$B$6:$F$917,4,0))</f>
      </c>
      <c r="F31" s="26">
        <f>IF(ISERROR(VLOOKUP($B31,'KADIN START LİSTESİ'!$B$6:$F$917,5,0)),"",VLOOKUP($B31,'KADIN START LİSTESİ'!$B$6:$F$917,5,0))</f>
      </c>
      <c r="G31" s="29"/>
      <c r="H31" s="27" t="s">
        <v>15</v>
      </c>
    </row>
    <row r="32" spans="1:8" s="20" customFormat="1" ht="23.25" customHeight="1">
      <c r="A32" s="21"/>
      <c r="B32" s="22"/>
      <c r="C32" s="23">
        <f>IF(ISERROR(VLOOKUP(B32,'KADIN START LİSTESİ'!$B$6:$F$917,2,0)),"",VLOOKUP(B32,'KADIN START LİSTESİ'!$B$6:$F$917,2,0))</f>
      </c>
      <c r="D32" s="24">
        <f>IF(ISERROR(VLOOKUP(B32,'KADIN START LİSTESİ'!$B$6:$F$917,3,0)),"",VLOOKUP(B32,'KADIN START LİSTESİ'!$B$6:$F$917,3,0))</f>
      </c>
      <c r="E32" s="25">
        <f>IF(ISERROR(VLOOKUP(B32,'KADIN START LİSTESİ'!$B$6:$F$917,4,0)),"",VLOOKUP(B32,'KADIN START LİSTESİ'!$B$6:$F$917,4,0))</f>
      </c>
      <c r="F32" s="26">
        <f>IF(ISERROR(VLOOKUP($B32,'KADIN START LİSTESİ'!$B$6:$F$917,5,0)),"",VLOOKUP($B32,'KADIN START LİSTESİ'!$B$6:$F$917,5,0))</f>
      </c>
      <c r="G32" s="29"/>
      <c r="H32" s="27" t="s">
        <v>15</v>
      </c>
    </row>
    <row r="33" spans="1:8" s="20" customFormat="1" ht="23.25" customHeight="1">
      <c r="A33" s="21"/>
      <c r="B33" s="22"/>
      <c r="C33" s="23">
        <f>IF(ISERROR(VLOOKUP(B33,'KADIN START LİSTESİ'!$B$6:$F$917,2,0)),"",VLOOKUP(B33,'KADIN START LİSTESİ'!$B$6:$F$917,2,0))</f>
      </c>
      <c r="D33" s="24">
        <f>IF(ISERROR(VLOOKUP(B33,'KADIN START LİSTESİ'!$B$6:$F$917,3,0)),"",VLOOKUP(B33,'KADIN START LİSTESİ'!$B$6:$F$917,3,0))</f>
      </c>
      <c r="E33" s="25">
        <f>IF(ISERROR(VLOOKUP(B33,'KADIN START LİSTESİ'!$B$6:$F$917,4,0)),"",VLOOKUP(B33,'KADIN START LİSTESİ'!$B$6:$F$917,4,0))</f>
      </c>
      <c r="F33" s="26">
        <f>IF(ISERROR(VLOOKUP($B33,'KADIN START LİSTESİ'!$B$6:$F$917,5,0)),"",VLOOKUP($B33,'KADIN START LİSTESİ'!$B$6:$F$917,5,0))</f>
      </c>
      <c r="G33" s="29"/>
      <c r="H33" s="27" t="s">
        <v>15</v>
      </c>
    </row>
    <row r="34" spans="1:8" s="20" customFormat="1" ht="23.25" customHeight="1">
      <c r="A34" s="21"/>
      <c r="B34" s="22"/>
      <c r="C34" s="23">
        <f>IF(ISERROR(VLOOKUP(B34,'KADIN START LİSTESİ'!$B$6:$F$917,2,0)),"",VLOOKUP(B34,'KADIN START LİSTESİ'!$B$6:$F$917,2,0))</f>
      </c>
      <c r="D34" s="24">
        <f>IF(ISERROR(VLOOKUP(B34,'KADIN START LİSTESİ'!$B$6:$F$917,3,0)),"",VLOOKUP(B34,'KADIN START LİSTESİ'!$B$6:$F$917,3,0))</f>
      </c>
      <c r="E34" s="25">
        <f>IF(ISERROR(VLOOKUP(B34,'KADIN START LİSTESİ'!$B$6:$F$917,4,0)),"",VLOOKUP(B34,'KADIN START LİSTESİ'!$B$6:$F$917,4,0))</f>
      </c>
      <c r="F34" s="26">
        <f>IF(ISERROR(VLOOKUP($B34,'KADIN START LİSTESİ'!$B$6:$F$917,5,0)),"",VLOOKUP($B34,'KADIN START LİSTESİ'!$B$6:$F$917,5,0))</f>
      </c>
      <c r="G34" s="29"/>
      <c r="H34" s="27" t="s">
        <v>15</v>
      </c>
    </row>
  </sheetData>
  <sheetProtection/>
  <mergeCells count="5">
    <mergeCell ref="A1:H1"/>
    <mergeCell ref="A2:H2"/>
    <mergeCell ref="A3:H3"/>
    <mergeCell ref="A4:C4"/>
    <mergeCell ref="F4:H4"/>
  </mergeCells>
  <conditionalFormatting sqref="H6:H34">
    <cfRule type="containsText" priority="2" dxfId="13" operator="containsText" stopIfTrue="1" text="$E$7=&quot;&quot;F&quot;&quot;">
      <formula>NOT(ISERROR(SEARCH("$E$7=""F""",H6)))</formula>
    </cfRule>
    <cfRule type="containsText" priority="3" dxfId="13" operator="containsText" stopIfTrue="1" text="F=E7">
      <formula>NOT(ISERROR(SEARCH("F=E7",H6)))</formula>
    </cfRule>
  </conditionalFormatting>
  <conditionalFormatting sqref="B6:B34">
    <cfRule type="duplicateValues" priority="249" dxfId="13" stopIfTrue="1">
      <formula>AND(COUNTIF($B$6:$B$34,B6)&gt;1,NOT(ISBLANK(B6)))</formula>
    </cfRule>
  </conditionalFormatting>
  <conditionalFormatting sqref="B6:B41">
    <cfRule type="duplicateValues" priority="1" dxfId="13" stopIfTrue="1">
      <formula>AND(COUNTIF($B$6:$B$41,B6)&gt;1,NOT(ISBLANK(B6)))</formula>
    </cfRule>
  </conditionalFormatting>
  <printOptions horizontalCentered="1"/>
  <pageMargins left="0.55" right="0.2362204724409449" top="0.6299212598425197" bottom="0.4330708661417323" header="0.3937007874015748" footer="0.2362204724409449"/>
  <pageSetup fitToHeight="0" fitToWidth="1" horizontalDpi="600" verticalDpi="600" orientation="portrait" paperSize="9" scale="91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33"/>
  <sheetViews>
    <sheetView view="pageBreakPreview" zoomScaleSheetLayoutView="100" zoomScalePageLayoutView="0" workbookViewId="0" topLeftCell="A1">
      <selection activeCell="B31" sqref="B31"/>
    </sheetView>
  </sheetViews>
  <sheetFormatPr defaultColWidth="9.00390625" defaultRowHeight="12.75"/>
  <cols>
    <col min="1" max="2" width="30.375" style="8" customWidth="1"/>
    <col min="3" max="3" width="30.875" style="8" customWidth="1"/>
    <col min="4" max="12" width="6.75390625" style="8" customWidth="1"/>
    <col min="13" max="16384" width="9.125" style="8" customWidth="1"/>
  </cols>
  <sheetData>
    <row r="1" spans="1:3" ht="24" customHeight="1">
      <c r="A1" s="85"/>
      <c r="B1" s="86"/>
      <c r="C1" s="87"/>
    </row>
    <row r="2" spans="1:5" ht="42.75" customHeight="1">
      <c r="A2" s="88" t="s">
        <v>12</v>
      </c>
      <c r="B2" s="89"/>
      <c r="C2" s="90"/>
      <c r="D2" s="9"/>
      <c r="E2" s="9"/>
    </row>
    <row r="3" spans="1:5" ht="24.75" customHeight="1">
      <c r="A3" s="91"/>
      <c r="B3" s="92"/>
      <c r="C3" s="93"/>
      <c r="D3" s="10"/>
      <c r="E3" s="10"/>
    </row>
    <row r="4" spans="1:3" s="11" customFormat="1" ht="24.75" customHeight="1">
      <c r="A4" s="31"/>
      <c r="B4" s="32"/>
      <c r="C4" s="33"/>
    </row>
    <row r="5" spans="1:3" s="11" customFormat="1" ht="24.75" customHeight="1">
      <c r="A5" s="31"/>
      <c r="B5" s="32"/>
      <c r="C5" s="33"/>
    </row>
    <row r="6" spans="1:3" s="11" customFormat="1" ht="24.75" customHeight="1">
      <c r="A6" s="31"/>
      <c r="B6" s="32"/>
      <c r="C6" s="33"/>
    </row>
    <row r="7" spans="1:3" s="11" customFormat="1" ht="24.75" customHeight="1">
      <c r="A7" s="31"/>
      <c r="B7" s="32"/>
      <c r="C7" s="33"/>
    </row>
    <row r="8" spans="1:3" s="11" customFormat="1" ht="24.75" customHeight="1">
      <c r="A8" s="31"/>
      <c r="B8" s="32"/>
      <c r="C8" s="33"/>
    </row>
    <row r="9" spans="1:3" ht="22.5">
      <c r="A9" s="31"/>
      <c r="B9" s="32"/>
      <c r="C9" s="33"/>
    </row>
    <row r="10" spans="1:3" ht="22.5">
      <c r="A10" s="31"/>
      <c r="B10" s="32"/>
      <c r="C10" s="33"/>
    </row>
    <row r="11" spans="1:3" ht="22.5">
      <c r="A11" s="31"/>
      <c r="B11" s="32"/>
      <c r="C11" s="33"/>
    </row>
    <row r="12" spans="1:3" ht="22.5">
      <c r="A12" s="31"/>
      <c r="B12" s="32"/>
      <c r="C12" s="33"/>
    </row>
    <row r="13" spans="1:3" ht="22.5">
      <c r="A13" s="31"/>
      <c r="B13" s="32"/>
      <c r="C13" s="33"/>
    </row>
    <row r="14" spans="1:3" ht="22.5">
      <c r="A14" s="31"/>
      <c r="B14" s="32"/>
      <c r="C14" s="33"/>
    </row>
    <row r="15" spans="1:3" ht="22.5">
      <c r="A15" s="31"/>
      <c r="B15" s="32"/>
      <c r="C15" s="33"/>
    </row>
    <row r="16" spans="1:3" ht="22.5">
      <c r="A16" s="31"/>
      <c r="B16" s="32"/>
      <c r="C16" s="33"/>
    </row>
    <row r="17" spans="1:3" ht="22.5">
      <c r="A17" s="31"/>
      <c r="B17" s="32"/>
      <c r="C17" s="33"/>
    </row>
    <row r="18" spans="1:3" ht="22.5">
      <c r="A18" s="31"/>
      <c r="B18" s="32"/>
      <c r="C18" s="33"/>
    </row>
    <row r="19" spans="1:3" ht="18" customHeight="1">
      <c r="A19" s="94" t="str">
        <f>B25</f>
        <v>TAF KUPASI YÜRÜYÜŞ CHALLENGE </v>
      </c>
      <c r="B19" s="95"/>
      <c r="C19" s="96"/>
    </row>
    <row r="20" spans="1:3" ht="42" customHeight="1">
      <c r="A20" s="97"/>
      <c r="B20" s="95"/>
      <c r="C20" s="96"/>
    </row>
    <row r="21" spans="1:3" ht="27">
      <c r="A21" s="34"/>
      <c r="B21" s="56" t="str">
        <f>B28</f>
        <v>Trabzon</v>
      </c>
      <c r="C21" s="35"/>
    </row>
    <row r="22" spans="1:3" ht="22.5">
      <c r="A22" s="31"/>
      <c r="B22" s="36"/>
      <c r="C22" s="33"/>
    </row>
    <row r="23" spans="1:3" ht="22.5">
      <c r="A23" s="31"/>
      <c r="B23" s="36"/>
      <c r="C23" s="33"/>
    </row>
    <row r="24" spans="1:3" ht="22.5">
      <c r="A24" s="37"/>
      <c r="B24" s="38"/>
      <c r="C24" s="39"/>
    </row>
    <row r="25" spans="1:3" ht="25.5" customHeight="1">
      <c r="A25" s="40" t="s">
        <v>6</v>
      </c>
      <c r="B25" s="81" t="s">
        <v>16</v>
      </c>
      <c r="C25" s="82"/>
    </row>
    <row r="26" spans="1:3" ht="25.5" customHeight="1">
      <c r="A26" s="40" t="s">
        <v>7</v>
      </c>
      <c r="B26" s="81" t="s">
        <v>22</v>
      </c>
      <c r="C26" s="82"/>
    </row>
    <row r="27" spans="1:3" ht="25.5" customHeight="1">
      <c r="A27" s="41" t="s">
        <v>8</v>
      </c>
      <c r="B27" s="81" t="s">
        <v>23</v>
      </c>
      <c r="C27" s="82"/>
    </row>
    <row r="28" spans="1:3" ht="25.5" customHeight="1">
      <c r="A28" s="40" t="s">
        <v>9</v>
      </c>
      <c r="B28" s="81" t="s">
        <v>19</v>
      </c>
      <c r="C28" s="82"/>
    </row>
    <row r="29" spans="1:3" ht="25.5" customHeight="1">
      <c r="A29" s="42" t="s">
        <v>10</v>
      </c>
      <c r="B29" s="83">
        <v>42575.375</v>
      </c>
      <c r="C29" s="84"/>
    </row>
    <row r="30" spans="1:3" ht="24" customHeight="1">
      <c r="A30" s="42" t="s">
        <v>13</v>
      </c>
      <c r="B30" s="58">
        <v>11</v>
      </c>
      <c r="C30" s="57"/>
    </row>
    <row r="31" spans="1:3" ht="24" customHeight="1">
      <c r="A31" s="43"/>
      <c r="B31" s="44"/>
      <c r="C31" s="45"/>
    </row>
    <row r="32" spans="1:3" ht="24" customHeight="1">
      <c r="A32" s="43"/>
      <c r="B32" s="44"/>
      <c r="C32" s="45"/>
    </row>
    <row r="33" spans="1:3" ht="24" customHeight="1" thickBot="1">
      <c r="A33" s="46"/>
      <c r="B33" s="47"/>
      <c r="C33" s="48"/>
    </row>
  </sheetData>
  <sheetProtection/>
  <mergeCells count="9">
    <mergeCell ref="B27:C27"/>
    <mergeCell ref="B28:C28"/>
    <mergeCell ref="B29:C29"/>
    <mergeCell ref="A1:C1"/>
    <mergeCell ref="A2:C2"/>
    <mergeCell ref="A3:C3"/>
    <mergeCell ref="A19:C20"/>
    <mergeCell ref="B25:C25"/>
    <mergeCell ref="B26:C26"/>
  </mergeCells>
  <printOptions horizontalCentered="1" verticalCentered="1"/>
  <pageMargins left="0.6692913385826772" right="0.2362204724409449" top="0.4724409448818898" bottom="0.2755905511811024" header="0.31496062992125984" footer="0.15748031496062992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3"/>
  <sheetViews>
    <sheetView view="pageBreakPreview" zoomScaleSheetLayoutView="100" zoomScalePageLayoutView="0" workbookViewId="0" topLeftCell="A6">
      <selection activeCell="F6" sqref="F6:F14"/>
    </sheetView>
  </sheetViews>
  <sheetFormatPr defaultColWidth="9.00390625" defaultRowHeight="12.75"/>
  <cols>
    <col min="1" max="1" width="5.125" style="13" bestFit="1" customWidth="1"/>
    <col min="2" max="2" width="6.375" style="13" bestFit="1" customWidth="1"/>
    <col min="3" max="3" width="30.75390625" style="14" customWidth="1"/>
    <col min="4" max="4" width="39.875" style="14" customWidth="1"/>
    <col min="5" max="5" width="8.00390625" style="13" customWidth="1"/>
    <col min="6" max="6" width="17.25390625" style="15" customWidth="1"/>
    <col min="7" max="7" width="17.125" style="12" customWidth="1"/>
    <col min="8" max="16384" width="9.125" style="12" customWidth="1"/>
  </cols>
  <sheetData>
    <row r="1" spans="1:6" ht="31.5" customHeight="1">
      <c r="A1" s="98" t="str">
        <f>'KADIN KAPAK'!A2</f>
        <v>Türkiye Atletizm Federasyonu
Trabzon Atletizm İl Temsilciliği</v>
      </c>
      <c r="B1" s="98"/>
      <c r="C1" s="98"/>
      <c r="D1" s="98"/>
      <c r="E1" s="98"/>
      <c r="F1" s="98"/>
    </row>
    <row r="2" spans="1:6" ht="22.5" customHeight="1">
      <c r="A2" s="99" t="str">
        <f>'KADIN START LİSTESİ'!A2:F2</f>
        <v>TAF KUPASI YÜRÜYÜŞ CHALLENGE </v>
      </c>
      <c r="B2" s="99"/>
      <c r="C2" s="99"/>
      <c r="D2" s="99"/>
      <c r="E2" s="99"/>
      <c r="F2" s="99"/>
    </row>
    <row r="3" spans="1:6" ht="15.75">
      <c r="A3" s="100" t="str">
        <f>'KADIN START LİSTESİ'!A3:F3</f>
        <v>Trabzon</v>
      </c>
      <c r="B3" s="100"/>
      <c r="C3" s="100"/>
      <c r="D3" s="100"/>
      <c r="E3" s="100"/>
      <c r="F3" s="100"/>
    </row>
    <row r="4" spans="1:6" s="16" customFormat="1" ht="17.25" customHeight="1">
      <c r="A4" s="101" t="str">
        <f>'ERKEK KAPAK'!B27</f>
        <v>Erkekler</v>
      </c>
      <c r="B4" s="101"/>
      <c r="C4" s="101"/>
      <c r="D4" s="17" t="str">
        <f>'ERKEK KAPAK'!B26</f>
        <v>10000m.</v>
      </c>
      <c r="E4" s="102">
        <f>'ERKEK KAPAK'!B29</f>
        <v>42575.375</v>
      </c>
      <c r="F4" s="102"/>
    </row>
    <row r="5" spans="1:6" s="7" customFormat="1" ht="31.5" customHeight="1" thickBot="1">
      <c r="A5" s="49" t="s">
        <v>0</v>
      </c>
      <c r="B5" s="49" t="s">
        <v>1</v>
      </c>
      <c r="C5" s="50" t="s">
        <v>3</v>
      </c>
      <c r="D5" s="49" t="s">
        <v>11</v>
      </c>
      <c r="E5" s="49" t="s">
        <v>5</v>
      </c>
      <c r="F5" s="51" t="s">
        <v>2</v>
      </c>
    </row>
    <row r="6" spans="1:6" s="16" customFormat="1" ht="30" customHeight="1">
      <c r="A6" s="59">
        <v>1</v>
      </c>
      <c r="B6" s="60">
        <v>300</v>
      </c>
      <c r="C6" s="76" t="s">
        <v>32</v>
      </c>
      <c r="D6" s="76" t="s">
        <v>33</v>
      </c>
      <c r="E6" s="77" t="s">
        <v>14</v>
      </c>
      <c r="F6" s="78">
        <v>34448</v>
      </c>
    </row>
    <row r="7" spans="1:6" s="16" customFormat="1" ht="30" customHeight="1">
      <c r="A7" s="61">
        <v>2</v>
      </c>
      <c r="B7" s="62">
        <v>299</v>
      </c>
      <c r="C7" s="71" t="s">
        <v>34</v>
      </c>
      <c r="D7" s="71" t="s">
        <v>35</v>
      </c>
      <c r="E7" s="61" t="s">
        <v>14</v>
      </c>
      <c r="F7" s="72">
        <v>36161</v>
      </c>
    </row>
    <row r="8" spans="1:8" s="16" customFormat="1" ht="30" customHeight="1">
      <c r="A8" s="61">
        <v>3</v>
      </c>
      <c r="B8" s="62">
        <v>298</v>
      </c>
      <c r="C8" s="71" t="s">
        <v>36</v>
      </c>
      <c r="D8" s="71" t="s">
        <v>35</v>
      </c>
      <c r="E8" s="61" t="s">
        <v>14</v>
      </c>
      <c r="F8" s="72">
        <v>36300</v>
      </c>
      <c r="H8"/>
    </row>
    <row r="9" spans="1:8" s="16" customFormat="1" ht="30" customHeight="1">
      <c r="A9" s="61">
        <v>4</v>
      </c>
      <c r="B9" s="62">
        <v>297</v>
      </c>
      <c r="C9" s="71" t="s">
        <v>37</v>
      </c>
      <c r="D9" s="71" t="s">
        <v>35</v>
      </c>
      <c r="E9" s="61" t="s">
        <v>14</v>
      </c>
      <c r="F9" s="72">
        <v>36887</v>
      </c>
      <c r="H9"/>
    </row>
    <row r="10" spans="1:8" s="16" customFormat="1" ht="30" customHeight="1">
      <c r="A10" s="61">
        <v>5</v>
      </c>
      <c r="B10" s="62">
        <v>296</v>
      </c>
      <c r="C10" s="71" t="s">
        <v>38</v>
      </c>
      <c r="D10" s="71" t="s">
        <v>35</v>
      </c>
      <c r="E10" s="61" t="s">
        <v>14</v>
      </c>
      <c r="F10" s="72">
        <v>37165</v>
      </c>
      <c r="H10"/>
    </row>
    <row r="11" spans="1:8" s="16" customFormat="1" ht="30" customHeight="1">
      <c r="A11" s="61">
        <v>6</v>
      </c>
      <c r="B11" s="62">
        <v>295</v>
      </c>
      <c r="C11" s="71" t="s">
        <v>39</v>
      </c>
      <c r="D11" s="71" t="s">
        <v>35</v>
      </c>
      <c r="E11" s="61" t="s">
        <v>14</v>
      </c>
      <c r="F11" s="72">
        <v>36271</v>
      </c>
      <c r="H11"/>
    </row>
    <row r="12" spans="1:8" s="16" customFormat="1" ht="30" customHeight="1">
      <c r="A12" s="61">
        <v>7</v>
      </c>
      <c r="B12" s="62">
        <v>294</v>
      </c>
      <c r="C12" s="71" t="s">
        <v>40</v>
      </c>
      <c r="D12" s="71" t="s">
        <v>25</v>
      </c>
      <c r="E12" s="61" t="s">
        <v>14</v>
      </c>
      <c r="F12" s="72">
        <v>36892</v>
      </c>
      <c r="H12"/>
    </row>
    <row r="13" spans="1:8" s="16" customFormat="1" ht="30" customHeight="1">
      <c r="A13" s="61">
        <v>8</v>
      </c>
      <c r="B13" s="62">
        <v>293</v>
      </c>
      <c r="C13" s="71" t="s">
        <v>41</v>
      </c>
      <c r="D13" s="71" t="s">
        <v>42</v>
      </c>
      <c r="E13" s="61" t="s">
        <v>14</v>
      </c>
      <c r="F13" s="72">
        <v>33604</v>
      </c>
      <c r="H13"/>
    </row>
    <row r="14" spans="1:8" s="16" customFormat="1" ht="30" customHeight="1">
      <c r="A14" s="61">
        <v>9</v>
      </c>
      <c r="B14" s="62">
        <v>292</v>
      </c>
      <c r="C14" s="71" t="s">
        <v>43</v>
      </c>
      <c r="D14" s="71" t="s">
        <v>44</v>
      </c>
      <c r="E14" s="61" t="s">
        <v>14</v>
      </c>
      <c r="F14" s="72">
        <v>36443</v>
      </c>
      <c r="H14"/>
    </row>
    <row r="15" spans="1:8" s="16" customFormat="1" ht="30" customHeight="1">
      <c r="A15" s="61">
        <v>10</v>
      </c>
      <c r="B15" s="62">
        <v>291</v>
      </c>
      <c r="C15" s="71" t="s">
        <v>45</v>
      </c>
      <c r="D15" s="71" t="s">
        <v>46</v>
      </c>
      <c r="E15" s="61" t="s">
        <v>14</v>
      </c>
      <c r="F15" s="72"/>
      <c r="H15"/>
    </row>
    <row r="16" spans="1:8" s="16" customFormat="1" ht="30" customHeight="1">
      <c r="A16" s="61">
        <v>11</v>
      </c>
      <c r="B16" s="62">
        <v>290</v>
      </c>
      <c r="C16" s="71" t="s">
        <v>47</v>
      </c>
      <c r="D16" s="71" t="s">
        <v>46</v>
      </c>
      <c r="E16" s="61" t="s">
        <v>14</v>
      </c>
      <c r="F16" s="72"/>
      <c r="H16"/>
    </row>
    <row r="17" spans="1:8" s="16" customFormat="1" ht="30" customHeight="1">
      <c r="A17" s="61">
        <v>12</v>
      </c>
      <c r="B17" s="62"/>
      <c r="C17" s="71"/>
      <c r="D17" s="71"/>
      <c r="E17" s="61" t="s">
        <v>14</v>
      </c>
      <c r="F17" s="72"/>
      <c r="H17"/>
    </row>
    <row r="18" spans="1:8" s="16" customFormat="1" ht="30" customHeight="1">
      <c r="A18" s="61">
        <v>13</v>
      </c>
      <c r="B18" s="62"/>
      <c r="C18" s="71"/>
      <c r="D18" s="71"/>
      <c r="E18" s="61" t="s">
        <v>14</v>
      </c>
      <c r="F18" s="72"/>
      <c r="H18"/>
    </row>
    <row r="19" spans="1:8" s="16" customFormat="1" ht="30" customHeight="1">
      <c r="A19" s="61">
        <v>14</v>
      </c>
      <c r="B19" s="62"/>
      <c r="C19" s="71"/>
      <c r="D19" s="71"/>
      <c r="E19" s="61" t="s">
        <v>14</v>
      </c>
      <c r="F19" s="72"/>
      <c r="H19"/>
    </row>
    <row r="20" spans="1:8" s="16" customFormat="1" ht="30" customHeight="1">
      <c r="A20" s="61">
        <v>15</v>
      </c>
      <c r="B20" s="62"/>
      <c r="C20" s="71"/>
      <c r="D20" s="71"/>
      <c r="E20" s="61" t="s">
        <v>14</v>
      </c>
      <c r="F20" s="72"/>
      <c r="H20"/>
    </row>
    <row r="21" spans="1:8" s="16" customFormat="1" ht="30" customHeight="1">
      <c r="A21" s="61">
        <v>16</v>
      </c>
      <c r="B21" s="62"/>
      <c r="C21" s="71"/>
      <c r="D21" s="71"/>
      <c r="E21" s="61" t="s">
        <v>14</v>
      </c>
      <c r="F21" s="72"/>
      <c r="H21"/>
    </row>
    <row r="22" spans="1:8" s="16" customFormat="1" ht="30" customHeight="1">
      <c r="A22" s="61">
        <v>17</v>
      </c>
      <c r="B22" s="62"/>
      <c r="C22" s="71"/>
      <c r="D22" s="71"/>
      <c r="E22" s="61" t="s">
        <v>14</v>
      </c>
      <c r="F22" s="72"/>
      <c r="H22"/>
    </row>
    <row r="23" spans="1:8" s="16" customFormat="1" ht="30" customHeight="1">
      <c r="A23" s="61">
        <v>18</v>
      </c>
      <c r="B23" s="62"/>
      <c r="C23" s="73"/>
      <c r="D23" s="73"/>
      <c r="E23" s="74" t="s">
        <v>14</v>
      </c>
      <c r="F23" s="75"/>
      <c r="H23"/>
    </row>
    <row r="24" spans="1:8" s="16" customFormat="1" ht="30" customHeight="1">
      <c r="A24" s="61">
        <v>19</v>
      </c>
      <c r="B24" s="62"/>
      <c r="C24" s="73"/>
      <c r="D24" s="73"/>
      <c r="E24" s="74" t="s">
        <v>14</v>
      </c>
      <c r="F24" s="75"/>
      <c r="H24"/>
    </row>
    <row r="25" spans="1:8" s="16" customFormat="1" ht="30" customHeight="1">
      <c r="A25" s="61">
        <v>20</v>
      </c>
      <c r="B25" s="62"/>
      <c r="C25" s="71"/>
      <c r="D25" s="71"/>
      <c r="E25" s="61" t="s">
        <v>14</v>
      </c>
      <c r="F25" s="72"/>
      <c r="H25"/>
    </row>
    <row r="26" spans="1:8" s="16" customFormat="1" ht="30" customHeight="1">
      <c r="A26" s="61">
        <v>21</v>
      </c>
      <c r="B26" s="62"/>
      <c r="C26" s="71"/>
      <c r="D26" s="71"/>
      <c r="E26" s="61" t="s">
        <v>14</v>
      </c>
      <c r="F26" s="72"/>
      <c r="H26"/>
    </row>
    <row r="27" spans="1:8" s="16" customFormat="1" ht="30" customHeight="1">
      <c r="A27" s="61">
        <v>22</v>
      </c>
      <c r="B27" s="62"/>
      <c r="C27" s="64"/>
      <c r="D27" s="64"/>
      <c r="E27" s="61" t="s">
        <v>14</v>
      </c>
      <c r="F27" s="66"/>
      <c r="H27"/>
    </row>
    <row r="28" spans="1:8" s="16" customFormat="1" ht="30" customHeight="1">
      <c r="A28" s="61">
        <v>23</v>
      </c>
      <c r="B28" s="62"/>
      <c r="C28" s="64"/>
      <c r="D28" s="64"/>
      <c r="E28" s="61" t="s">
        <v>14</v>
      </c>
      <c r="F28" s="66"/>
      <c r="H28"/>
    </row>
    <row r="29" spans="1:8" s="16" customFormat="1" ht="30" customHeight="1">
      <c r="A29" s="61">
        <v>24</v>
      </c>
      <c r="B29" s="62"/>
      <c r="C29" s="64"/>
      <c r="D29" s="64"/>
      <c r="E29" s="61" t="s">
        <v>14</v>
      </c>
      <c r="F29" s="66"/>
      <c r="H29"/>
    </row>
    <row r="30" spans="1:6" s="16" customFormat="1" ht="30" customHeight="1">
      <c r="A30" s="61">
        <v>25</v>
      </c>
      <c r="B30" s="62"/>
      <c r="C30" s="64"/>
      <c r="D30" s="64"/>
      <c r="E30" s="61" t="s">
        <v>14</v>
      </c>
      <c r="F30" s="66"/>
    </row>
    <row r="31" spans="1:6" s="16" customFormat="1" ht="30" customHeight="1">
      <c r="A31" s="61">
        <v>26</v>
      </c>
      <c r="B31" s="62"/>
      <c r="C31" s="64"/>
      <c r="D31" s="64"/>
      <c r="E31" s="61" t="s">
        <v>14</v>
      </c>
      <c r="F31" s="66"/>
    </row>
    <row r="32" spans="1:6" s="16" customFormat="1" ht="30" customHeight="1">
      <c r="A32" s="61">
        <v>27</v>
      </c>
      <c r="B32" s="62"/>
      <c r="C32" s="71"/>
      <c r="D32" s="71"/>
      <c r="E32" s="61" t="s">
        <v>14</v>
      </c>
      <c r="F32" s="72"/>
    </row>
    <row r="33" spans="1:6" s="16" customFormat="1" ht="30" customHeight="1">
      <c r="A33" s="61">
        <v>28</v>
      </c>
      <c r="B33" s="62"/>
      <c r="C33" s="71"/>
      <c r="D33" s="71"/>
      <c r="E33" s="61" t="s">
        <v>14</v>
      </c>
      <c r="F33" s="72"/>
    </row>
    <row r="34" spans="1:6" s="16" customFormat="1" ht="30" customHeight="1">
      <c r="A34" s="61">
        <v>29</v>
      </c>
      <c r="B34" s="62"/>
      <c r="C34" s="71"/>
      <c r="D34" s="71"/>
      <c r="E34" s="61" t="s">
        <v>14</v>
      </c>
      <c r="F34" s="72"/>
    </row>
    <row r="35" spans="1:6" s="16" customFormat="1" ht="30" customHeight="1">
      <c r="A35" s="61">
        <v>30</v>
      </c>
      <c r="B35" s="62"/>
      <c r="C35" s="71"/>
      <c r="D35" s="71"/>
      <c r="E35" s="61" t="s">
        <v>14</v>
      </c>
      <c r="F35" s="72"/>
    </row>
    <row r="36" spans="1:6" s="16" customFormat="1" ht="30" customHeight="1">
      <c r="A36" s="61">
        <v>31</v>
      </c>
      <c r="B36" s="62"/>
      <c r="C36" s="71"/>
      <c r="D36" s="71"/>
      <c r="E36" s="61" t="s">
        <v>14</v>
      </c>
      <c r="F36" s="72"/>
    </row>
    <row r="37" spans="1:6" s="16" customFormat="1" ht="30" customHeight="1">
      <c r="A37" s="61">
        <v>32</v>
      </c>
      <c r="B37" s="62"/>
      <c r="C37" s="71"/>
      <c r="D37" s="71"/>
      <c r="E37" s="61" t="s">
        <v>14</v>
      </c>
      <c r="F37" s="72"/>
    </row>
    <row r="38" spans="1:6" s="16" customFormat="1" ht="30" customHeight="1">
      <c r="A38" s="61">
        <v>33</v>
      </c>
      <c r="B38" s="62"/>
      <c r="C38" s="71"/>
      <c r="D38" s="71"/>
      <c r="E38" s="61" t="s">
        <v>14</v>
      </c>
      <c r="F38" s="72"/>
    </row>
    <row r="39" spans="1:6" s="16" customFormat="1" ht="30" customHeight="1">
      <c r="A39" s="61">
        <v>34</v>
      </c>
      <c r="B39" s="62"/>
      <c r="C39" s="71"/>
      <c r="D39" s="71"/>
      <c r="E39" s="61" t="s">
        <v>14</v>
      </c>
      <c r="F39" s="72"/>
    </row>
    <row r="40" spans="1:6" s="16" customFormat="1" ht="30" customHeight="1">
      <c r="A40" s="61">
        <v>35</v>
      </c>
      <c r="B40" s="62"/>
      <c r="C40" s="71"/>
      <c r="D40" s="71"/>
      <c r="E40" s="61" t="s">
        <v>14</v>
      </c>
      <c r="F40" s="72"/>
    </row>
    <row r="41" spans="1:6" s="16" customFormat="1" ht="30" customHeight="1">
      <c r="A41" s="61">
        <v>36</v>
      </c>
      <c r="B41" s="62"/>
      <c r="C41" s="71"/>
      <c r="D41" s="71"/>
      <c r="E41" s="61" t="s">
        <v>14</v>
      </c>
      <c r="F41" s="72"/>
    </row>
    <row r="42" spans="1:6" s="16" customFormat="1" ht="30" customHeight="1">
      <c r="A42" s="61">
        <v>37</v>
      </c>
      <c r="B42" s="62"/>
      <c r="C42" s="71"/>
      <c r="D42" s="71"/>
      <c r="E42" s="61" t="s">
        <v>14</v>
      </c>
      <c r="F42" s="72"/>
    </row>
    <row r="43" spans="1:6" s="16" customFormat="1" ht="30" customHeight="1">
      <c r="A43" s="61">
        <v>38</v>
      </c>
      <c r="B43" s="62"/>
      <c r="C43" s="71"/>
      <c r="D43" s="71"/>
      <c r="E43" s="61" t="s">
        <v>14</v>
      </c>
      <c r="F43" s="72"/>
    </row>
    <row r="44" spans="1:6" s="16" customFormat="1" ht="30" customHeight="1">
      <c r="A44" s="61">
        <v>39</v>
      </c>
      <c r="B44" s="62"/>
      <c r="C44" s="71"/>
      <c r="D44" s="71"/>
      <c r="E44" s="61" t="s">
        <v>14</v>
      </c>
      <c r="F44" s="72"/>
    </row>
    <row r="45" spans="1:6" s="16" customFormat="1" ht="30" customHeight="1">
      <c r="A45" s="61">
        <v>40</v>
      </c>
      <c r="B45" s="62"/>
      <c r="C45" s="71"/>
      <c r="D45" s="71"/>
      <c r="E45" s="61" t="s">
        <v>14</v>
      </c>
      <c r="F45" s="72"/>
    </row>
    <row r="46" spans="1:6" s="16" customFormat="1" ht="30" customHeight="1">
      <c r="A46" s="61">
        <v>41</v>
      </c>
      <c r="B46" s="62"/>
      <c r="C46" s="71"/>
      <c r="D46" s="71"/>
      <c r="E46" s="61" t="s">
        <v>14</v>
      </c>
      <c r="F46" s="72"/>
    </row>
    <row r="47" spans="1:6" s="16" customFormat="1" ht="30" customHeight="1">
      <c r="A47" s="61">
        <v>42</v>
      </c>
      <c r="B47" s="62"/>
      <c r="C47" s="71"/>
      <c r="D47" s="71"/>
      <c r="E47" s="61" t="s">
        <v>14</v>
      </c>
      <c r="F47" s="72"/>
    </row>
    <row r="48" spans="1:6" s="16" customFormat="1" ht="30" customHeight="1">
      <c r="A48" s="61">
        <v>43</v>
      </c>
      <c r="B48" s="62"/>
      <c r="C48" s="71"/>
      <c r="D48" s="71"/>
      <c r="E48" s="61" t="s">
        <v>14</v>
      </c>
      <c r="F48" s="72"/>
    </row>
    <row r="49" spans="1:6" s="16" customFormat="1" ht="30" customHeight="1">
      <c r="A49" s="61">
        <v>44</v>
      </c>
      <c r="B49" s="62"/>
      <c r="C49" s="71"/>
      <c r="D49" s="71"/>
      <c r="E49" s="61" t="s">
        <v>14</v>
      </c>
      <c r="F49" s="72"/>
    </row>
    <row r="50" spans="1:6" s="16" customFormat="1" ht="30" customHeight="1">
      <c r="A50" s="61">
        <v>45</v>
      </c>
      <c r="B50" s="61"/>
      <c r="C50" s="71"/>
      <c r="D50" s="71"/>
      <c r="E50" s="61" t="s">
        <v>14</v>
      </c>
      <c r="F50" s="72"/>
    </row>
    <row r="51" spans="1:6" s="16" customFormat="1" ht="30" customHeight="1">
      <c r="A51" s="61">
        <v>46</v>
      </c>
      <c r="B51" s="61"/>
      <c r="C51" s="71"/>
      <c r="D51" s="71"/>
      <c r="E51" s="61" t="s">
        <v>14</v>
      </c>
      <c r="F51" s="72"/>
    </row>
    <row r="52" spans="1:6" s="16" customFormat="1" ht="30" customHeight="1">
      <c r="A52" s="61">
        <v>47</v>
      </c>
      <c r="B52" s="61"/>
      <c r="C52" s="64"/>
      <c r="D52" s="64"/>
      <c r="E52" s="61" t="s">
        <v>14</v>
      </c>
      <c r="F52" s="66"/>
    </row>
    <row r="53" spans="1:6" s="16" customFormat="1" ht="30" customHeight="1">
      <c r="A53" s="61">
        <v>48</v>
      </c>
      <c r="B53" s="61"/>
      <c r="C53" s="64"/>
      <c r="D53" s="64"/>
      <c r="E53" s="61"/>
      <c r="F53" s="66"/>
    </row>
  </sheetData>
  <sheetProtection/>
  <mergeCells count="5">
    <mergeCell ref="A1:F1"/>
    <mergeCell ref="A2:F2"/>
    <mergeCell ref="A3:F3"/>
    <mergeCell ref="A4:C4"/>
    <mergeCell ref="E4:F4"/>
  </mergeCells>
  <conditionalFormatting sqref="B52">
    <cfRule type="duplicateValues" priority="3" dxfId="13" stopIfTrue="1">
      <formula>AND(COUNTIF($B$52:$B$52,B52)&gt;1,NOT(ISBLANK(B52)))</formula>
    </cfRule>
  </conditionalFormatting>
  <conditionalFormatting sqref="B6:B51 B53">
    <cfRule type="duplicateValues" priority="250" dxfId="13" stopIfTrue="1">
      <formula>AND(COUNTIF($B$6:$B$51,B6)+COUNTIF($B$53:$B$53,B6)&gt;1,NOT(ISBLANK(B6)))</formula>
    </cfRule>
  </conditionalFormatting>
  <conditionalFormatting sqref="C1:C65536">
    <cfRule type="duplicateValues" priority="1" dxfId="13" stopIfTrue="1">
      <formula>AND(COUNTIF($C:$C,C1)&gt;1,NOT(ISBLANK(C1)))</formula>
    </cfRule>
  </conditionalFormatting>
  <printOptions horizontalCentered="1"/>
  <pageMargins left="0.5118110236220472" right="0.11811023622047245" top="0.6692913385826772" bottom="0.5118110236220472" header="0.3937007874015748" footer="0.2755905511811024"/>
  <pageSetup fitToHeight="0" fitToWidth="1" horizontalDpi="600" verticalDpi="600" orientation="portrait" paperSize="9" scale="91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66"/>
  <sheetViews>
    <sheetView tabSelected="1" view="pageBreakPreview" zoomScaleSheetLayoutView="100" zoomScalePageLayoutView="0" workbookViewId="0" topLeftCell="A4">
      <selection activeCell="G6" sqref="G6"/>
    </sheetView>
  </sheetViews>
  <sheetFormatPr defaultColWidth="9.00390625" defaultRowHeight="12.75"/>
  <cols>
    <col min="1" max="1" width="4.25390625" style="2" bestFit="1" customWidth="1"/>
    <col min="2" max="2" width="7.00390625" style="2" bestFit="1" customWidth="1"/>
    <col min="3" max="3" width="24.375" style="6" customWidth="1"/>
    <col min="4" max="4" width="30.00390625" style="6" customWidth="1"/>
    <col min="5" max="5" width="6.625" style="1" customWidth="1"/>
    <col min="6" max="6" width="13.00390625" style="2" customWidth="1"/>
    <col min="7" max="7" width="12.625" style="30" customWidth="1"/>
    <col min="8" max="8" width="7.375" style="1" customWidth="1"/>
    <col min="9" max="16384" width="9.125" style="1" customWidth="1"/>
  </cols>
  <sheetData>
    <row r="1" spans="1:10" ht="32.25" customHeight="1">
      <c r="A1" s="98" t="str">
        <f>'KADIN KAPAK'!A2</f>
        <v>Türkiye Atletizm Federasyonu
Trabzon Atletizm İl Temsilciliği</v>
      </c>
      <c r="B1" s="98"/>
      <c r="C1" s="98"/>
      <c r="D1" s="98"/>
      <c r="E1" s="98"/>
      <c r="F1" s="98"/>
      <c r="G1" s="98"/>
      <c r="H1" s="98"/>
      <c r="J1" s="2"/>
    </row>
    <row r="2" spans="1:8" ht="18">
      <c r="A2" s="103" t="str">
        <f>'KADIN START LİSTESİ'!A2:F2</f>
        <v>TAF KUPASI YÜRÜYÜŞ CHALLENGE </v>
      </c>
      <c r="B2" s="103"/>
      <c r="C2" s="103"/>
      <c r="D2" s="103"/>
      <c r="E2" s="103"/>
      <c r="F2" s="103"/>
      <c r="G2" s="103"/>
      <c r="H2" s="103"/>
    </row>
    <row r="3" spans="1:9" ht="15.75">
      <c r="A3" s="104" t="str">
        <f>'KADIN START LİSTESİ'!A3:F3</f>
        <v>Trabzon</v>
      </c>
      <c r="B3" s="104"/>
      <c r="C3" s="104"/>
      <c r="D3" s="104"/>
      <c r="E3" s="104"/>
      <c r="F3" s="104"/>
      <c r="G3" s="104"/>
      <c r="H3" s="104"/>
      <c r="I3" s="3"/>
    </row>
    <row r="4" spans="1:8" s="20" customFormat="1" ht="14.25">
      <c r="A4" s="105" t="str">
        <f>'ERKEK KAPAK'!B27</f>
        <v>Erkekler</v>
      </c>
      <c r="B4" s="105"/>
      <c r="C4" s="105"/>
      <c r="D4" s="18" t="str">
        <f>'ERKEK KAPAK'!B26</f>
        <v>10000m.</v>
      </c>
      <c r="E4" s="19"/>
      <c r="F4" s="106">
        <f>'ERKEK KAPAK'!B29</f>
        <v>42575.375</v>
      </c>
      <c r="G4" s="106"/>
      <c r="H4" s="106"/>
    </row>
    <row r="5" spans="1:14" s="4" customFormat="1" ht="33.75" customHeight="1">
      <c r="A5" s="52" t="s">
        <v>0</v>
      </c>
      <c r="B5" s="53" t="s">
        <v>1</v>
      </c>
      <c r="C5" s="53" t="s">
        <v>3</v>
      </c>
      <c r="D5" s="52" t="s">
        <v>11</v>
      </c>
      <c r="E5" s="53" t="s">
        <v>5</v>
      </c>
      <c r="F5" s="54" t="s">
        <v>2</v>
      </c>
      <c r="G5" s="55" t="s">
        <v>4</v>
      </c>
      <c r="H5" s="53" t="s">
        <v>21</v>
      </c>
      <c r="K5" s="5"/>
      <c r="L5" s="5"/>
      <c r="M5" s="5"/>
      <c r="N5" s="5"/>
    </row>
    <row r="6" spans="1:10" s="20" customFormat="1" ht="23.25" customHeight="1">
      <c r="A6" s="21">
        <v>1</v>
      </c>
      <c r="B6" s="22">
        <v>300</v>
      </c>
      <c r="C6" s="23" t="str">
        <f>IF(ISERROR(VLOOKUP(B6,'ERKEK START LİSTESİ'!$B$6:$F$942,2,0)),"",VLOOKUP(B6,'ERKEK START LİSTESİ'!$B$6:$F$942,2,0))</f>
        <v>ŞAHİN ŞENODUNCU</v>
      </c>
      <c r="D6" s="24" t="str">
        <f>IF(ISERROR(VLOOKUP(B6,'ERKEK START LİSTESİ'!$B$6:$F$942,3,0)),"",VLOOKUP(B6,'ERKEK START LİSTESİ'!$B$6:$F$942,3,0))</f>
        <v>BALIKESİR</v>
      </c>
      <c r="E6" s="25" t="str">
        <f>IF(ISERROR(VLOOKUP(B6,'ERKEK START LİSTESİ'!$B$6:$F$942,4,0)),"",VLOOKUP(B6,'ERKEK START LİSTESİ'!$B$6:$F$942,4,0))</f>
        <v>F</v>
      </c>
      <c r="F6" s="26">
        <f>IF(ISERROR(VLOOKUP($B6,'ERKEK START LİSTESİ'!$B$6:$F$942,5,0)),"",VLOOKUP($B6,'ERKEK START LİSTESİ'!$B$6:$F$942,5,0))</f>
        <v>34448</v>
      </c>
      <c r="G6" s="80" t="s">
        <v>48</v>
      </c>
      <c r="H6" s="27">
        <v>12</v>
      </c>
      <c r="J6" s="28"/>
    </row>
    <row r="7" spans="1:10" s="20" customFormat="1" ht="23.25" customHeight="1">
      <c r="A7" s="21">
        <v>2</v>
      </c>
      <c r="B7" s="22">
        <v>293</v>
      </c>
      <c r="C7" s="23" t="str">
        <f>IF(ISERROR(VLOOKUP(B7,'ERKEK START LİSTESİ'!$B$6:$F$942,2,0)),"",VLOOKUP(B7,'ERKEK START LİSTESİ'!$B$6:$F$942,2,0))</f>
        <v>SERKAN DOĞAN</v>
      </c>
      <c r="D7" s="24" t="str">
        <f>IF(ISERROR(VLOOKUP(B7,'ERKEK START LİSTESİ'!$B$6:$F$942,3,0)),"",VLOOKUP(B7,'ERKEK START LİSTESİ'!$B$6:$F$942,3,0))</f>
        <v>ANKARA</v>
      </c>
      <c r="E7" s="25" t="str">
        <f>IF(ISERROR(VLOOKUP(B7,'ERKEK START LİSTESİ'!$B$6:$F$942,4,0)),"",VLOOKUP(B7,'ERKEK START LİSTESİ'!$B$6:$F$942,4,0))</f>
        <v>F</v>
      </c>
      <c r="F7" s="26">
        <f>IF(ISERROR(VLOOKUP($B7,'ERKEK START LİSTESİ'!$B$6:$F$942,5,0)),"",VLOOKUP($B7,'ERKEK START LİSTESİ'!$B$6:$F$942,5,0))</f>
        <v>33604</v>
      </c>
      <c r="G7" s="79">
        <v>444927</v>
      </c>
      <c r="H7" s="27">
        <v>10</v>
      </c>
      <c r="J7" s="28"/>
    </row>
    <row r="8" spans="1:10" s="20" customFormat="1" ht="23.25" customHeight="1">
      <c r="A8" s="21">
        <v>3</v>
      </c>
      <c r="B8" s="22">
        <v>292</v>
      </c>
      <c r="C8" s="23" t="str">
        <f>IF(ISERROR(VLOOKUP(B8,'ERKEK START LİSTESİ'!$B$6:$F$942,2,0)),"",VLOOKUP(B8,'ERKEK START LİSTESİ'!$B$6:$F$942,2,0))</f>
        <v>ABDULSELAM IMUK</v>
      </c>
      <c r="D8" s="24" t="str">
        <f>IF(ISERROR(VLOOKUP(B8,'ERKEK START LİSTESİ'!$B$6:$F$942,3,0)),"",VLOOKUP(B8,'ERKEK START LİSTESİ'!$B$6:$F$942,3,0))</f>
        <v>İSTANBUL</v>
      </c>
      <c r="E8" s="25" t="str">
        <f>IF(ISERROR(VLOOKUP(B8,'ERKEK START LİSTESİ'!$B$6:$F$942,4,0)),"",VLOOKUP(B8,'ERKEK START LİSTESİ'!$B$6:$F$942,4,0))</f>
        <v>F</v>
      </c>
      <c r="F8" s="26">
        <f>IF(ISERROR(VLOOKUP($B8,'ERKEK START LİSTESİ'!$B$6:$F$942,5,0)),"",VLOOKUP($B8,'ERKEK START LİSTESİ'!$B$6:$F$942,5,0))</f>
        <v>36443</v>
      </c>
      <c r="G8" s="79">
        <v>451671</v>
      </c>
      <c r="H8" s="27">
        <v>8</v>
      </c>
      <c r="J8" s="28"/>
    </row>
    <row r="9" spans="1:8" s="20" customFormat="1" ht="23.25" customHeight="1">
      <c r="A9" s="21">
        <v>4</v>
      </c>
      <c r="B9" s="22">
        <v>298</v>
      </c>
      <c r="C9" s="23" t="str">
        <f>IF(ISERROR(VLOOKUP(B9,'ERKEK START LİSTESİ'!$B$6:$F$942,2,0)),"",VLOOKUP(B9,'ERKEK START LİSTESİ'!$B$6:$F$942,2,0))</f>
        <v>SELİM SEVEN</v>
      </c>
      <c r="D9" s="24" t="str">
        <f>IF(ISERROR(VLOOKUP(B9,'ERKEK START LİSTESİ'!$B$6:$F$942,3,0)),"",VLOOKUP(B9,'ERKEK START LİSTESİ'!$B$6:$F$942,3,0))</f>
        <v>MARDİN</v>
      </c>
      <c r="E9" s="25" t="str">
        <f>IF(ISERROR(VLOOKUP(B9,'ERKEK START LİSTESİ'!$B$6:$F$942,4,0)),"",VLOOKUP(B9,'ERKEK START LİSTESİ'!$B$6:$F$942,4,0))</f>
        <v>F</v>
      </c>
      <c r="F9" s="26">
        <f>IF(ISERROR(VLOOKUP($B9,'ERKEK START LİSTESİ'!$B$6:$F$942,5,0)),"",VLOOKUP($B9,'ERKEK START LİSTESİ'!$B$6:$F$942,5,0))</f>
        <v>36300</v>
      </c>
      <c r="G9" s="79">
        <v>452154</v>
      </c>
      <c r="H9" s="27">
        <v>7</v>
      </c>
    </row>
    <row r="10" spans="1:8" s="20" customFormat="1" ht="23.25" customHeight="1">
      <c r="A10" s="21">
        <v>5</v>
      </c>
      <c r="B10" s="22">
        <v>290</v>
      </c>
      <c r="C10" s="23" t="str">
        <f>IF(ISERROR(VLOOKUP(B10,'ERKEK START LİSTESİ'!$B$6:$F$942,2,0)),"",VLOOKUP(B10,'ERKEK START LİSTESİ'!$B$6:$F$942,2,0))</f>
        <v>BAYRAM İZCİAK</v>
      </c>
      <c r="D10" s="24" t="str">
        <f>IF(ISERROR(VLOOKUP(B10,'ERKEK START LİSTESİ'!$B$6:$F$942,3,0)),"",VLOOKUP(B10,'ERKEK START LİSTESİ'!$B$6:$F$942,3,0))</f>
        <v>VAN</v>
      </c>
      <c r="E10" s="25" t="str">
        <f>IF(ISERROR(VLOOKUP(B10,'ERKEK START LİSTESİ'!$B$6:$F$942,4,0)),"",VLOOKUP(B10,'ERKEK START LİSTESİ'!$B$6:$F$942,4,0))</f>
        <v>F</v>
      </c>
      <c r="F10" s="26">
        <f>IF(ISERROR(VLOOKUP($B10,'ERKEK START LİSTESİ'!$B$6:$F$942,5,0)),"",VLOOKUP($B10,'ERKEK START LİSTESİ'!$B$6:$F$942,5,0))</f>
        <v>0</v>
      </c>
      <c r="G10" s="79">
        <v>480913</v>
      </c>
      <c r="H10" s="27">
        <v>6</v>
      </c>
    </row>
    <row r="11" spans="1:8" s="20" customFormat="1" ht="23.25" customHeight="1">
      <c r="A11" s="21">
        <v>6</v>
      </c>
      <c r="B11" s="22">
        <v>291</v>
      </c>
      <c r="C11" s="23" t="str">
        <f>IF(ISERROR(VLOOKUP(B11,'ERKEK START LİSTESİ'!$B$6:$F$942,2,0)),"",VLOOKUP(B11,'ERKEK START LİSTESİ'!$B$6:$F$942,2,0))</f>
        <v>ABDULLAH ŞAY</v>
      </c>
      <c r="D11" s="24" t="str">
        <f>IF(ISERROR(VLOOKUP(B11,'ERKEK START LİSTESİ'!$B$6:$F$942,3,0)),"",VLOOKUP(B11,'ERKEK START LİSTESİ'!$B$6:$F$942,3,0))</f>
        <v>VAN</v>
      </c>
      <c r="E11" s="25" t="str">
        <f>IF(ISERROR(VLOOKUP(B11,'ERKEK START LİSTESİ'!$B$6:$F$942,4,0)),"",VLOOKUP(B11,'ERKEK START LİSTESİ'!$B$6:$F$942,4,0))</f>
        <v>F</v>
      </c>
      <c r="F11" s="26">
        <f>IF(ISERROR(VLOOKUP($B11,'ERKEK START LİSTESİ'!$B$6:$F$942,5,0)),"",VLOOKUP($B11,'ERKEK START LİSTESİ'!$B$6:$F$942,5,0))</f>
        <v>0</v>
      </c>
      <c r="G11" s="79">
        <v>484430</v>
      </c>
      <c r="H11" s="27">
        <v>5</v>
      </c>
    </row>
    <row r="12" spans="1:8" s="20" customFormat="1" ht="23.25" customHeight="1">
      <c r="A12" s="21">
        <v>7</v>
      </c>
      <c r="B12" s="22">
        <v>296</v>
      </c>
      <c r="C12" s="23" t="str">
        <f>IF(ISERROR(VLOOKUP(B12,'ERKEK START LİSTESİ'!$B$6:$F$942,2,0)),"",VLOOKUP(B12,'ERKEK START LİSTESİ'!$B$6:$F$942,2,0))</f>
        <v>UMUT TEMEL</v>
      </c>
      <c r="D12" s="24" t="str">
        <f>IF(ISERROR(VLOOKUP(B12,'ERKEK START LİSTESİ'!$B$6:$F$942,3,0)),"",VLOOKUP(B12,'ERKEK START LİSTESİ'!$B$6:$F$942,3,0))</f>
        <v>MARDİN</v>
      </c>
      <c r="E12" s="25" t="str">
        <f>IF(ISERROR(VLOOKUP(B12,'ERKEK START LİSTESİ'!$B$6:$F$942,4,0)),"",VLOOKUP(B12,'ERKEK START LİSTESİ'!$B$6:$F$942,4,0))</f>
        <v>F</v>
      </c>
      <c r="F12" s="26">
        <f>IF(ISERROR(VLOOKUP($B12,'ERKEK START LİSTESİ'!$B$6:$F$942,5,0)),"",VLOOKUP($B12,'ERKEK START LİSTESİ'!$B$6:$F$942,5,0))</f>
        <v>37165</v>
      </c>
      <c r="G12" s="79">
        <v>511940</v>
      </c>
      <c r="H12" s="27">
        <v>4</v>
      </c>
    </row>
    <row r="13" spans="1:8" s="20" customFormat="1" ht="23.25" customHeight="1">
      <c r="A13" s="21">
        <v>8</v>
      </c>
      <c r="B13" s="22">
        <v>297</v>
      </c>
      <c r="C13" s="23" t="str">
        <f>IF(ISERROR(VLOOKUP(B13,'ERKEK START LİSTESİ'!$B$6:$F$942,2,0)),"",VLOOKUP(B13,'ERKEK START LİSTESİ'!$B$6:$F$942,2,0))</f>
        <v>AZAD ERTAŞ</v>
      </c>
      <c r="D13" s="24" t="str">
        <f>IF(ISERROR(VLOOKUP(B13,'ERKEK START LİSTESİ'!$B$6:$F$942,3,0)),"",VLOOKUP(B13,'ERKEK START LİSTESİ'!$B$6:$F$942,3,0))</f>
        <v>MARDİN</v>
      </c>
      <c r="E13" s="25" t="str">
        <f>IF(ISERROR(VLOOKUP(B13,'ERKEK START LİSTESİ'!$B$6:$F$942,4,0)),"",VLOOKUP(B13,'ERKEK START LİSTESİ'!$B$6:$F$942,4,0))</f>
        <v>F</v>
      </c>
      <c r="F13" s="26">
        <f>IF(ISERROR(VLOOKUP($B13,'ERKEK START LİSTESİ'!$B$6:$F$942,5,0)),"",VLOOKUP($B13,'ERKEK START LİSTESİ'!$B$6:$F$942,5,0))</f>
        <v>36887</v>
      </c>
      <c r="G13" s="79">
        <v>512379</v>
      </c>
      <c r="H13" s="27">
        <v>3</v>
      </c>
    </row>
    <row r="14" spans="1:8" s="20" customFormat="1" ht="23.25" customHeight="1">
      <c r="A14" s="21">
        <v>9</v>
      </c>
      <c r="B14" s="22">
        <v>295</v>
      </c>
      <c r="C14" s="23" t="str">
        <f>IF(ISERROR(VLOOKUP(B14,'ERKEK START LİSTESİ'!$B$6:$F$942,2,0)),"",VLOOKUP(B14,'ERKEK START LİSTESİ'!$B$6:$F$942,2,0))</f>
        <v>ÇEÇAN BARIK</v>
      </c>
      <c r="D14" s="24" t="str">
        <f>IF(ISERROR(VLOOKUP(B14,'ERKEK START LİSTESİ'!$B$6:$F$942,3,0)),"",VLOOKUP(B14,'ERKEK START LİSTESİ'!$B$6:$F$942,3,0))</f>
        <v>MARDİN</v>
      </c>
      <c r="E14" s="25" t="str">
        <f>IF(ISERROR(VLOOKUP(B14,'ERKEK START LİSTESİ'!$B$6:$F$942,4,0)),"",VLOOKUP(B14,'ERKEK START LİSTESİ'!$B$6:$F$942,4,0))</f>
        <v>F</v>
      </c>
      <c r="F14" s="26">
        <f>IF(ISERROR(VLOOKUP($B14,'ERKEK START LİSTESİ'!$B$6:$F$942,5,0)),"",VLOOKUP($B14,'ERKEK START LİSTESİ'!$B$6:$F$942,5,0))</f>
        <v>36271</v>
      </c>
      <c r="G14" s="79">
        <v>555387</v>
      </c>
      <c r="H14" s="27">
        <v>2</v>
      </c>
    </row>
    <row r="15" spans="1:8" s="20" customFormat="1" ht="23.25" customHeight="1">
      <c r="A15" s="21">
        <v>10</v>
      </c>
      <c r="B15" s="22">
        <v>294</v>
      </c>
      <c r="C15" s="23" t="str">
        <f>IF(ISERROR(VLOOKUP(B15,'ERKEK START LİSTESİ'!$B$6:$F$942,2,0)),"",VLOOKUP(B15,'ERKEK START LİSTESİ'!$B$6:$F$942,2,0))</f>
        <v>SİDAR ARSLAN</v>
      </c>
      <c r="D15" s="24" t="str">
        <f>IF(ISERROR(VLOOKUP(B15,'ERKEK START LİSTESİ'!$B$6:$F$942,3,0)),"",VLOOKUP(B15,'ERKEK START LİSTESİ'!$B$6:$F$942,3,0))</f>
        <v>DİYARBAKIR</v>
      </c>
      <c r="E15" s="25" t="str">
        <f>IF(ISERROR(VLOOKUP(B15,'ERKEK START LİSTESİ'!$B$6:$F$942,4,0)),"",VLOOKUP(B15,'ERKEK START LİSTESİ'!$B$6:$F$942,4,0))</f>
        <v>F</v>
      </c>
      <c r="F15" s="26">
        <f>IF(ISERROR(VLOOKUP($B15,'ERKEK START LİSTESİ'!$B$6:$F$942,5,0)),"",VLOOKUP($B15,'ERKEK START LİSTESİ'!$B$6:$F$942,5,0))</f>
        <v>36892</v>
      </c>
      <c r="G15" s="79">
        <v>1062977</v>
      </c>
      <c r="H15" s="27">
        <v>1</v>
      </c>
    </row>
    <row r="16" spans="1:8" s="20" customFormat="1" ht="23.25" customHeight="1">
      <c r="A16" s="21">
        <v>11</v>
      </c>
      <c r="B16" s="22">
        <v>299</v>
      </c>
      <c r="C16" s="23" t="str">
        <f>IF(ISERROR(VLOOKUP(B16,'ERKEK START LİSTESİ'!$B$6:$F$942,2,0)),"",VLOOKUP(B16,'ERKEK START LİSTESİ'!$B$6:$F$942,2,0))</f>
        <v>ABDULAZİZ DANIŞ</v>
      </c>
      <c r="D16" s="24" t="str">
        <f>IF(ISERROR(VLOOKUP(B16,'ERKEK START LİSTESİ'!$B$6:$F$942,3,0)),"",VLOOKUP(B16,'ERKEK START LİSTESİ'!$B$6:$F$942,3,0))</f>
        <v>MARDİN</v>
      </c>
      <c r="E16" s="25" t="str">
        <f>IF(ISERROR(VLOOKUP(B16,'ERKEK START LİSTESİ'!$B$6:$F$942,4,0)),"",VLOOKUP(B16,'ERKEK START LİSTESİ'!$B$6:$F$942,4,0))</f>
        <v>F</v>
      </c>
      <c r="F16" s="26">
        <f>IF(ISERROR(VLOOKUP($B16,'ERKEK START LİSTESİ'!$B$6:$F$942,5,0)),"",VLOOKUP($B16,'ERKEK START LİSTESİ'!$B$6:$F$942,5,0))</f>
        <v>36161</v>
      </c>
      <c r="G16" s="79" t="s">
        <v>49</v>
      </c>
      <c r="H16" s="27" t="s">
        <v>15</v>
      </c>
    </row>
    <row r="17" spans="1:8" s="20" customFormat="1" ht="23.25" customHeight="1">
      <c r="A17" s="21">
        <v>12</v>
      </c>
      <c r="B17" s="22"/>
      <c r="C17" s="23">
        <f>IF(ISERROR(VLOOKUP(B17,'ERKEK START LİSTESİ'!$B$6:$F$942,2,0)),"",VLOOKUP(B17,'ERKEK START LİSTESİ'!$B$6:$F$942,2,0))</f>
      </c>
      <c r="D17" s="24">
        <f>IF(ISERROR(VLOOKUP(B17,'ERKEK START LİSTESİ'!$B$6:$F$942,3,0)),"",VLOOKUP(B17,'ERKEK START LİSTESİ'!$B$6:$F$942,3,0))</f>
      </c>
      <c r="E17" s="25">
        <f>IF(ISERROR(VLOOKUP(B17,'ERKEK START LİSTESİ'!$B$6:$F$942,4,0)),"",VLOOKUP(B17,'ERKEK START LİSTESİ'!$B$6:$F$942,4,0))</f>
      </c>
      <c r="F17" s="26">
        <f>IF(ISERROR(VLOOKUP($B17,'ERKEK START LİSTESİ'!$B$6:$F$942,5,0)),"",VLOOKUP($B17,'ERKEK START LİSTESİ'!$B$6:$F$942,5,0))</f>
      </c>
      <c r="G17" s="29"/>
      <c r="H17" s="27" t="s">
        <v>15</v>
      </c>
    </row>
    <row r="18" spans="1:8" s="20" customFormat="1" ht="23.25" customHeight="1">
      <c r="A18" s="21">
        <v>13</v>
      </c>
      <c r="B18" s="22"/>
      <c r="C18" s="23">
        <f>IF(ISERROR(VLOOKUP(B18,'ERKEK START LİSTESİ'!$B$6:$F$942,2,0)),"",VLOOKUP(B18,'ERKEK START LİSTESİ'!$B$6:$F$942,2,0))</f>
      </c>
      <c r="D18" s="24">
        <f>IF(ISERROR(VLOOKUP(B18,'ERKEK START LİSTESİ'!$B$6:$F$942,3,0)),"",VLOOKUP(B18,'ERKEK START LİSTESİ'!$B$6:$F$942,3,0))</f>
      </c>
      <c r="E18" s="25">
        <f>IF(ISERROR(VLOOKUP(B18,'ERKEK START LİSTESİ'!$B$6:$F$942,4,0)),"",VLOOKUP(B18,'ERKEK START LİSTESİ'!$B$6:$F$942,4,0))</f>
      </c>
      <c r="F18" s="26">
        <f>IF(ISERROR(VLOOKUP($B18,'ERKEK START LİSTESİ'!$B$6:$F$942,5,0)),"",VLOOKUP($B18,'ERKEK START LİSTESİ'!$B$6:$F$942,5,0))</f>
      </c>
      <c r="G18" s="29"/>
      <c r="H18" s="27" t="s">
        <v>15</v>
      </c>
    </row>
    <row r="19" spans="1:8" s="20" customFormat="1" ht="23.25" customHeight="1">
      <c r="A19" s="21">
        <v>14</v>
      </c>
      <c r="B19" s="22"/>
      <c r="C19" s="23">
        <f>IF(ISERROR(VLOOKUP(B19,'ERKEK START LİSTESİ'!$B$6:$F$942,2,0)),"",VLOOKUP(B19,'ERKEK START LİSTESİ'!$B$6:$F$942,2,0))</f>
      </c>
      <c r="D19" s="24">
        <f>IF(ISERROR(VLOOKUP(B19,'ERKEK START LİSTESİ'!$B$6:$F$942,3,0)),"",VLOOKUP(B19,'ERKEK START LİSTESİ'!$B$6:$F$942,3,0))</f>
      </c>
      <c r="E19" s="25">
        <f>IF(ISERROR(VLOOKUP(B19,'ERKEK START LİSTESİ'!$B$6:$F$942,4,0)),"",VLOOKUP(B19,'ERKEK START LİSTESİ'!$B$6:$F$942,4,0))</f>
      </c>
      <c r="F19" s="26">
        <f>IF(ISERROR(VLOOKUP($B19,'ERKEK START LİSTESİ'!$B$6:$F$942,5,0)),"",VLOOKUP($B19,'ERKEK START LİSTESİ'!$B$6:$F$942,5,0))</f>
      </c>
      <c r="G19" s="29"/>
      <c r="H19" s="27" t="s">
        <v>15</v>
      </c>
    </row>
    <row r="20" spans="1:8" s="20" customFormat="1" ht="23.25" customHeight="1">
      <c r="A20" s="21">
        <v>15</v>
      </c>
      <c r="B20" s="22"/>
      <c r="C20" s="23">
        <f>IF(ISERROR(VLOOKUP(B20,'ERKEK START LİSTESİ'!$B$6:$F$942,2,0)),"",VLOOKUP(B20,'ERKEK START LİSTESİ'!$B$6:$F$942,2,0))</f>
      </c>
      <c r="D20" s="24">
        <f>IF(ISERROR(VLOOKUP(B20,'ERKEK START LİSTESİ'!$B$6:$F$942,3,0)),"",VLOOKUP(B20,'ERKEK START LİSTESİ'!$B$6:$F$942,3,0))</f>
      </c>
      <c r="E20" s="25">
        <f>IF(ISERROR(VLOOKUP(B20,'ERKEK START LİSTESİ'!$B$6:$F$942,4,0)),"",VLOOKUP(B20,'ERKEK START LİSTESİ'!$B$6:$F$942,4,0))</f>
      </c>
      <c r="F20" s="26">
        <f>IF(ISERROR(VLOOKUP($B20,'ERKEK START LİSTESİ'!$B$6:$F$942,5,0)),"",VLOOKUP($B20,'ERKEK START LİSTESİ'!$B$6:$F$942,5,0))</f>
      </c>
      <c r="G20" s="29"/>
      <c r="H20" s="27" t="s">
        <v>15</v>
      </c>
    </row>
    <row r="21" spans="1:8" s="20" customFormat="1" ht="23.25" customHeight="1">
      <c r="A21" s="21">
        <v>16</v>
      </c>
      <c r="B21" s="22"/>
      <c r="C21" s="23">
        <f>IF(ISERROR(VLOOKUP(B21,'ERKEK START LİSTESİ'!$B$6:$F$942,2,0)),"",VLOOKUP(B21,'ERKEK START LİSTESİ'!$B$6:$F$942,2,0))</f>
      </c>
      <c r="D21" s="24">
        <f>IF(ISERROR(VLOOKUP(B21,'ERKEK START LİSTESİ'!$B$6:$F$942,3,0)),"",VLOOKUP(B21,'ERKEK START LİSTESİ'!$B$6:$F$942,3,0))</f>
      </c>
      <c r="E21" s="25">
        <f>IF(ISERROR(VLOOKUP(B21,'ERKEK START LİSTESİ'!$B$6:$F$942,4,0)),"",VLOOKUP(B21,'ERKEK START LİSTESİ'!$B$6:$F$942,4,0))</f>
      </c>
      <c r="F21" s="26">
        <f>IF(ISERROR(VLOOKUP($B21,'ERKEK START LİSTESİ'!$B$6:$F$942,5,0)),"",VLOOKUP($B21,'ERKEK START LİSTESİ'!$B$6:$F$942,5,0))</f>
      </c>
      <c r="G21" s="29"/>
      <c r="H21" s="27" t="s">
        <v>15</v>
      </c>
    </row>
    <row r="22" spans="1:8" s="20" customFormat="1" ht="23.25" customHeight="1">
      <c r="A22" s="21">
        <v>17</v>
      </c>
      <c r="B22" s="22"/>
      <c r="C22" s="23">
        <f>IF(ISERROR(VLOOKUP(B22,'ERKEK START LİSTESİ'!$B$6:$F$942,2,0)),"",VLOOKUP(B22,'ERKEK START LİSTESİ'!$B$6:$F$942,2,0))</f>
      </c>
      <c r="D22" s="24">
        <f>IF(ISERROR(VLOOKUP(B22,'ERKEK START LİSTESİ'!$B$6:$F$942,3,0)),"",VLOOKUP(B22,'ERKEK START LİSTESİ'!$B$6:$F$942,3,0))</f>
      </c>
      <c r="E22" s="25">
        <f>IF(ISERROR(VLOOKUP(B22,'ERKEK START LİSTESİ'!$B$6:$F$942,4,0)),"",VLOOKUP(B22,'ERKEK START LİSTESİ'!$B$6:$F$942,4,0))</f>
      </c>
      <c r="F22" s="26">
        <f>IF(ISERROR(VLOOKUP($B22,'ERKEK START LİSTESİ'!$B$6:$F$942,5,0)),"",VLOOKUP($B22,'ERKEK START LİSTESİ'!$B$6:$F$942,5,0))</f>
      </c>
      <c r="G22" s="29"/>
      <c r="H22" s="27" t="s">
        <v>15</v>
      </c>
    </row>
    <row r="23" spans="1:8" s="20" customFormat="1" ht="23.25" customHeight="1">
      <c r="A23" s="21">
        <v>18</v>
      </c>
      <c r="B23" s="22"/>
      <c r="C23" s="23">
        <f>IF(ISERROR(VLOOKUP(B23,'ERKEK START LİSTESİ'!$B$6:$F$942,2,0)),"",VLOOKUP(B23,'ERKEK START LİSTESİ'!$B$6:$F$942,2,0))</f>
      </c>
      <c r="D23" s="24">
        <f>IF(ISERROR(VLOOKUP(B23,'ERKEK START LİSTESİ'!$B$6:$F$942,3,0)),"",VLOOKUP(B23,'ERKEK START LİSTESİ'!$B$6:$F$942,3,0))</f>
      </c>
      <c r="E23" s="25">
        <f>IF(ISERROR(VLOOKUP(B23,'ERKEK START LİSTESİ'!$B$6:$F$942,4,0)),"",VLOOKUP(B23,'ERKEK START LİSTESİ'!$B$6:$F$942,4,0))</f>
      </c>
      <c r="F23" s="26">
        <f>IF(ISERROR(VLOOKUP($B23,'ERKEK START LİSTESİ'!$B$6:$F$942,5,0)),"",VLOOKUP($B23,'ERKEK START LİSTESİ'!$B$6:$F$942,5,0))</f>
      </c>
      <c r="G23" s="29"/>
      <c r="H23" s="27" t="s">
        <v>15</v>
      </c>
    </row>
    <row r="24" spans="1:8" s="20" customFormat="1" ht="23.25" customHeight="1">
      <c r="A24" s="21">
        <v>19</v>
      </c>
      <c r="B24" s="22"/>
      <c r="C24" s="23">
        <f>IF(ISERROR(VLOOKUP(B24,'ERKEK START LİSTESİ'!$B$6:$F$942,2,0)),"",VLOOKUP(B24,'ERKEK START LİSTESİ'!$B$6:$F$942,2,0))</f>
      </c>
      <c r="D24" s="24">
        <f>IF(ISERROR(VLOOKUP(B24,'ERKEK START LİSTESİ'!$B$6:$F$942,3,0)),"",VLOOKUP(B24,'ERKEK START LİSTESİ'!$B$6:$F$942,3,0))</f>
      </c>
      <c r="E24" s="25">
        <f>IF(ISERROR(VLOOKUP(B24,'ERKEK START LİSTESİ'!$B$6:$F$942,4,0)),"",VLOOKUP(B24,'ERKEK START LİSTESİ'!$B$6:$F$942,4,0))</f>
      </c>
      <c r="F24" s="26">
        <f>IF(ISERROR(VLOOKUP($B24,'ERKEK START LİSTESİ'!$B$6:$F$942,5,0)),"",VLOOKUP($B24,'ERKEK START LİSTESİ'!$B$6:$F$942,5,0))</f>
      </c>
      <c r="G24" s="29"/>
      <c r="H24" s="27" t="s">
        <v>15</v>
      </c>
    </row>
    <row r="25" spans="1:8" s="20" customFormat="1" ht="23.25" customHeight="1">
      <c r="A25" s="21">
        <v>20</v>
      </c>
      <c r="B25" s="22"/>
      <c r="C25" s="23">
        <f>IF(ISERROR(VLOOKUP(B25,'ERKEK START LİSTESİ'!$B$6:$F$942,2,0)),"",VLOOKUP(B25,'ERKEK START LİSTESİ'!$B$6:$F$942,2,0))</f>
      </c>
      <c r="D25" s="24">
        <f>IF(ISERROR(VLOOKUP(B25,'ERKEK START LİSTESİ'!$B$6:$F$942,3,0)),"",VLOOKUP(B25,'ERKEK START LİSTESİ'!$B$6:$F$942,3,0))</f>
      </c>
      <c r="E25" s="25">
        <f>IF(ISERROR(VLOOKUP(B25,'ERKEK START LİSTESİ'!$B$6:$F$942,4,0)),"",VLOOKUP(B25,'ERKEK START LİSTESİ'!$B$6:$F$942,4,0))</f>
      </c>
      <c r="F25" s="26">
        <f>IF(ISERROR(VLOOKUP($B25,'ERKEK START LİSTESİ'!$B$6:$F$942,5,0)),"",VLOOKUP($B25,'ERKEK START LİSTESİ'!$B$6:$F$942,5,0))</f>
      </c>
      <c r="G25" s="29"/>
      <c r="H25" s="27" t="s">
        <v>15</v>
      </c>
    </row>
    <row r="26" spans="1:8" s="20" customFormat="1" ht="23.25" customHeight="1">
      <c r="A26" s="21">
        <v>21</v>
      </c>
      <c r="B26" s="22"/>
      <c r="C26" s="23">
        <f>IF(ISERROR(VLOOKUP(B26,'ERKEK START LİSTESİ'!$B$6:$F$942,2,0)),"",VLOOKUP(B26,'ERKEK START LİSTESİ'!$B$6:$F$942,2,0))</f>
      </c>
      <c r="D26" s="24">
        <f>IF(ISERROR(VLOOKUP(B26,'ERKEK START LİSTESİ'!$B$6:$F$942,3,0)),"",VLOOKUP(B26,'ERKEK START LİSTESİ'!$B$6:$F$942,3,0))</f>
      </c>
      <c r="E26" s="25">
        <f>IF(ISERROR(VLOOKUP(B26,'ERKEK START LİSTESİ'!$B$6:$F$942,4,0)),"",VLOOKUP(B26,'ERKEK START LİSTESİ'!$B$6:$F$942,4,0))</f>
      </c>
      <c r="F26" s="26">
        <f>IF(ISERROR(VLOOKUP($B26,'ERKEK START LİSTESİ'!$B$6:$F$942,5,0)),"",VLOOKUP($B26,'ERKEK START LİSTESİ'!$B$6:$F$942,5,0))</f>
      </c>
      <c r="G26" s="68"/>
      <c r="H26" s="27" t="s">
        <v>15</v>
      </c>
    </row>
    <row r="27" spans="1:8" s="20" customFormat="1" ht="23.25" customHeight="1">
      <c r="A27" s="21">
        <v>22</v>
      </c>
      <c r="B27" s="22"/>
      <c r="C27" s="23">
        <f>IF(ISERROR(VLOOKUP(B27,'ERKEK START LİSTESİ'!$B$6:$F$942,2,0)),"",VLOOKUP(B27,'ERKEK START LİSTESİ'!$B$6:$F$942,2,0))</f>
      </c>
      <c r="D27" s="24">
        <f>IF(ISERROR(VLOOKUP(B27,'ERKEK START LİSTESİ'!$B$6:$F$942,3,0)),"",VLOOKUP(B27,'ERKEK START LİSTESİ'!$B$6:$F$942,3,0))</f>
      </c>
      <c r="E27" s="25">
        <f>IF(ISERROR(VLOOKUP(B27,'ERKEK START LİSTESİ'!$B$6:$F$942,4,0)),"",VLOOKUP(B27,'ERKEK START LİSTESİ'!$B$6:$F$942,4,0))</f>
      </c>
      <c r="F27" s="26">
        <f>IF(ISERROR(VLOOKUP($B27,'ERKEK START LİSTESİ'!$B$6:$F$942,5,0)),"",VLOOKUP($B27,'ERKEK START LİSTESİ'!$B$6:$F$942,5,0))</f>
      </c>
      <c r="G27" s="68"/>
      <c r="H27" s="27" t="s">
        <v>15</v>
      </c>
    </row>
    <row r="28" spans="1:8" s="20" customFormat="1" ht="23.25" customHeight="1">
      <c r="A28" s="21">
        <v>23</v>
      </c>
      <c r="B28" s="22"/>
      <c r="C28" s="23">
        <f>IF(ISERROR(VLOOKUP(B28,'ERKEK START LİSTESİ'!$B$6:$F$942,2,0)),"",VLOOKUP(B28,'ERKEK START LİSTESİ'!$B$6:$F$942,2,0))</f>
      </c>
      <c r="D28" s="24">
        <f>IF(ISERROR(VLOOKUP(B28,'ERKEK START LİSTESİ'!$B$6:$F$942,3,0)),"",VLOOKUP(B28,'ERKEK START LİSTESİ'!$B$6:$F$942,3,0))</f>
      </c>
      <c r="E28" s="25">
        <f>IF(ISERROR(VLOOKUP(B28,'ERKEK START LİSTESİ'!$B$6:$F$942,4,0)),"",VLOOKUP(B28,'ERKEK START LİSTESİ'!$B$6:$F$942,4,0))</f>
      </c>
      <c r="F28" s="26">
        <f>IF(ISERROR(VLOOKUP($B28,'ERKEK START LİSTESİ'!$B$6:$F$942,5,0)),"",VLOOKUP($B28,'ERKEK START LİSTESİ'!$B$6:$F$942,5,0))</f>
      </c>
      <c r="G28" s="68"/>
      <c r="H28" s="27" t="s">
        <v>15</v>
      </c>
    </row>
    <row r="29" spans="1:8" s="20" customFormat="1" ht="23.25" customHeight="1">
      <c r="A29" s="21">
        <v>24</v>
      </c>
      <c r="B29" s="22"/>
      <c r="C29" s="23">
        <f>IF(ISERROR(VLOOKUP(B29,'ERKEK START LİSTESİ'!$B$6:$F$942,2,0)),"",VLOOKUP(B29,'ERKEK START LİSTESİ'!$B$6:$F$942,2,0))</f>
      </c>
      <c r="D29" s="24">
        <f>IF(ISERROR(VLOOKUP(B29,'ERKEK START LİSTESİ'!$B$6:$F$942,3,0)),"",VLOOKUP(B29,'ERKEK START LİSTESİ'!$B$6:$F$942,3,0))</f>
      </c>
      <c r="E29" s="25">
        <f>IF(ISERROR(VLOOKUP(B29,'ERKEK START LİSTESİ'!$B$6:$F$942,4,0)),"",VLOOKUP(B29,'ERKEK START LİSTESİ'!$B$6:$F$942,4,0))</f>
      </c>
      <c r="F29" s="26">
        <f>IF(ISERROR(VLOOKUP($B29,'ERKEK START LİSTESİ'!$B$6:$F$942,5,0)),"",VLOOKUP($B29,'ERKEK START LİSTESİ'!$B$6:$F$942,5,0))</f>
      </c>
      <c r="G29" s="68"/>
      <c r="H29" s="27" t="s">
        <v>15</v>
      </c>
    </row>
    <row r="30" spans="1:8" s="20" customFormat="1" ht="23.25" customHeight="1">
      <c r="A30" s="21">
        <v>25</v>
      </c>
      <c r="B30" s="22"/>
      <c r="C30" s="23">
        <f>IF(ISERROR(VLOOKUP(B30,'ERKEK START LİSTESİ'!$B$6:$F$942,2,0)),"",VLOOKUP(B30,'ERKEK START LİSTESİ'!$B$6:$F$942,2,0))</f>
      </c>
      <c r="D30" s="24">
        <f>IF(ISERROR(VLOOKUP(B30,'ERKEK START LİSTESİ'!$B$6:$F$942,3,0)),"",VLOOKUP(B30,'ERKEK START LİSTESİ'!$B$6:$F$942,3,0))</f>
      </c>
      <c r="E30" s="25">
        <f>IF(ISERROR(VLOOKUP(B30,'ERKEK START LİSTESİ'!$B$6:$F$942,4,0)),"",VLOOKUP(B30,'ERKEK START LİSTESİ'!$B$6:$F$942,4,0))</f>
      </c>
      <c r="F30" s="26">
        <f>IF(ISERROR(VLOOKUP($B30,'ERKEK START LİSTESİ'!$B$6:$F$942,5,0)),"",VLOOKUP($B30,'ERKEK START LİSTESİ'!$B$6:$F$942,5,0))</f>
      </c>
      <c r="G30" s="68"/>
      <c r="H30" s="27" t="s">
        <v>15</v>
      </c>
    </row>
    <row r="31" spans="1:8" s="20" customFormat="1" ht="23.25" customHeight="1">
      <c r="A31" s="21">
        <v>26</v>
      </c>
      <c r="B31" s="22"/>
      <c r="C31" s="23">
        <f>IF(ISERROR(VLOOKUP(B31,'ERKEK START LİSTESİ'!$B$6:$F$942,2,0)),"",VLOOKUP(B31,'ERKEK START LİSTESİ'!$B$6:$F$942,2,0))</f>
      </c>
      <c r="D31" s="24">
        <f>IF(ISERROR(VLOOKUP(B31,'ERKEK START LİSTESİ'!$B$6:$F$942,3,0)),"",VLOOKUP(B31,'ERKEK START LİSTESİ'!$B$6:$F$942,3,0))</f>
      </c>
      <c r="E31" s="25">
        <f>IF(ISERROR(VLOOKUP(B31,'ERKEK START LİSTESİ'!$B$6:$F$942,4,0)),"",VLOOKUP(B31,'ERKEK START LİSTESİ'!$B$6:$F$942,4,0))</f>
      </c>
      <c r="F31" s="26">
        <f>IF(ISERROR(VLOOKUP($B31,'ERKEK START LİSTESİ'!$B$6:$F$942,5,0)),"",VLOOKUP($B31,'ERKEK START LİSTESİ'!$B$6:$F$942,5,0))</f>
      </c>
      <c r="G31" s="68"/>
      <c r="H31" s="27" t="s">
        <v>15</v>
      </c>
    </row>
    <row r="32" spans="1:8" s="20" customFormat="1" ht="23.25" customHeight="1">
      <c r="A32" s="21">
        <v>27</v>
      </c>
      <c r="B32" s="22"/>
      <c r="C32" s="23">
        <f>IF(ISERROR(VLOOKUP(B32,'ERKEK START LİSTESİ'!$B$6:$F$942,2,0)),"",VLOOKUP(B32,'ERKEK START LİSTESİ'!$B$6:$F$942,2,0))</f>
      </c>
      <c r="D32" s="24">
        <f>IF(ISERROR(VLOOKUP(B32,'ERKEK START LİSTESİ'!$B$6:$F$942,3,0)),"",VLOOKUP(B32,'ERKEK START LİSTESİ'!$B$6:$F$942,3,0))</f>
      </c>
      <c r="E32" s="25">
        <f>IF(ISERROR(VLOOKUP(B32,'ERKEK START LİSTESİ'!$B$6:$F$942,4,0)),"",VLOOKUP(B32,'ERKEK START LİSTESİ'!$B$6:$F$942,4,0))</f>
      </c>
      <c r="F32" s="26">
        <f>IF(ISERROR(VLOOKUP($B32,'ERKEK START LİSTESİ'!$B$6:$F$942,5,0)),"",VLOOKUP($B32,'ERKEK START LİSTESİ'!$B$6:$F$942,5,0))</f>
      </c>
      <c r="G32" s="68"/>
      <c r="H32" s="27" t="s">
        <v>15</v>
      </c>
    </row>
    <row r="33" spans="1:8" s="20" customFormat="1" ht="23.25" customHeight="1">
      <c r="A33" s="21">
        <v>28</v>
      </c>
      <c r="B33" s="22"/>
      <c r="C33" s="23">
        <f>IF(ISERROR(VLOOKUP(B33,'ERKEK START LİSTESİ'!$B$6:$F$942,2,0)),"",VLOOKUP(B33,'ERKEK START LİSTESİ'!$B$6:$F$942,2,0))</f>
      </c>
      <c r="D33" s="24">
        <f>IF(ISERROR(VLOOKUP(B33,'ERKEK START LİSTESİ'!$B$6:$F$942,3,0)),"",VLOOKUP(B33,'ERKEK START LİSTESİ'!$B$6:$F$942,3,0))</f>
      </c>
      <c r="E33" s="25">
        <f>IF(ISERROR(VLOOKUP(B33,'ERKEK START LİSTESİ'!$B$6:$F$942,4,0)),"",VLOOKUP(B33,'ERKEK START LİSTESİ'!$B$6:$F$942,4,0))</f>
      </c>
      <c r="F33" s="26">
        <f>IF(ISERROR(VLOOKUP($B33,'ERKEK START LİSTESİ'!$B$6:$F$942,5,0)),"",VLOOKUP($B33,'ERKEK START LİSTESİ'!$B$6:$F$942,5,0))</f>
      </c>
      <c r="G33" s="68"/>
      <c r="H33" s="27" t="s">
        <v>15</v>
      </c>
    </row>
    <row r="34" spans="1:8" s="20" customFormat="1" ht="23.25" customHeight="1">
      <c r="A34" s="21">
        <v>29</v>
      </c>
      <c r="B34" s="22"/>
      <c r="C34" s="23">
        <f>IF(ISERROR(VLOOKUP(B34,'ERKEK START LİSTESİ'!$B$6:$F$942,2,0)),"",VLOOKUP(B34,'ERKEK START LİSTESİ'!$B$6:$F$942,2,0))</f>
      </c>
      <c r="D34" s="24">
        <f>IF(ISERROR(VLOOKUP(B34,'ERKEK START LİSTESİ'!$B$6:$F$942,3,0)),"",VLOOKUP(B34,'ERKEK START LİSTESİ'!$B$6:$F$942,3,0))</f>
      </c>
      <c r="E34" s="25">
        <f>IF(ISERROR(VLOOKUP(B34,'ERKEK START LİSTESİ'!$B$6:$F$942,4,0)),"",VLOOKUP(B34,'ERKEK START LİSTESİ'!$B$6:$F$942,4,0))</f>
      </c>
      <c r="F34" s="26">
        <f>IF(ISERROR(VLOOKUP($B34,'ERKEK START LİSTESİ'!$B$6:$F$942,5,0)),"",VLOOKUP($B34,'ERKEK START LİSTESİ'!$B$6:$F$942,5,0))</f>
      </c>
      <c r="G34" s="68"/>
      <c r="H34" s="27" t="s">
        <v>15</v>
      </c>
    </row>
    <row r="35" spans="1:8" s="20" customFormat="1" ht="23.25" customHeight="1">
      <c r="A35" s="21">
        <v>30</v>
      </c>
      <c r="B35" s="22"/>
      <c r="C35" s="23">
        <f>IF(ISERROR(VLOOKUP(B35,'ERKEK START LİSTESİ'!$B$6:$F$942,2,0)),"",VLOOKUP(B35,'ERKEK START LİSTESİ'!$B$6:$F$942,2,0))</f>
      </c>
      <c r="D35" s="24">
        <f>IF(ISERROR(VLOOKUP(B35,'ERKEK START LİSTESİ'!$B$6:$F$942,3,0)),"",VLOOKUP(B35,'ERKEK START LİSTESİ'!$B$6:$F$942,3,0))</f>
      </c>
      <c r="E35" s="25">
        <f>IF(ISERROR(VLOOKUP(B35,'ERKEK START LİSTESİ'!$B$6:$F$942,4,0)),"",VLOOKUP(B35,'ERKEK START LİSTESİ'!$B$6:$F$942,4,0))</f>
      </c>
      <c r="F35" s="26">
        <f>IF(ISERROR(VLOOKUP($B35,'ERKEK START LİSTESİ'!$B$6:$F$942,5,0)),"",VLOOKUP($B35,'ERKEK START LİSTESİ'!$B$6:$F$942,5,0))</f>
      </c>
      <c r="G35" s="68"/>
      <c r="H35" s="27" t="s">
        <v>15</v>
      </c>
    </row>
    <row r="36" spans="1:8" s="20" customFormat="1" ht="23.25" customHeight="1">
      <c r="A36" s="21">
        <v>31</v>
      </c>
      <c r="B36" s="22"/>
      <c r="C36" s="23">
        <f>IF(ISERROR(VLOOKUP(B36,'ERKEK START LİSTESİ'!$B$6:$F$942,2,0)),"",VLOOKUP(B36,'ERKEK START LİSTESİ'!$B$6:$F$942,2,0))</f>
      </c>
      <c r="D36" s="24">
        <f>IF(ISERROR(VLOOKUP(B36,'ERKEK START LİSTESİ'!$B$6:$F$942,3,0)),"",VLOOKUP(B36,'ERKEK START LİSTESİ'!$B$6:$F$942,3,0))</f>
      </c>
      <c r="E36" s="25">
        <f>IF(ISERROR(VLOOKUP(B36,'ERKEK START LİSTESİ'!$B$6:$F$942,4,0)),"",VLOOKUP(B36,'ERKEK START LİSTESİ'!$B$6:$F$942,4,0))</f>
      </c>
      <c r="F36" s="26">
        <f>IF(ISERROR(VLOOKUP($B36,'ERKEK START LİSTESİ'!$B$6:$F$942,5,0)),"",VLOOKUP($B36,'ERKEK START LİSTESİ'!$B$6:$F$942,5,0))</f>
      </c>
      <c r="G36" s="68"/>
      <c r="H36" s="27" t="s">
        <v>15</v>
      </c>
    </row>
    <row r="37" spans="1:8" s="20" customFormat="1" ht="23.25" customHeight="1">
      <c r="A37" s="21">
        <v>32</v>
      </c>
      <c r="B37" s="22"/>
      <c r="C37" s="23">
        <f>IF(ISERROR(VLOOKUP(B37,'ERKEK START LİSTESİ'!$B$6:$F$942,2,0)),"",VLOOKUP(B37,'ERKEK START LİSTESİ'!$B$6:$F$942,2,0))</f>
      </c>
      <c r="D37" s="24">
        <f>IF(ISERROR(VLOOKUP(B37,'ERKEK START LİSTESİ'!$B$6:$F$942,3,0)),"",VLOOKUP(B37,'ERKEK START LİSTESİ'!$B$6:$F$942,3,0))</f>
      </c>
      <c r="E37" s="25">
        <f>IF(ISERROR(VLOOKUP(B37,'ERKEK START LİSTESİ'!$B$6:$F$942,4,0)),"",VLOOKUP(B37,'ERKEK START LİSTESİ'!$B$6:$F$942,4,0))</f>
      </c>
      <c r="F37" s="26">
        <f>IF(ISERROR(VLOOKUP($B37,'ERKEK START LİSTESİ'!$B$6:$F$942,5,0)),"",VLOOKUP($B37,'ERKEK START LİSTESİ'!$B$6:$F$942,5,0))</f>
      </c>
      <c r="G37" s="68"/>
      <c r="H37" s="27" t="s">
        <v>15</v>
      </c>
    </row>
    <row r="38" spans="1:8" s="20" customFormat="1" ht="23.25" customHeight="1">
      <c r="A38" s="21" t="s">
        <v>15</v>
      </c>
      <c r="B38" s="22"/>
      <c r="C38" s="23">
        <f>IF(ISERROR(VLOOKUP(B38,'ERKEK START LİSTESİ'!$B$6:$F$942,2,0)),"",VLOOKUP(B38,'ERKEK START LİSTESİ'!$B$6:$F$942,2,0))</f>
      </c>
      <c r="D38" s="24">
        <f>IF(ISERROR(VLOOKUP(B38,'ERKEK START LİSTESİ'!$B$6:$F$942,3,0)),"",VLOOKUP(B38,'ERKEK START LİSTESİ'!$B$6:$F$942,3,0))</f>
      </c>
      <c r="E38" s="25">
        <f>IF(ISERROR(VLOOKUP(B38,'ERKEK START LİSTESİ'!$B$6:$F$942,4,0)),"",VLOOKUP(B38,'ERKEK START LİSTESİ'!$B$6:$F$942,4,0))</f>
      </c>
      <c r="F38" s="26">
        <f>IF(ISERROR(VLOOKUP($B38,'ERKEK START LİSTESİ'!$B$6:$F$942,5,0)),"",VLOOKUP($B38,'ERKEK START LİSTESİ'!$B$6:$F$942,5,0))</f>
      </c>
      <c r="G38" s="29"/>
      <c r="H38" s="27" t="s">
        <v>15</v>
      </c>
    </row>
    <row r="39" spans="1:8" s="20" customFormat="1" ht="23.25" customHeight="1">
      <c r="A39" s="21" t="s">
        <v>15</v>
      </c>
      <c r="B39" s="22"/>
      <c r="C39" s="23">
        <f>IF(ISERROR(VLOOKUP(B39,'ERKEK START LİSTESİ'!$B$6:$F$942,2,0)),"",VLOOKUP(B39,'ERKEK START LİSTESİ'!$B$6:$F$942,2,0))</f>
      </c>
      <c r="D39" s="24">
        <f>IF(ISERROR(VLOOKUP(B39,'ERKEK START LİSTESİ'!$B$6:$F$942,3,0)),"",VLOOKUP(B39,'ERKEK START LİSTESİ'!$B$6:$F$942,3,0))</f>
      </c>
      <c r="E39" s="25">
        <f>IF(ISERROR(VLOOKUP(B39,'ERKEK START LİSTESİ'!$B$6:$F$942,4,0)),"",VLOOKUP(B39,'ERKEK START LİSTESİ'!$B$6:$F$942,4,0))</f>
      </c>
      <c r="F39" s="26">
        <f>IF(ISERROR(VLOOKUP($B39,'ERKEK START LİSTESİ'!$B$6:$F$942,5,0)),"",VLOOKUP($B39,'ERKEK START LİSTESİ'!$B$6:$F$942,5,0))</f>
      </c>
      <c r="G39" s="29"/>
      <c r="H39" s="27" t="s">
        <v>15</v>
      </c>
    </row>
    <row r="40" spans="1:9" s="20" customFormat="1" ht="23.25" customHeight="1">
      <c r="A40" s="21" t="s">
        <v>15</v>
      </c>
      <c r="B40" s="22"/>
      <c r="C40" s="23">
        <f>IF(ISERROR(VLOOKUP(B40,'ERKEK START LİSTESİ'!$B$6:$F$942,2,0)),"",VLOOKUP(B40,'ERKEK START LİSTESİ'!$B$6:$F$942,2,0))</f>
      </c>
      <c r="D40" s="24">
        <f>IF(ISERROR(VLOOKUP(B40,'ERKEK START LİSTESİ'!$B$6:$F$942,3,0)),"",VLOOKUP(B40,'ERKEK START LİSTESİ'!$B$6:$F$942,3,0))</f>
      </c>
      <c r="E40" s="25">
        <f>IF(ISERROR(VLOOKUP(B40,'ERKEK START LİSTESİ'!$B$6:$F$942,4,0)),"",VLOOKUP(B40,'ERKEK START LİSTESİ'!$B$6:$F$942,4,0))</f>
      </c>
      <c r="F40" s="26">
        <f>IF(ISERROR(VLOOKUP($B40,'ERKEK START LİSTESİ'!$B$6:$F$942,5,0)),"",VLOOKUP($B40,'ERKEK START LİSTESİ'!$B$6:$F$942,5,0))</f>
      </c>
      <c r="G40" s="29"/>
      <c r="H40" s="27" t="s">
        <v>15</v>
      </c>
      <c r="I40" s="29"/>
    </row>
    <row r="41" spans="1:8" s="20" customFormat="1" ht="23.25" customHeight="1">
      <c r="A41" s="21" t="s">
        <v>15</v>
      </c>
      <c r="B41" s="22"/>
      <c r="C41" s="23">
        <f>IF(ISERROR(VLOOKUP(B41,'ERKEK START LİSTESİ'!$B$6:$F$942,2,0)),"",VLOOKUP(B41,'ERKEK START LİSTESİ'!$B$6:$F$942,2,0))</f>
      </c>
      <c r="D41" s="24">
        <f>IF(ISERROR(VLOOKUP(B41,'ERKEK START LİSTESİ'!$B$6:$F$942,3,0)),"",VLOOKUP(B41,'ERKEK START LİSTESİ'!$B$6:$F$942,3,0))</f>
      </c>
      <c r="E41" s="25">
        <f>IF(ISERROR(VLOOKUP(B41,'ERKEK START LİSTESİ'!$B$6:$F$942,4,0)),"",VLOOKUP(B41,'ERKEK START LİSTESİ'!$B$6:$F$942,4,0))</f>
      </c>
      <c r="F41" s="26">
        <f>IF(ISERROR(VLOOKUP($B41,'ERKEK START LİSTESİ'!$B$6:$F$942,5,0)),"",VLOOKUP($B41,'ERKEK START LİSTESİ'!$B$6:$F$942,5,0))</f>
      </c>
      <c r="G41" s="29"/>
      <c r="H41" s="27" t="s">
        <v>15</v>
      </c>
    </row>
    <row r="42" spans="1:8" s="20" customFormat="1" ht="23.25" customHeight="1">
      <c r="A42" s="21" t="s">
        <v>15</v>
      </c>
      <c r="B42" s="22"/>
      <c r="C42" s="23">
        <f>IF(ISERROR(VLOOKUP(B42,'ERKEK START LİSTESİ'!$B$6:$F$942,2,0)),"",VLOOKUP(B42,'ERKEK START LİSTESİ'!$B$6:$F$942,2,0))</f>
      </c>
      <c r="D42" s="24">
        <f>IF(ISERROR(VLOOKUP(B42,'ERKEK START LİSTESİ'!$B$6:$F$942,3,0)),"",VLOOKUP(B42,'ERKEK START LİSTESİ'!$B$6:$F$942,3,0))</f>
      </c>
      <c r="E42" s="25">
        <f>IF(ISERROR(VLOOKUP(B42,'ERKEK START LİSTESİ'!$B$6:$F$942,4,0)),"",VLOOKUP(B42,'ERKEK START LİSTESİ'!$B$6:$F$942,4,0))</f>
      </c>
      <c r="F42" s="26">
        <f>IF(ISERROR(VLOOKUP($B42,'ERKEK START LİSTESİ'!$B$6:$F$942,5,0)),"",VLOOKUP($B42,'ERKEK START LİSTESİ'!$B$6:$F$942,5,0))</f>
      </c>
      <c r="G42" s="29"/>
      <c r="H42" s="27" t="s">
        <v>15</v>
      </c>
    </row>
    <row r="43" spans="1:8" s="20" customFormat="1" ht="23.25" customHeight="1">
      <c r="A43" s="21" t="s">
        <v>15</v>
      </c>
      <c r="B43" s="22"/>
      <c r="C43" s="23">
        <f>IF(ISERROR(VLOOKUP(B43,'ERKEK START LİSTESİ'!$B$6:$F$942,2,0)),"",VLOOKUP(B43,'ERKEK START LİSTESİ'!$B$6:$F$942,2,0))</f>
      </c>
      <c r="D43" s="24">
        <f>IF(ISERROR(VLOOKUP(B43,'ERKEK START LİSTESİ'!$B$6:$F$942,3,0)),"",VLOOKUP(B43,'ERKEK START LİSTESİ'!$B$6:$F$942,3,0))</f>
      </c>
      <c r="E43" s="25">
        <f>IF(ISERROR(VLOOKUP(B43,'ERKEK START LİSTESİ'!$B$6:$F$942,4,0)),"",VLOOKUP(B43,'ERKEK START LİSTESİ'!$B$6:$F$942,4,0))</f>
      </c>
      <c r="F43" s="26">
        <f>IF(ISERROR(VLOOKUP($B43,'ERKEK START LİSTESİ'!$B$6:$F$942,5,0)),"",VLOOKUP($B43,'ERKEK START LİSTESİ'!$B$6:$F$942,5,0))</f>
      </c>
      <c r="G43" s="29"/>
      <c r="H43" s="27" t="s">
        <v>15</v>
      </c>
    </row>
    <row r="44" spans="1:8" s="20" customFormat="1" ht="23.25" customHeight="1">
      <c r="A44" s="21" t="s">
        <v>15</v>
      </c>
      <c r="B44" s="22"/>
      <c r="C44" s="23">
        <f>IF(ISERROR(VLOOKUP(B44,'ERKEK START LİSTESİ'!$B$6:$F$942,2,0)),"",VLOOKUP(B44,'ERKEK START LİSTESİ'!$B$6:$F$942,2,0))</f>
      </c>
      <c r="D44" s="24">
        <f>IF(ISERROR(VLOOKUP(B44,'ERKEK START LİSTESİ'!$B$6:$F$942,3,0)),"",VLOOKUP(B44,'ERKEK START LİSTESİ'!$B$6:$F$942,3,0))</f>
      </c>
      <c r="E44" s="25">
        <f>IF(ISERROR(VLOOKUP(B44,'ERKEK START LİSTESİ'!$B$6:$F$942,4,0)),"",VLOOKUP(B44,'ERKEK START LİSTESİ'!$B$6:$F$942,4,0))</f>
      </c>
      <c r="F44" s="26">
        <f>IF(ISERROR(VLOOKUP($B44,'ERKEK START LİSTESİ'!$B$6:$F$942,5,0)),"",VLOOKUP($B44,'ERKEK START LİSTESİ'!$B$6:$F$942,5,0))</f>
      </c>
      <c r="G44" s="29"/>
      <c r="H44" s="27" t="s">
        <v>15</v>
      </c>
    </row>
    <row r="45" spans="1:8" s="20" customFormat="1" ht="23.25" customHeight="1">
      <c r="A45" s="21" t="s">
        <v>15</v>
      </c>
      <c r="B45" s="22"/>
      <c r="C45" s="23">
        <f>IF(ISERROR(VLOOKUP(B45,'ERKEK START LİSTESİ'!$B$6:$F$942,2,0)),"",VLOOKUP(B45,'ERKEK START LİSTESİ'!$B$6:$F$942,2,0))</f>
      </c>
      <c r="D45" s="24">
        <f>IF(ISERROR(VLOOKUP(B45,'ERKEK START LİSTESİ'!$B$6:$F$942,3,0)),"",VLOOKUP(B45,'ERKEK START LİSTESİ'!$B$6:$F$942,3,0))</f>
      </c>
      <c r="E45" s="25">
        <f>IF(ISERROR(VLOOKUP(B45,'ERKEK START LİSTESİ'!$B$6:$F$942,4,0)),"",VLOOKUP(B45,'ERKEK START LİSTESİ'!$B$6:$F$942,4,0))</f>
      </c>
      <c r="F45" s="26">
        <f>IF(ISERROR(VLOOKUP($B45,'ERKEK START LİSTESİ'!$B$6:$F$942,5,0)),"",VLOOKUP($B45,'ERKEK START LİSTESİ'!$B$6:$F$942,5,0))</f>
      </c>
      <c r="G45" s="29"/>
      <c r="H45" s="27" t="s">
        <v>15</v>
      </c>
    </row>
    <row r="46" spans="1:8" s="20" customFormat="1" ht="23.25" customHeight="1">
      <c r="A46" s="21" t="s">
        <v>15</v>
      </c>
      <c r="B46" s="22"/>
      <c r="C46" s="23">
        <f>IF(ISERROR(VLOOKUP(B46,'ERKEK START LİSTESİ'!$B$6:$F$942,2,0)),"",VLOOKUP(B46,'ERKEK START LİSTESİ'!$B$6:$F$942,2,0))</f>
      </c>
      <c r="D46" s="24">
        <f>IF(ISERROR(VLOOKUP(B46,'ERKEK START LİSTESİ'!$B$6:$F$942,3,0)),"",VLOOKUP(B46,'ERKEK START LİSTESİ'!$B$6:$F$942,3,0))</f>
      </c>
      <c r="E46" s="25">
        <f>IF(ISERROR(VLOOKUP(B46,'ERKEK START LİSTESİ'!$B$6:$F$942,4,0)),"",VLOOKUP(B46,'ERKEK START LİSTESİ'!$B$6:$F$942,4,0))</f>
      </c>
      <c r="F46" s="26">
        <f>IF(ISERROR(VLOOKUP($B46,'ERKEK START LİSTESİ'!$B$6:$F$942,5,0)),"",VLOOKUP($B46,'ERKEK START LİSTESİ'!$B$6:$F$942,5,0))</f>
      </c>
      <c r="G46" s="29"/>
      <c r="H46" s="27" t="s">
        <v>15</v>
      </c>
    </row>
    <row r="47" spans="1:8" s="20" customFormat="1" ht="23.25" customHeight="1">
      <c r="A47" s="21" t="s">
        <v>15</v>
      </c>
      <c r="B47" s="22"/>
      <c r="C47" s="23">
        <f>IF(ISERROR(VLOOKUP(B47,'ERKEK START LİSTESİ'!$B$6:$F$942,2,0)),"",VLOOKUP(B47,'ERKEK START LİSTESİ'!$B$6:$F$942,2,0))</f>
      </c>
      <c r="D47" s="24">
        <f>IF(ISERROR(VLOOKUP(B47,'ERKEK START LİSTESİ'!$B$6:$F$942,3,0)),"",VLOOKUP(B47,'ERKEK START LİSTESİ'!$B$6:$F$942,3,0))</f>
      </c>
      <c r="E47" s="25">
        <f>IF(ISERROR(VLOOKUP(B47,'ERKEK START LİSTESİ'!$B$6:$F$942,4,0)),"",VLOOKUP(B47,'ERKEK START LİSTESİ'!$B$6:$F$942,4,0))</f>
      </c>
      <c r="F47" s="26">
        <f>IF(ISERROR(VLOOKUP($B47,'ERKEK START LİSTESİ'!$B$6:$F$942,5,0)),"",VLOOKUP($B47,'ERKEK START LİSTESİ'!$B$6:$F$942,5,0))</f>
      </c>
      <c r="G47" s="29"/>
      <c r="H47" s="27" t="s">
        <v>15</v>
      </c>
    </row>
    <row r="48" spans="1:8" s="20" customFormat="1" ht="23.25" customHeight="1">
      <c r="A48" s="21" t="s">
        <v>15</v>
      </c>
      <c r="B48" s="22"/>
      <c r="C48" s="23">
        <f>IF(ISERROR(VLOOKUP(B48,'ERKEK START LİSTESİ'!$B$6:$F$942,2,0)),"",VLOOKUP(B48,'ERKEK START LİSTESİ'!$B$6:$F$942,2,0))</f>
      </c>
      <c r="D48" s="24">
        <f>IF(ISERROR(VLOOKUP(B48,'ERKEK START LİSTESİ'!$B$6:$F$942,3,0)),"",VLOOKUP(B48,'ERKEK START LİSTESİ'!$B$6:$F$942,3,0))</f>
      </c>
      <c r="E48" s="25">
        <f>IF(ISERROR(VLOOKUP(B48,'ERKEK START LİSTESİ'!$B$6:$F$942,4,0)),"",VLOOKUP(B48,'ERKEK START LİSTESİ'!$B$6:$F$942,4,0))</f>
      </c>
      <c r="F48" s="26">
        <f>IF(ISERROR(VLOOKUP($B48,'ERKEK START LİSTESİ'!$B$6:$F$942,5,0)),"",VLOOKUP($B48,'ERKEK START LİSTESİ'!$B$6:$F$942,5,0))</f>
      </c>
      <c r="G48" s="29"/>
      <c r="H48" s="27" t="s">
        <v>15</v>
      </c>
    </row>
    <row r="49" spans="1:8" s="20" customFormat="1" ht="23.25" customHeight="1">
      <c r="A49" s="21" t="s">
        <v>15</v>
      </c>
      <c r="B49" s="22"/>
      <c r="C49" s="23">
        <f>IF(ISERROR(VLOOKUP(B49,'ERKEK START LİSTESİ'!$B$6:$F$942,2,0)),"",VLOOKUP(B49,'ERKEK START LİSTESİ'!$B$6:$F$942,2,0))</f>
      </c>
      <c r="D49" s="24">
        <f>IF(ISERROR(VLOOKUP(B49,'ERKEK START LİSTESİ'!$B$6:$F$942,3,0)),"",VLOOKUP(B49,'ERKEK START LİSTESİ'!$B$6:$F$942,3,0))</f>
      </c>
      <c r="E49" s="25">
        <f>IF(ISERROR(VLOOKUP(B49,'ERKEK START LİSTESİ'!$B$6:$F$942,4,0)),"",VLOOKUP(B49,'ERKEK START LİSTESİ'!$B$6:$F$942,4,0))</f>
      </c>
      <c r="F49" s="26">
        <f>IF(ISERROR(VLOOKUP($B49,'ERKEK START LİSTESİ'!$B$6:$F$942,5,0)),"",VLOOKUP($B49,'ERKEK START LİSTESİ'!$B$6:$F$942,5,0))</f>
      </c>
      <c r="G49" s="29"/>
      <c r="H49" s="27" t="s">
        <v>15</v>
      </c>
    </row>
    <row r="50" spans="1:8" s="20" customFormat="1" ht="23.25" customHeight="1">
      <c r="A50" s="21" t="s">
        <v>15</v>
      </c>
      <c r="B50" s="22"/>
      <c r="C50" s="23">
        <f>IF(ISERROR(VLOOKUP(B50,'ERKEK START LİSTESİ'!$B$6:$F$942,2,0)),"",VLOOKUP(B50,'ERKEK START LİSTESİ'!$B$6:$F$942,2,0))</f>
      </c>
      <c r="D50" s="24">
        <f>IF(ISERROR(VLOOKUP(B50,'ERKEK START LİSTESİ'!$B$6:$F$942,3,0)),"",VLOOKUP(B50,'ERKEK START LİSTESİ'!$B$6:$F$942,3,0))</f>
      </c>
      <c r="E50" s="25">
        <f>IF(ISERROR(VLOOKUP(B50,'ERKEK START LİSTESİ'!$B$6:$F$942,4,0)),"",VLOOKUP(B50,'ERKEK START LİSTESİ'!$B$6:$F$942,4,0))</f>
      </c>
      <c r="F50" s="26">
        <f>IF(ISERROR(VLOOKUP($B50,'ERKEK START LİSTESİ'!$B$6:$F$942,5,0)),"",VLOOKUP($B50,'ERKEK START LİSTESİ'!$B$6:$F$942,5,0))</f>
      </c>
      <c r="G50" s="29"/>
      <c r="H50" s="27" t="s">
        <v>15</v>
      </c>
    </row>
    <row r="51" spans="1:8" s="20" customFormat="1" ht="23.25" customHeight="1">
      <c r="A51" s="21" t="s">
        <v>15</v>
      </c>
      <c r="B51" s="22"/>
      <c r="C51" s="23">
        <f>IF(ISERROR(VLOOKUP(B51,'ERKEK START LİSTESİ'!$B$6:$F$942,2,0)),"",VLOOKUP(B51,'ERKEK START LİSTESİ'!$B$6:$F$942,2,0))</f>
      </c>
      <c r="D51" s="24">
        <f>IF(ISERROR(VLOOKUP(B51,'ERKEK START LİSTESİ'!$B$6:$F$942,3,0)),"",VLOOKUP(B51,'ERKEK START LİSTESİ'!$B$6:$F$942,3,0))</f>
      </c>
      <c r="E51" s="25">
        <f>IF(ISERROR(VLOOKUP(B51,'ERKEK START LİSTESİ'!$B$6:$F$942,4,0)),"",VLOOKUP(B51,'ERKEK START LİSTESİ'!$B$6:$F$942,4,0))</f>
      </c>
      <c r="F51" s="26">
        <f>IF(ISERROR(VLOOKUP($B51,'ERKEK START LİSTESİ'!$B$6:$F$942,5,0)),"",VLOOKUP($B51,'ERKEK START LİSTESİ'!$B$6:$F$942,5,0))</f>
      </c>
      <c r="G51" s="29"/>
      <c r="H51" s="27" t="s">
        <v>15</v>
      </c>
    </row>
    <row r="52" spans="1:8" s="20" customFormat="1" ht="23.25" customHeight="1">
      <c r="A52" s="21" t="s">
        <v>15</v>
      </c>
      <c r="B52" s="22"/>
      <c r="C52" s="23">
        <f>IF(ISERROR(VLOOKUP(B52,'ERKEK START LİSTESİ'!$B$6:$F$942,2,0)),"",VLOOKUP(B52,'ERKEK START LİSTESİ'!$B$6:$F$942,2,0))</f>
      </c>
      <c r="D52" s="24">
        <f>IF(ISERROR(VLOOKUP(B52,'ERKEK START LİSTESİ'!$B$6:$F$942,3,0)),"",VLOOKUP(B52,'ERKEK START LİSTESİ'!$B$6:$F$942,3,0))</f>
      </c>
      <c r="E52" s="25">
        <f>IF(ISERROR(VLOOKUP(B52,'ERKEK START LİSTESİ'!$B$6:$F$942,4,0)),"",VLOOKUP(B52,'ERKEK START LİSTESİ'!$B$6:$F$942,4,0))</f>
      </c>
      <c r="F52" s="26">
        <f>IF(ISERROR(VLOOKUP($B52,'ERKEK START LİSTESİ'!$B$6:$F$942,5,0)),"",VLOOKUP($B52,'ERKEK START LİSTESİ'!$B$6:$F$942,5,0))</f>
      </c>
      <c r="G52" s="29"/>
      <c r="H52" s="27" t="s">
        <v>15</v>
      </c>
    </row>
    <row r="53" spans="1:8" s="20" customFormat="1" ht="23.25" customHeight="1">
      <c r="A53" s="21">
        <v>48</v>
      </c>
      <c r="B53" s="22"/>
      <c r="C53" s="23">
        <f>IF(ISERROR(VLOOKUP(B53,'ERKEK START LİSTESİ'!$B$6:$F$942,2,0)),"",VLOOKUP(B53,'ERKEK START LİSTESİ'!$B$6:$F$942,2,0))</f>
      </c>
      <c r="D53" s="24">
        <f>IF(ISERROR(VLOOKUP(B53,'ERKEK START LİSTESİ'!$B$6:$F$942,3,0)),"",VLOOKUP(B53,'ERKEK START LİSTESİ'!$B$6:$F$942,3,0))</f>
      </c>
      <c r="E53" s="25">
        <f>IF(ISERROR(VLOOKUP(B53,'ERKEK START LİSTESİ'!$B$6:$F$942,4,0)),"",VLOOKUP(B53,'ERKEK START LİSTESİ'!$B$6:$F$942,4,0))</f>
      </c>
      <c r="F53" s="26">
        <f>IF(ISERROR(VLOOKUP($B53,'ERKEK START LİSTESİ'!$B$6:$F$942,5,0)),"",VLOOKUP($B53,'ERKEK START LİSTESİ'!$B$6:$F$942,5,0))</f>
      </c>
      <c r="G53" s="29"/>
      <c r="H53" s="27">
        <f aca="true" t="shared" si="0" ref="H53:H66">IF(OR(G53="DQ",G53="DNF",G53="DNS"),"-",IF(B53&lt;&gt;"",IF(E53="F",H52,H52+1),""))</f>
      </c>
    </row>
    <row r="54" spans="1:8" s="20" customFormat="1" ht="23.25" customHeight="1">
      <c r="A54" s="21">
        <v>49</v>
      </c>
      <c r="B54" s="22"/>
      <c r="C54" s="23">
        <f>IF(ISERROR(VLOOKUP(B54,'ERKEK START LİSTESİ'!$B$6:$F$942,2,0)),"",VLOOKUP(B54,'ERKEK START LİSTESİ'!$B$6:$F$942,2,0))</f>
      </c>
      <c r="D54" s="24">
        <f>IF(ISERROR(VLOOKUP(B54,'ERKEK START LİSTESİ'!$B$6:$F$942,3,0)),"",VLOOKUP(B54,'ERKEK START LİSTESİ'!$B$6:$F$942,3,0))</f>
      </c>
      <c r="E54" s="25">
        <f>IF(ISERROR(VLOOKUP(B54,'ERKEK START LİSTESİ'!$B$6:$F$942,4,0)),"",VLOOKUP(B54,'ERKEK START LİSTESİ'!$B$6:$F$942,4,0))</f>
      </c>
      <c r="F54" s="26">
        <f>IF(ISERROR(VLOOKUP($B54,'ERKEK START LİSTESİ'!$B$6:$F$942,5,0)),"",VLOOKUP($B54,'ERKEK START LİSTESİ'!$B$6:$F$942,5,0))</f>
      </c>
      <c r="G54" s="29"/>
      <c r="H54" s="27">
        <f t="shared" si="0"/>
      </c>
    </row>
    <row r="55" spans="1:8" s="20" customFormat="1" ht="23.25" customHeight="1">
      <c r="A55" s="21">
        <v>50</v>
      </c>
      <c r="B55" s="22"/>
      <c r="C55" s="23">
        <f>IF(ISERROR(VLOOKUP(B55,'ERKEK START LİSTESİ'!$B$6:$F$942,2,0)),"",VLOOKUP(B55,'ERKEK START LİSTESİ'!$B$6:$F$942,2,0))</f>
      </c>
      <c r="D55" s="24">
        <f>IF(ISERROR(VLOOKUP(B55,'ERKEK START LİSTESİ'!$B$6:$F$942,3,0)),"",VLOOKUP(B55,'ERKEK START LİSTESİ'!$B$6:$F$942,3,0))</f>
      </c>
      <c r="E55" s="25">
        <f>IF(ISERROR(VLOOKUP(B55,'ERKEK START LİSTESİ'!$B$6:$F$942,4,0)),"",VLOOKUP(B55,'ERKEK START LİSTESİ'!$B$6:$F$942,4,0))</f>
      </c>
      <c r="F55" s="26">
        <f>IF(ISERROR(VLOOKUP($B55,'ERKEK START LİSTESİ'!$B$6:$F$942,5,0)),"",VLOOKUP($B55,'ERKEK START LİSTESİ'!$B$6:$F$942,5,0))</f>
      </c>
      <c r="G55" s="29"/>
      <c r="H55" s="27">
        <f t="shared" si="0"/>
      </c>
    </row>
    <row r="56" spans="1:8" s="20" customFormat="1" ht="23.25" customHeight="1">
      <c r="A56" s="21">
        <v>51</v>
      </c>
      <c r="B56" s="22"/>
      <c r="C56" s="23">
        <f>IF(ISERROR(VLOOKUP(B56,'ERKEK START LİSTESİ'!$B$6:$F$942,2,0)),"",VLOOKUP(B56,'ERKEK START LİSTESİ'!$B$6:$F$942,2,0))</f>
      </c>
      <c r="D56" s="24">
        <f>IF(ISERROR(VLOOKUP(B56,'ERKEK START LİSTESİ'!$B$6:$F$942,3,0)),"",VLOOKUP(B56,'ERKEK START LİSTESİ'!$B$6:$F$942,3,0))</f>
      </c>
      <c r="E56" s="25">
        <f>IF(ISERROR(VLOOKUP(B56,'ERKEK START LİSTESİ'!$B$6:$F$942,4,0)),"",VLOOKUP(B56,'ERKEK START LİSTESİ'!$B$6:$F$942,4,0))</f>
      </c>
      <c r="F56" s="26">
        <f>IF(ISERROR(VLOOKUP($B56,'ERKEK START LİSTESİ'!$B$6:$F$942,5,0)),"",VLOOKUP($B56,'ERKEK START LİSTESİ'!$B$6:$F$942,5,0))</f>
      </c>
      <c r="G56" s="29"/>
      <c r="H56" s="27">
        <f t="shared" si="0"/>
      </c>
    </row>
    <row r="57" spans="1:8" s="20" customFormat="1" ht="23.25" customHeight="1">
      <c r="A57" s="21">
        <v>52</v>
      </c>
      <c r="B57" s="22"/>
      <c r="C57" s="23">
        <f>IF(ISERROR(VLOOKUP(B57,'ERKEK START LİSTESİ'!$B$6:$F$942,2,0)),"",VLOOKUP(B57,'ERKEK START LİSTESİ'!$B$6:$F$942,2,0))</f>
      </c>
      <c r="D57" s="24">
        <f>IF(ISERROR(VLOOKUP(B57,'ERKEK START LİSTESİ'!$B$6:$F$942,3,0)),"",VLOOKUP(B57,'ERKEK START LİSTESİ'!$B$6:$F$942,3,0))</f>
      </c>
      <c r="E57" s="25">
        <f>IF(ISERROR(VLOOKUP(B57,'ERKEK START LİSTESİ'!$B$6:$F$942,4,0)),"",VLOOKUP(B57,'ERKEK START LİSTESİ'!$B$6:$F$942,4,0))</f>
      </c>
      <c r="F57" s="26">
        <f>IF(ISERROR(VLOOKUP($B57,'ERKEK START LİSTESİ'!$B$6:$F$942,5,0)),"",VLOOKUP($B57,'ERKEK START LİSTESİ'!$B$6:$F$942,5,0))</f>
      </c>
      <c r="G57" s="29"/>
      <c r="H57" s="27">
        <f t="shared" si="0"/>
      </c>
    </row>
    <row r="58" spans="1:8" s="20" customFormat="1" ht="23.25" customHeight="1">
      <c r="A58" s="21">
        <v>53</v>
      </c>
      <c r="B58" s="22"/>
      <c r="C58" s="23">
        <f>IF(ISERROR(VLOOKUP(B58,'ERKEK START LİSTESİ'!$B$6:$F$942,2,0)),"",VLOOKUP(B58,'ERKEK START LİSTESİ'!$B$6:$F$942,2,0))</f>
      </c>
      <c r="D58" s="24">
        <f>IF(ISERROR(VLOOKUP(B58,'ERKEK START LİSTESİ'!$B$6:$F$942,3,0)),"",VLOOKUP(B58,'ERKEK START LİSTESİ'!$B$6:$F$942,3,0))</f>
      </c>
      <c r="E58" s="25">
        <f>IF(ISERROR(VLOOKUP(B58,'ERKEK START LİSTESİ'!$B$6:$F$942,4,0)),"",VLOOKUP(B58,'ERKEK START LİSTESİ'!$B$6:$F$942,4,0))</f>
      </c>
      <c r="F58" s="26">
        <f>IF(ISERROR(VLOOKUP($B58,'ERKEK START LİSTESİ'!$B$6:$F$942,5,0)),"",VLOOKUP($B58,'ERKEK START LİSTESİ'!$B$6:$F$942,5,0))</f>
      </c>
      <c r="G58" s="29"/>
      <c r="H58" s="27">
        <f t="shared" si="0"/>
      </c>
    </row>
    <row r="59" spans="1:8" s="20" customFormat="1" ht="23.25" customHeight="1">
      <c r="A59" s="21">
        <v>54</v>
      </c>
      <c r="B59" s="22"/>
      <c r="C59" s="23">
        <f>IF(ISERROR(VLOOKUP(B59,'ERKEK START LİSTESİ'!$B$6:$F$942,2,0)),"",VLOOKUP(B59,'ERKEK START LİSTESİ'!$B$6:$F$942,2,0))</f>
      </c>
      <c r="D59" s="24">
        <f>IF(ISERROR(VLOOKUP(B59,'ERKEK START LİSTESİ'!$B$6:$F$942,3,0)),"",VLOOKUP(B59,'ERKEK START LİSTESİ'!$B$6:$F$942,3,0))</f>
      </c>
      <c r="E59" s="25">
        <f>IF(ISERROR(VLOOKUP(B59,'ERKEK START LİSTESİ'!$B$6:$F$942,4,0)),"",VLOOKUP(B59,'ERKEK START LİSTESİ'!$B$6:$F$942,4,0))</f>
      </c>
      <c r="F59" s="26">
        <f>IF(ISERROR(VLOOKUP($B59,'ERKEK START LİSTESİ'!$B$6:$F$942,5,0)),"",VLOOKUP($B59,'ERKEK START LİSTESİ'!$B$6:$F$942,5,0))</f>
      </c>
      <c r="G59" s="29"/>
      <c r="H59" s="27">
        <f t="shared" si="0"/>
      </c>
    </row>
    <row r="60" spans="1:8" s="20" customFormat="1" ht="23.25" customHeight="1">
      <c r="A60" s="21">
        <v>55</v>
      </c>
      <c r="B60" s="22"/>
      <c r="C60" s="23">
        <f>IF(ISERROR(VLOOKUP(B60,'ERKEK START LİSTESİ'!$B$6:$F$942,2,0)),"",VLOOKUP(B60,'ERKEK START LİSTESİ'!$B$6:$F$942,2,0))</f>
      </c>
      <c r="D60" s="24">
        <f>IF(ISERROR(VLOOKUP(B60,'ERKEK START LİSTESİ'!$B$6:$F$942,3,0)),"",VLOOKUP(B60,'ERKEK START LİSTESİ'!$B$6:$F$942,3,0))</f>
      </c>
      <c r="E60" s="25">
        <f>IF(ISERROR(VLOOKUP(B60,'ERKEK START LİSTESİ'!$B$6:$F$942,4,0)),"",VLOOKUP(B60,'ERKEK START LİSTESİ'!$B$6:$F$942,4,0))</f>
      </c>
      <c r="F60" s="26">
        <f>IF(ISERROR(VLOOKUP($B60,'ERKEK START LİSTESİ'!$B$6:$F$942,5,0)),"",VLOOKUP($B60,'ERKEK START LİSTESİ'!$B$6:$F$942,5,0))</f>
      </c>
      <c r="G60" s="29"/>
      <c r="H60" s="27">
        <f t="shared" si="0"/>
      </c>
    </row>
    <row r="61" spans="1:8" s="20" customFormat="1" ht="23.25" customHeight="1">
      <c r="A61" s="21">
        <v>56</v>
      </c>
      <c r="B61" s="22"/>
      <c r="C61" s="23">
        <f>IF(ISERROR(VLOOKUP(B61,'ERKEK START LİSTESİ'!$B$6:$F$942,2,0)),"",VLOOKUP(B61,'ERKEK START LİSTESİ'!$B$6:$F$942,2,0))</f>
      </c>
      <c r="D61" s="24">
        <f>IF(ISERROR(VLOOKUP(B61,'ERKEK START LİSTESİ'!$B$6:$F$942,3,0)),"",VLOOKUP(B61,'ERKEK START LİSTESİ'!$B$6:$F$942,3,0))</f>
      </c>
      <c r="E61" s="25">
        <f>IF(ISERROR(VLOOKUP(B61,'ERKEK START LİSTESİ'!$B$6:$F$942,4,0)),"",VLOOKUP(B61,'ERKEK START LİSTESİ'!$B$6:$F$942,4,0))</f>
      </c>
      <c r="F61" s="26">
        <f>IF(ISERROR(VLOOKUP($B61,'ERKEK START LİSTESİ'!$B$6:$F$942,5,0)),"",VLOOKUP($B61,'ERKEK START LİSTESİ'!$B$6:$F$942,5,0))</f>
      </c>
      <c r="G61" s="29"/>
      <c r="H61" s="27">
        <f t="shared" si="0"/>
      </c>
    </row>
    <row r="62" spans="1:8" s="20" customFormat="1" ht="23.25" customHeight="1">
      <c r="A62" s="21">
        <v>57</v>
      </c>
      <c r="B62" s="22"/>
      <c r="C62" s="23">
        <f>IF(ISERROR(VLOOKUP(B62,'ERKEK START LİSTESİ'!$B$6:$F$942,2,0)),"",VLOOKUP(B62,'ERKEK START LİSTESİ'!$B$6:$F$942,2,0))</f>
      </c>
      <c r="D62" s="24">
        <f>IF(ISERROR(VLOOKUP(B62,'ERKEK START LİSTESİ'!$B$6:$F$942,3,0)),"",VLOOKUP(B62,'ERKEK START LİSTESİ'!$B$6:$F$942,3,0))</f>
      </c>
      <c r="E62" s="25">
        <f>IF(ISERROR(VLOOKUP(B62,'ERKEK START LİSTESİ'!$B$6:$F$942,4,0)),"",VLOOKUP(B62,'ERKEK START LİSTESİ'!$B$6:$F$942,4,0))</f>
      </c>
      <c r="F62" s="26">
        <f>IF(ISERROR(VLOOKUP($B62,'ERKEK START LİSTESİ'!$B$6:$F$942,5,0)),"",VLOOKUP($B62,'ERKEK START LİSTESİ'!$B$6:$F$942,5,0))</f>
      </c>
      <c r="G62" s="29"/>
      <c r="H62" s="27">
        <f t="shared" si="0"/>
      </c>
    </row>
    <row r="63" spans="1:8" s="20" customFormat="1" ht="23.25" customHeight="1">
      <c r="A63" s="21">
        <v>58</v>
      </c>
      <c r="B63" s="22"/>
      <c r="C63" s="23">
        <f>IF(ISERROR(VLOOKUP(B63,'ERKEK START LİSTESİ'!$B$6:$F$942,2,0)),"",VLOOKUP(B63,'ERKEK START LİSTESİ'!$B$6:$F$942,2,0))</f>
      </c>
      <c r="D63" s="24">
        <f>IF(ISERROR(VLOOKUP(B63,'ERKEK START LİSTESİ'!$B$6:$F$942,3,0)),"",VLOOKUP(B63,'ERKEK START LİSTESİ'!$B$6:$F$942,3,0))</f>
      </c>
      <c r="E63" s="25">
        <f>IF(ISERROR(VLOOKUP(B63,'ERKEK START LİSTESİ'!$B$6:$F$942,4,0)),"",VLOOKUP(B63,'ERKEK START LİSTESİ'!$B$6:$F$942,4,0))</f>
      </c>
      <c r="F63" s="26">
        <f>IF(ISERROR(VLOOKUP($B63,'ERKEK START LİSTESİ'!$B$6:$F$942,5,0)),"",VLOOKUP($B63,'ERKEK START LİSTESİ'!$B$6:$F$942,5,0))</f>
      </c>
      <c r="G63" s="29"/>
      <c r="H63" s="27">
        <f t="shared" si="0"/>
      </c>
    </row>
    <row r="64" spans="1:8" s="20" customFormat="1" ht="23.25" customHeight="1">
      <c r="A64" s="21">
        <v>59</v>
      </c>
      <c r="B64" s="22"/>
      <c r="C64" s="23">
        <f>IF(ISERROR(VLOOKUP(B64,'ERKEK START LİSTESİ'!$B$6:$F$942,2,0)),"",VLOOKUP(B64,'ERKEK START LİSTESİ'!$B$6:$F$942,2,0))</f>
      </c>
      <c r="D64" s="24">
        <f>IF(ISERROR(VLOOKUP(B64,'ERKEK START LİSTESİ'!$B$6:$F$942,3,0)),"",VLOOKUP(B64,'ERKEK START LİSTESİ'!$B$6:$F$942,3,0))</f>
      </c>
      <c r="E64" s="25">
        <f>IF(ISERROR(VLOOKUP(B64,'ERKEK START LİSTESİ'!$B$6:$F$942,4,0)),"",VLOOKUP(B64,'ERKEK START LİSTESİ'!$B$6:$F$942,4,0))</f>
      </c>
      <c r="F64" s="26">
        <f>IF(ISERROR(VLOOKUP($B64,'ERKEK START LİSTESİ'!$B$6:$F$942,5,0)),"",VLOOKUP($B64,'ERKEK START LİSTESİ'!$B$6:$F$942,5,0))</f>
      </c>
      <c r="G64" s="29"/>
      <c r="H64" s="27">
        <f t="shared" si="0"/>
      </c>
    </row>
    <row r="65" spans="1:8" s="20" customFormat="1" ht="23.25" customHeight="1">
      <c r="A65" s="21">
        <v>60</v>
      </c>
      <c r="B65" s="22"/>
      <c r="C65" s="23">
        <f>IF(ISERROR(VLOOKUP(B65,'ERKEK START LİSTESİ'!$B$6:$F$942,2,0)),"",VLOOKUP(B65,'ERKEK START LİSTESİ'!$B$6:$F$942,2,0))</f>
      </c>
      <c r="D65" s="24">
        <f>IF(ISERROR(VLOOKUP(B65,'ERKEK START LİSTESİ'!$B$6:$F$942,3,0)),"",VLOOKUP(B65,'ERKEK START LİSTESİ'!$B$6:$F$942,3,0))</f>
      </c>
      <c r="E65" s="25">
        <f>IF(ISERROR(VLOOKUP(B65,'ERKEK START LİSTESİ'!$B$6:$F$942,4,0)),"",VLOOKUP(B65,'ERKEK START LİSTESİ'!$B$6:$F$942,4,0))</f>
      </c>
      <c r="F65" s="26">
        <f>IF(ISERROR(VLOOKUP($B65,'ERKEK START LİSTESİ'!$B$6:$F$942,5,0)),"",VLOOKUP($B65,'ERKEK START LİSTESİ'!$B$6:$F$942,5,0))</f>
      </c>
      <c r="G65" s="29"/>
      <c r="H65" s="27">
        <f t="shared" si="0"/>
      </c>
    </row>
    <row r="66" spans="1:8" s="20" customFormat="1" ht="23.25" customHeight="1">
      <c r="A66" s="21">
        <v>61</v>
      </c>
      <c r="B66" s="22"/>
      <c r="C66" s="23">
        <f>IF(ISERROR(VLOOKUP(B66,'ERKEK START LİSTESİ'!$B$6:$F$942,2,0)),"",VLOOKUP(B66,'ERKEK START LİSTESİ'!$B$6:$F$942,2,0))</f>
      </c>
      <c r="D66" s="24">
        <f>IF(ISERROR(VLOOKUP(B66,'ERKEK START LİSTESİ'!$B$6:$F$942,3,0)),"",VLOOKUP(B66,'ERKEK START LİSTESİ'!$B$6:$F$942,3,0))</f>
      </c>
      <c r="E66" s="25">
        <f>IF(ISERROR(VLOOKUP(B66,'ERKEK START LİSTESİ'!$B$6:$F$942,4,0)),"",VLOOKUP(B66,'ERKEK START LİSTESİ'!$B$6:$F$942,4,0))</f>
      </c>
      <c r="F66" s="26">
        <f>IF(ISERROR(VLOOKUP($B66,'ERKEK START LİSTESİ'!$B$6:$F$942,5,0)),"",VLOOKUP($B66,'ERKEK START LİSTESİ'!$B$6:$F$942,5,0))</f>
      </c>
      <c r="G66" s="29"/>
      <c r="H66" s="27">
        <f t="shared" si="0"/>
      </c>
    </row>
  </sheetData>
  <sheetProtection/>
  <mergeCells count="5">
    <mergeCell ref="A1:H1"/>
    <mergeCell ref="A2:H2"/>
    <mergeCell ref="A3:H3"/>
    <mergeCell ref="A4:C4"/>
    <mergeCell ref="F4:H4"/>
  </mergeCells>
  <conditionalFormatting sqref="H6:H66">
    <cfRule type="containsText" priority="8" dxfId="13" operator="containsText" stopIfTrue="1" text="$E$7=&quot;&quot;F&quot;&quot;">
      <formula>NOT(ISERROR(SEARCH("$E$7=""F""",H6)))</formula>
    </cfRule>
    <cfRule type="containsText" priority="9" dxfId="13" operator="containsText" stopIfTrue="1" text="F=E7">
      <formula>NOT(ISERROR(SEARCH("F=E7",H6)))</formula>
    </cfRule>
  </conditionalFormatting>
  <conditionalFormatting sqref="B6:B66">
    <cfRule type="duplicateValues" priority="257" dxfId="13" stopIfTrue="1">
      <formula>AND(COUNTIF($B$6:$B$66,B6)&gt;1,NOT(ISBLANK(B6)))</formula>
    </cfRule>
  </conditionalFormatting>
  <conditionalFormatting sqref="B1:B65536">
    <cfRule type="duplicateValues" priority="7" dxfId="13" stopIfTrue="1">
      <formula>AND(COUNTIF($B:$B,B1)&gt;1,NOT(ISBLANK(B1)))</formula>
    </cfRule>
  </conditionalFormatting>
  <conditionalFormatting sqref="B6:B101">
    <cfRule type="duplicateValues" priority="1" dxfId="13" stopIfTrue="1">
      <formula>AND(COUNTIF($B$6:$B$101,B6)&gt;1,NOT(ISBLANK(B6)))</formula>
    </cfRule>
  </conditionalFormatting>
  <printOptions horizontalCentered="1"/>
  <pageMargins left="0.55" right="0.2362204724409449" top="0.6299212598425197" bottom="0.4330708661417323" header="0.3937007874015748" footer="0.2362204724409449"/>
  <pageSetup fitToHeight="0" fitToWidth="1" horizontalDpi="600" verticalDpi="600" orientation="portrait" paperSize="9" scale="92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mehmet veysi orhan</cp:lastModifiedBy>
  <cp:lastPrinted>2016-07-24T05:45:22Z</cp:lastPrinted>
  <dcterms:created xsi:type="dcterms:W3CDTF">2008-08-11T14:10:37Z</dcterms:created>
  <dcterms:modified xsi:type="dcterms:W3CDTF">2016-07-24T10:24:59Z</dcterms:modified>
  <cp:category/>
  <cp:version/>
  <cp:contentType/>
  <cp:contentStatus/>
</cp:coreProperties>
</file>