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65416" windowWidth="17625" windowHeight="11760" tabRatio="939" activeTab="14"/>
  </bookViews>
  <sheets>
    <sheet name="YARIŞMA BİLGİLERİ" sheetId="1" r:id="rId1"/>
    <sheet name="YARIŞMA PROGRAMI" sheetId="2" r:id="rId2"/>
    <sheet name="KAYIT LİSTESİ" sheetId="3" r:id="rId3"/>
    <sheet name="1.Gün Start Listesi" sheetId="4" state="hidden" r:id="rId4"/>
    <sheet name="110m.Eng" sheetId="5" r:id="rId5"/>
    <sheet name="100m." sheetId="6" r:id="rId6"/>
    <sheet name="Uzun" sheetId="7" r:id="rId7"/>
    <sheet name="400m." sheetId="8" r:id="rId8"/>
    <sheet name="Çekiç" sheetId="9" r:id="rId9"/>
    <sheet name="1500m." sheetId="10" r:id="rId10"/>
    <sheet name="5000m." sheetId="11" r:id="rId11"/>
    <sheet name="Yüksek" sheetId="12" r:id="rId12"/>
    <sheet name="Gülle" sheetId="13" r:id="rId13"/>
    <sheet name="4x100m." sheetId="14" r:id="rId14"/>
    <sheet name="Genel Puan Tablosu" sheetId="15" r:id="rId15"/>
    <sheet name="2.Gün Start Listesi " sheetId="16" state="hidden" r:id="rId16"/>
  </sheets>
  <externalReferences>
    <externalReference r:id="rId19"/>
    <externalReference r:id="rId20"/>
  </externalReferences>
  <definedNames>
    <definedName name="_xlnm._FilterDatabase" localSheetId="2" hidden="1">'KAYIT LİSTESİ'!$A$3:$L$381</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9">#REF!</definedName>
    <definedName name="Excel_BuiltIn_Print_Area_11" localSheetId="15">#REF!</definedName>
    <definedName name="Excel_BuiltIn_Print_Area_11" localSheetId="7">#REF!</definedName>
    <definedName name="Excel_BuiltIn_Print_Area_11" localSheetId="13">#REF!</definedName>
    <definedName name="Excel_BuiltIn_Print_Area_11" localSheetId="10">#REF!</definedName>
    <definedName name="Excel_BuiltIn_Print_Area_11" localSheetId="8">#REF!</definedName>
    <definedName name="Excel_BuiltIn_Print_Area_11" localSheetId="14">#REF!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11">#REF!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9">#REF!</definedName>
    <definedName name="Excel_BuiltIn_Print_Area_12" localSheetId="15">#REF!</definedName>
    <definedName name="Excel_BuiltIn_Print_Area_12" localSheetId="7">#REF!</definedName>
    <definedName name="Excel_BuiltIn_Print_Area_12" localSheetId="13">#REF!</definedName>
    <definedName name="Excel_BuiltIn_Print_Area_12" localSheetId="10">#REF!</definedName>
    <definedName name="Excel_BuiltIn_Print_Area_12" localSheetId="8">#REF!</definedName>
    <definedName name="Excel_BuiltIn_Print_Area_12" localSheetId="14">#REF!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11">#REF!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9">#REF!</definedName>
    <definedName name="Excel_BuiltIn_Print_Area_13" localSheetId="15">#REF!</definedName>
    <definedName name="Excel_BuiltIn_Print_Area_13" localSheetId="7">#REF!</definedName>
    <definedName name="Excel_BuiltIn_Print_Area_13" localSheetId="13">#REF!</definedName>
    <definedName name="Excel_BuiltIn_Print_Area_13" localSheetId="10">#REF!</definedName>
    <definedName name="Excel_BuiltIn_Print_Area_13" localSheetId="8">#REF!</definedName>
    <definedName name="Excel_BuiltIn_Print_Area_13" localSheetId="14">#REF!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11">#REF!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9">#REF!</definedName>
    <definedName name="Excel_BuiltIn_Print_Area_16" localSheetId="15">#REF!</definedName>
    <definedName name="Excel_BuiltIn_Print_Area_16" localSheetId="7">#REF!</definedName>
    <definedName name="Excel_BuiltIn_Print_Area_16" localSheetId="13">#REF!</definedName>
    <definedName name="Excel_BuiltIn_Print_Area_16" localSheetId="10">#REF!</definedName>
    <definedName name="Excel_BuiltIn_Print_Area_16" localSheetId="8">#REF!</definedName>
    <definedName name="Excel_BuiltIn_Print_Area_16" localSheetId="14">#REF!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11">#REF!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9">#REF!</definedName>
    <definedName name="Excel_BuiltIn_Print_Area_19" localSheetId="15">#REF!</definedName>
    <definedName name="Excel_BuiltIn_Print_Area_19" localSheetId="7">#REF!</definedName>
    <definedName name="Excel_BuiltIn_Print_Area_19" localSheetId="13">#REF!</definedName>
    <definedName name="Excel_BuiltIn_Print_Area_19" localSheetId="10">#REF!</definedName>
    <definedName name="Excel_BuiltIn_Print_Area_19" localSheetId="8">#REF!</definedName>
    <definedName name="Excel_BuiltIn_Print_Area_19" localSheetId="14">#REF!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11">#REF!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9">#REF!</definedName>
    <definedName name="Excel_BuiltIn_Print_Area_20" localSheetId="15">#REF!</definedName>
    <definedName name="Excel_BuiltIn_Print_Area_20" localSheetId="7">#REF!</definedName>
    <definedName name="Excel_BuiltIn_Print_Area_20" localSheetId="13">#REF!</definedName>
    <definedName name="Excel_BuiltIn_Print_Area_20" localSheetId="10">#REF!</definedName>
    <definedName name="Excel_BuiltIn_Print_Area_20" localSheetId="8">#REF!</definedName>
    <definedName name="Excel_BuiltIn_Print_Area_20" localSheetId="14">#REF!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11">#REF!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9">#REF!</definedName>
    <definedName name="Excel_BuiltIn_Print_Area_21" localSheetId="15">#REF!</definedName>
    <definedName name="Excel_BuiltIn_Print_Area_21" localSheetId="7">#REF!</definedName>
    <definedName name="Excel_BuiltIn_Print_Area_21" localSheetId="13">#REF!</definedName>
    <definedName name="Excel_BuiltIn_Print_Area_21" localSheetId="10">#REF!</definedName>
    <definedName name="Excel_BuiltIn_Print_Area_21" localSheetId="8">#REF!</definedName>
    <definedName name="Excel_BuiltIn_Print_Area_21" localSheetId="14">#REF!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11">#REF!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9">#REF!</definedName>
    <definedName name="Excel_BuiltIn_Print_Area_4" localSheetId="15">#REF!</definedName>
    <definedName name="Excel_BuiltIn_Print_Area_4" localSheetId="7">#REF!</definedName>
    <definedName name="Excel_BuiltIn_Print_Area_4" localSheetId="13">#REF!</definedName>
    <definedName name="Excel_BuiltIn_Print_Area_4" localSheetId="10">#REF!</definedName>
    <definedName name="Excel_BuiltIn_Print_Area_4" localSheetId="8">#REF!</definedName>
    <definedName name="Excel_BuiltIn_Print_Area_4" localSheetId="14">#REF!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11">#REF!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9">#REF!</definedName>
    <definedName name="Excel_BuiltIn_Print_Area_5" localSheetId="15">#REF!</definedName>
    <definedName name="Excel_BuiltIn_Print_Area_5" localSheetId="7">#REF!</definedName>
    <definedName name="Excel_BuiltIn_Print_Area_5" localSheetId="13">#REF!</definedName>
    <definedName name="Excel_BuiltIn_Print_Area_5" localSheetId="10">#REF!</definedName>
    <definedName name="Excel_BuiltIn_Print_Area_5" localSheetId="8">#REF!</definedName>
    <definedName name="Excel_BuiltIn_Print_Area_5" localSheetId="14">#REF!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11">#REF!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9">#REF!</definedName>
    <definedName name="Excel_BuiltIn_Print_Area_9" localSheetId="15">#REF!</definedName>
    <definedName name="Excel_BuiltIn_Print_Area_9" localSheetId="7">#REF!</definedName>
    <definedName name="Excel_BuiltIn_Print_Area_9" localSheetId="13">#REF!</definedName>
    <definedName name="Excel_BuiltIn_Print_Area_9" localSheetId="10">#REF!</definedName>
    <definedName name="Excel_BuiltIn_Print_Area_9" localSheetId="8">#REF!</definedName>
    <definedName name="Excel_BuiltIn_Print_Area_9" localSheetId="14">#REF!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11">#REF!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Listesi'!$A$1:$P$148</definedName>
    <definedName name="_xlnm.Print_Area" localSheetId="5">'100m.'!$A$1:$P$37</definedName>
    <definedName name="_xlnm.Print_Area" localSheetId="4">'110m.Eng'!$A$1:$P$37</definedName>
    <definedName name="_xlnm.Print_Area" localSheetId="9">'1500m.'!$A$1:$P$49</definedName>
    <definedName name="_xlnm.Print_Area" localSheetId="15">'2.Gün Start Listesi '!$A$1:$O$148</definedName>
    <definedName name="_xlnm.Print_Area" localSheetId="7">'400m.'!$A$1:$P$37</definedName>
    <definedName name="_xlnm.Print_Area" localSheetId="13">'4x100m.'!$A$1:$P$27</definedName>
    <definedName name="_xlnm.Print_Area" localSheetId="10">'5000m.'!$A$1:$P$49</definedName>
    <definedName name="_xlnm.Print_Area" localSheetId="8">'Çekiç'!$A$1:$P$34</definedName>
    <definedName name="_xlnm.Print_Area" localSheetId="14">'Genel Puan Tablosu'!$A$1:$Y$41</definedName>
    <definedName name="_xlnm.Print_Area" localSheetId="12">'Gülle'!$A$1:$P$34</definedName>
    <definedName name="_xlnm.Print_Area" localSheetId="2">'KAYIT LİSTESİ'!$A$1:$L$381</definedName>
    <definedName name="_xlnm.Print_Area" localSheetId="6">'Uzun'!$A$1:$P$34</definedName>
    <definedName name="_xlnm.Print_Area" localSheetId="11">'Yüksek'!$A$1:$BQ$30</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<sst xmlns="http://schemas.openxmlformats.org/spreadsheetml/2006/main" count="3695" uniqueCount="951">
  <si>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</si>
  <si>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</si>
  <si>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</si>
  <si>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</si>
  <si>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</si>
  <si>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</si>
  <si>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</si>
  <si>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</si>
  <si>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</si>
  <si>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</si>
  <si>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</si>
  <si>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</si>
  <si>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</si>
  <si>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</si>
  <si>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</si>
  <si>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</si>
  <si>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</si>
  <si>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</si>
  <si>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</si>
  <si>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</si>
  <si>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</si>
  <si>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</si>
  <si>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</si>
  <si>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</si>
  <si>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</si>
  <si>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</si>
  <si>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</si>
  <si>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</si>
  <si>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</si>
  <si>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</si>
  <si>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</si>
  <si>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</si>
  <si>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</si>
  <si>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</si>
  <si>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</si>
  <si>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</si>
  <si>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</si>
  <si>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</si>
  <si>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</si>
  <si>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</si>
  <si>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</si>
  <si>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</si>
  <si>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</si>
  <si>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</si>
  <si>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</si>
  <si>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</si>
  <si>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</si>
  <si>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</si>
  <si>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</si>
  <si>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</si>
  <si>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</si>
  <si>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</si>
  <si>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</si>
  <si>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</si>
  <si>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</si>
  <si>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</si>
  <si>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</si>
  <si>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</si>
  <si>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</si>
  <si>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</si>
  <si>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</si>
  <si>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</si>
  <si>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</si>
  <si>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</si>
  <si>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</si>
  <si>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</si>
  <si>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</si>
  <si>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</si>
  <si>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</si>
  <si>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</si>
  <si>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</si>
  <si>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</si>
  <si>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</si>
  <si>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</si>
  <si>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</si>
  <si>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</si>
  <si>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</si>
  <si>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</si>
  <si>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</si>
  <si>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</si>
  <si>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</si>
  <si>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</si>
  <si>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</si>
  <si>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</si>
  <si>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</si>
  <si>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</si>
  <si>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</si>
  <si>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</si>
  <si>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</si>
  <si>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</si>
  <si>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</si>
  <si>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</si>
  <si>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</si>
  <si>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</si>
  <si>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</si>
  <si>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</si>
  <si>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</si>
  <si>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</si>
  <si>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</si>
  <si>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</si>
  <si>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</si>
  <si>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</si>
  <si>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</si>
  <si>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</si>
  <si>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</si>
  <si>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</si>
  <si>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</si>
  <si>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</si>
  <si>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</si>
  <si>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</si>
  <si>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</si>
  <si>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</si>
  <si>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</si>
  <si>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</si>
  <si>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</si>
  <si>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</si>
  <si>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</si>
  <si>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</si>
  <si>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</si>
  <si>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</si>
  <si>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</si>
  <si>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</si>
  <si>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</si>
  <si>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</si>
  <si>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</si>
  <si>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</si>
  <si>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</si>
  <si>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</si>
  <si>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</si>
  <si>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</si>
  <si>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</si>
  <si>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</si>
  <si>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</si>
  <si>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</si>
  <si>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</si>
  <si>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</si>
  <si>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</si>
  <si>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</si>
  <si>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</si>
  <si>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</si>
  <si>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</si>
  <si>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</si>
  <si>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</si>
  <si>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</si>
  <si>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</si>
  <si>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</si>
  <si>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</si>
  <si>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</si>
  <si>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</si>
  <si>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</si>
  <si>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</si>
  <si>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</si>
  <si>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</si>
  <si>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</si>
  <si>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</si>
  <si>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</si>
  <si>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</si>
  <si>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</si>
  <si>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</si>
  <si>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</si>
  <si>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</si>
  <si>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</si>
  <si>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</si>
  <si>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</si>
  <si>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</si>
  <si>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</si>
  <si>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</si>
  <si>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</si>
  <si>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</si>
  <si>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</si>
  <si>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</si>
  <si>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</si>
  <si>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</si>
  <si>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</si>
  <si>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</si>
  <si>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</si>
  <si>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</si>
  <si>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</si>
  <si>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</si>
  <si>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</si>
  <si>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</si>
  <si>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</si>
  <si>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</si>
  <si>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</si>
  <si>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</si>
  <si>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</si>
  <si>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</si>
  <si>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</si>
  <si>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</si>
  <si>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</si>
  <si>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</si>
  <si>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</si>
  <si>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</si>
  <si>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</si>
  <si>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</si>
  <si>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</si>
  <si>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</si>
  <si>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</si>
  <si>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</si>
  <si>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</si>
  <si>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</si>
  <si>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</si>
  <si>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</si>
  <si>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</si>
  <si>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</si>
  <si>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</si>
  <si>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</si>
  <si>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</si>
  <si>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</si>
  <si>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</si>
  <si>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</si>
  <si>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</si>
  <si>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</si>
  <si>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</si>
  <si>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</si>
  <si>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</si>
  <si>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</si>
  <si>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</si>
  <si>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</si>
  <si>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</si>
  <si>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</si>
  <si>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</si>
  <si>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</si>
  <si>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Genel Puan Durumu</t>
  </si>
  <si>
    <t>100 METRE</t>
  </si>
  <si>
    <t>Start Kontrol</t>
  </si>
  <si>
    <t>YÜKSEK ATLAMA</t>
  </si>
  <si>
    <t>800 METRE</t>
  </si>
  <si>
    <t>UZUN ATLAMA</t>
  </si>
  <si>
    <t>SIRA</t>
  </si>
  <si>
    <t>1.GÜN PUAN</t>
  </si>
  <si>
    <t>2.GÜN PUAN</t>
  </si>
  <si>
    <t>GENEL PUAN</t>
  </si>
  <si>
    <t>Puan</t>
  </si>
  <si>
    <t>START KONTROL</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</si>
  <si>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</si>
  <si>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</si>
  <si>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</si>
  <si>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</si>
  <si>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</si>
  <si>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</si>
  <si>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</si>
  <si>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</si>
  <si>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</si>
  <si>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</si>
  <si>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</si>
  <si>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</si>
  <si>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</si>
  <si>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</si>
  <si>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</si>
  <si>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</si>
  <si>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</si>
  <si>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</si>
  <si>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</si>
  <si>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</si>
  <si>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</si>
  <si>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</si>
  <si>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</si>
  <si>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</si>
  <si>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</si>
  <si>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</si>
  <si>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</si>
  <si>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</si>
  <si>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</si>
  <si>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</si>
  <si>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</si>
  <si>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</si>
  <si>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</si>
  <si>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</si>
  <si>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</si>
  <si>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</si>
  <si>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</si>
  <si>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</si>
  <si>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</si>
  <si>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</si>
  <si>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</si>
  <si>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</si>
  <si>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</si>
  <si>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</si>
  <si>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</si>
  <si>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</si>
  <si>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</si>
  <si>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</si>
  <si>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</si>
  <si>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</si>
  <si>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</si>
  <si>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</si>
  <si>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</si>
  <si>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</si>
  <si>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</si>
  <si>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</si>
  <si>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</si>
  <si>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</si>
  <si>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</si>
  <si>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</si>
  <si>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</si>
  <si>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</si>
  <si>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</si>
  <si>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</si>
  <si>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</si>
  <si>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</si>
  <si>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</si>
  <si>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</si>
  <si>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</si>
  <si>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</si>
  <si>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</si>
  <si>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</si>
  <si>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</si>
  <si>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</si>
  <si>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</si>
  <si>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</si>
  <si>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</si>
  <si>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</si>
  <si>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</si>
  <si>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</si>
  <si>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</si>
  <si>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</si>
  <si>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</si>
  <si>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</si>
  <si>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</si>
  <si>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</si>
  <si>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</si>
  <si>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</si>
  <si>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</si>
  <si>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</si>
  <si>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</si>
  <si>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</si>
  <si>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</si>
  <si>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</si>
  <si>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</si>
  <si>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</si>
  <si>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</si>
  <si>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</si>
  <si>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</si>
  <si>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</si>
  <si>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</si>
  <si>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</si>
  <si>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</si>
  <si>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</si>
  <si>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</si>
  <si>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</si>
  <si>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</si>
  <si>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</si>
  <si>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</si>
  <si>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</si>
  <si>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</si>
  <si>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</si>
  <si>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</si>
  <si>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</si>
  <si>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GENEL PUAN TABLOSU 1.GÜN</t>
  </si>
  <si>
    <t>GENEL PUAN TABLOSU 2.GÜN</t>
  </si>
  <si>
    <t>200M</t>
  </si>
  <si>
    <t>400M</t>
  </si>
  <si>
    <t>ÜÇADIM</t>
  </si>
  <si>
    <t>SIRIK</t>
  </si>
  <si>
    <t>400 METRE</t>
  </si>
  <si>
    <t>400M-1-7</t>
  </si>
  <si>
    <t>400M-1-8</t>
  </si>
  <si>
    <t>400M-2-7</t>
  </si>
  <si>
    <t>400M-2-8</t>
  </si>
  <si>
    <t>400M-3-7</t>
  </si>
  <si>
    <t>400M-3-8</t>
  </si>
  <si>
    <t>SIRIKLA ATLAMA</t>
  </si>
  <si>
    <t>400 Metre</t>
  </si>
  <si>
    <t>Sırıkla Atlama</t>
  </si>
  <si>
    <t>200 Metre</t>
  </si>
  <si>
    <t>Yüksek Atlama</t>
  </si>
  <si>
    <t>ÜÇADIM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</si>
  <si>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</si>
  <si>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</si>
  <si>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</si>
  <si>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</si>
  <si>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</si>
  <si>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</si>
  <si>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</si>
  <si>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</si>
  <si>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</si>
  <si>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</si>
  <si>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</si>
  <si>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</si>
  <si>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</si>
  <si>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</si>
  <si>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</si>
  <si>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</si>
  <si>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</si>
  <si>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</si>
  <si>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</si>
  <si>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</si>
  <si>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</si>
  <si>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</si>
  <si>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</si>
  <si>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</si>
  <si>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</si>
  <si>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</si>
  <si>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</si>
  <si>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</si>
  <si>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</si>
  <si>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</si>
  <si>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</si>
  <si>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</si>
  <si>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</si>
  <si>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</si>
  <si>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</si>
  <si>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</si>
  <si>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</si>
  <si>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</si>
  <si>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</si>
  <si>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</si>
  <si>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</si>
  <si>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</si>
  <si>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</si>
  <si>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</si>
  <si>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</si>
  <si>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</si>
  <si>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</si>
  <si>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</si>
  <si>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</si>
  <si>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</si>
  <si>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</si>
  <si>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</si>
  <si>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</si>
  <si>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</si>
  <si>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</si>
  <si>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</si>
  <si>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</si>
  <si>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</si>
  <si>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</si>
  <si>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</si>
  <si>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</si>
  <si>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200M-1-7</t>
  </si>
  <si>
    <t>200M-1-8</t>
  </si>
  <si>
    <t>200M-2-7</t>
  </si>
  <si>
    <t>200M-2-8</t>
  </si>
  <si>
    <t>200M-3-7</t>
  </si>
  <si>
    <t>200M-3-8</t>
  </si>
  <si>
    <t>ARA DERECE</t>
  </si>
  <si>
    <t>Rüzgar:</t>
  </si>
  <si>
    <t>RÜZGAR</t>
  </si>
  <si>
    <t>A  T  M  A  L  A  R</t>
  </si>
  <si>
    <t>3000 Metre Engelli</t>
  </si>
  <si>
    <t>Çekiç Atma</t>
  </si>
  <si>
    <t>4x100 Metre Bayrak</t>
  </si>
  <si>
    <t>4x400 Metre Bayrak</t>
  </si>
  <si>
    <t>3000 Metre</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</si>
  <si>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</si>
  <si>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</si>
  <si>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</si>
  <si>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</si>
  <si>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</si>
  <si>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</si>
  <si>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</si>
  <si>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</si>
  <si>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</si>
  <si>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</si>
  <si>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</si>
  <si>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</si>
  <si>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</si>
  <si>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</si>
  <si>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</si>
  <si>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</si>
  <si>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</si>
  <si>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</si>
  <si>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</si>
  <si>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</si>
  <si>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</si>
  <si>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</si>
  <si>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</si>
  <si>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</si>
  <si>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</si>
  <si>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</si>
  <si>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</si>
  <si>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</si>
  <si>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</si>
  <si>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</si>
  <si>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</si>
  <si>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</si>
  <si>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</si>
  <si>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</si>
  <si>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</si>
  <si>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</si>
  <si>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</si>
  <si>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</si>
  <si>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</si>
  <si>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</si>
  <si>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</si>
  <si>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</si>
  <si>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</si>
  <si>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</si>
  <si>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</si>
  <si>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</si>
  <si>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</si>
  <si>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</si>
  <si>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</si>
  <si>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</si>
  <si>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</si>
  <si>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</si>
  <si>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</si>
  <si>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</si>
  <si>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</si>
  <si>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</si>
  <si>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</si>
  <si>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</si>
  <si>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</si>
  <si>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</si>
  <si>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</si>
  <si>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</si>
  <si>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</si>
  <si>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</si>
  <si>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</si>
  <si>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</si>
  <si>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</si>
  <si>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</si>
  <si>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</si>
  <si>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</si>
  <si>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</si>
  <si>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</si>
  <si>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</si>
  <si>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</si>
  <si>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</si>
  <si>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</si>
  <si>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</si>
  <si>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</si>
  <si>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</si>
  <si>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</si>
  <si>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</si>
  <si>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</si>
  <si>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</si>
  <si>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</si>
  <si>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</si>
  <si>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</si>
  <si>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</si>
  <si>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</si>
  <si>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</si>
  <si>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</si>
  <si>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</si>
  <si>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</si>
  <si>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</si>
  <si>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</si>
  <si>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</si>
  <si>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</si>
  <si>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</si>
  <si>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</si>
  <si>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</si>
  <si>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</si>
  <si>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</si>
  <si>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</si>
  <si>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</si>
  <si>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</si>
  <si>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</si>
  <si>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</si>
  <si>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</si>
  <si>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</si>
  <si>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</si>
  <si>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</si>
  <si>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</si>
  <si>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</si>
  <si>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</si>
  <si>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</si>
  <si>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</si>
  <si>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</si>
  <si>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</si>
  <si>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</si>
  <si>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</si>
  <si>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</si>
  <si>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</si>
  <si>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</si>
  <si>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</si>
  <si>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</si>
  <si>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</si>
  <si>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</si>
  <si>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</si>
  <si>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</si>
  <si>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</si>
  <si>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</si>
  <si>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</si>
  <si>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</si>
  <si>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</si>
  <si>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</si>
  <si>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</si>
  <si>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</si>
  <si>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</si>
  <si>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</si>
  <si>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</si>
  <si>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</si>
  <si>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</si>
  <si>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</si>
  <si>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</si>
  <si>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</si>
  <si>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</si>
  <si>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</si>
  <si>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</si>
  <si>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</si>
  <si>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</si>
  <si>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</si>
  <si>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</si>
  <si>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</si>
  <si>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</si>
  <si>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</si>
  <si>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</si>
  <si>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</si>
  <si>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</si>
  <si>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</si>
  <si>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400 Metre Engelli</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</si>
  <si>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</si>
  <si>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</si>
  <si>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</si>
  <si>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</si>
  <si>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</si>
  <si>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</si>
  <si>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</si>
  <si>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</si>
  <si>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</si>
  <si>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</si>
  <si>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</si>
  <si>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</si>
  <si>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</si>
  <si>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</si>
  <si>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</si>
  <si>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</si>
  <si>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</si>
  <si>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</si>
  <si>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</si>
  <si>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</si>
  <si>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4X400M-2-7</t>
  </si>
  <si>
    <t>4X400M-2-8</t>
  </si>
  <si>
    <t>3000 METRE ENGELLİ</t>
  </si>
  <si>
    <t>4X100 METRE 1.SERİ</t>
  </si>
  <si>
    <t>4X100 METRE 2.SERİ</t>
  </si>
  <si>
    <t>Erkekler</t>
  </si>
  <si>
    <t>1.GÜN GENÇ ERKEKLER  START LİSTELERİ</t>
  </si>
  <si>
    <t>2.GÜN GENÇ ERKEKLER  START LİSTELERİ</t>
  </si>
  <si>
    <t>110 METRE ENGEL</t>
  </si>
  <si>
    <t>110M.ENG</t>
  </si>
  <si>
    <t>110 METRE ENGELLİ</t>
  </si>
  <si>
    <t>YÜKSEK-21</t>
  </si>
  <si>
    <t>YÜKSEK-22</t>
  </si>
  <si>
    <t>YÜKSEK-23</t>
  </si>
  <si>
    <t>YÜKSEK-24</t>
  </si>
  <si>
    <t>YÜKSEK-25</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</si>
  <si>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</si>
  <si>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</si>
  <si>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</si>
  <si>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</si>
  <si>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</si>
  <si>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</si>
  <si>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</si>
  <si>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</si>
  <si>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</si>
  <si>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</si>
  <si>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</si>
  <si>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</si>
  <si>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</si>
  <si>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</si>
  <si>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</si>
  <si>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</si>
  <si>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</si>
  <si>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</si>
  <si>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</si>
  <si>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</si>
  <si>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</si>
  <si>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</si>
  <si>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</si>
  <si>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</si>
  <si>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 Metre Engelli</t>
  </si>
  <si>
    <t>Üçadım Atlama</t>
  </si>
  <si>
    <t>Kulüplerarası Gençler Atletizm Ligi 1.Kademe Yarışmaları</t>
  </si>
  <si>
    <t>ANKARA</t>
  </si>
  <si>
    <t>31 Temmuz-1 Ağustos 2013</t>
  </si>
  <si>
    <t xml:space="preserve">KURAL 144.2 : Yarışma sırasında kurallar dışında yardım alan veya yardım veren atlet, başhakem tarafından önce sarı kartla uyarılır, tekrarı halinde IAAF Kural 144.2’ye göre diskalifiye edİli-Kulübür. Yarışma alanında telefon, telsiz, radyo, kasetçalar vb. cihazlar kullanılması, atlete avantaj sağlayacak şekilde yay, tekerlek vb. donanıma sahip ayakkabıların giyilmesi, atma aletlerinin normal ölçülerine eklerin yapılması, “kural dışı yardım” kabul edİli-Kulübür.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</si>
  <si>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gösterİli-Kulübür. Bu kural sadece starteri/start başhakemini ilgilendirir.</t>
  </si>
  <si>
    <t>KURAL 162.7 : Hatalı çıkış yapan her atlet diskalifiye edİli-Kulübür.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</si>
  <si>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edİli-Kulübür.</t>
  </si>
  <si>
    <t>İli-Kulübü</t>
  </si>
  <si>
    <t>6 kg.</t>
  </si>
  <si>
    <t>İSTANBUL-FENERBAHÇE</t>
  </si>
  <si>
    <t>Aykut AY  10.48</t>
  </si>
  <si>
    <t>Halit KILIÇ  46.41</t>
  </si>
  <si>
    <t>Süleyman BEKMEZCİ  3:43.05</t>
  </si>
  <si>
    <t>Batuhan Buğra ERUGUN  13.96</t>
  </si>
  <si>
    <t>Ümit TAN  2.25</t>
  </si>
  <si>
    <t>Kaan ŞENCAN  7.92</t>
  </si>
  <si>
    <t>Murat GÜNDÜZ  18.90</t>
  </si>
  <si>
    <t>Ali KAYA  13:33.69</t>
  </si>
  <si>
    <t>Özkan BALTACI  77.81</t>
  </si>
  <si>
    <t>Selahattin ÇOBANOĞLU  1:46.92</t>
  </si>
  <si>
    <t>İzzet SAFER  21.32</t>
  </si>
  <si>
    <t>Tuncay ÖRS  50.89</t>
  </si>
  <si>
    <t>Aşkın KARACA  16.10</t>
  </si>
  <si>
    <t>Hasan Birinci  4.92</t>
  </si>
  <si>
    <t>Fatih ŞENER  57.51</t>
  </si>
  <si>
    <t>Mustafa TAN  72.78</t>
  </si>
  <si>
    <t>Halil AKKAŞ  8:08.53</t>
  </si>
  <si>
    <t>Muhammet Emin TAN  8:46.43</t>
  </si>
  <si>
    <t>18 Mayıs 2013 - 16.10</t>
  </si>
  <si>
    <t>18 Mayıs 2013 - 16.15</t>
  </si>
  <si>
    <t>18 Mayıs 2013 - 16.50</t>
  </si>
  <si>
    <t>18 Mayıs 2013 - 17.20</t>
  </si>
  <si>
    <t>18 Mayıs 2013 - 17.30</t>
  </si>
  <si>
    <t>18 Mayıs 2013 - 17.50</t>
  </si>
  <si>
    <t>18 Mayıs 2013 - 18.15</t>
  </si>
  <si>
    <t>18 Mayıs 2013 - 19.15</t>
  </si>
  <si>
    <t>19 Mayıs 2013 - 16.00</t>
  </si>
  <si>
    <t>19 Mayıs 2013 - 16.30</t>
  </si>
  <si>
    <t>19 Mayıs 2013 - 17.00</t>
  </si>
  <si>
    <t>19 Mayıs 2013 - 17.20</t>
  </si>
  <si>
    <t>19 Mayıs 2013 - 17.30</t>
  </si>
  <si>
    <t>19 Mayıs 2013 - 18.00</t>
  </si>
  <si>
    <t>19 Mayıs 2013 - 18.20</t>
  </si>
  <si>
    <t>19 Mayıs 2013 - 18.40</t>
  </si>
  <si>
    <t>19 Mayıs 2013 - 19.00</t>
  </si>
  <si>
    <t>BARIŞ UYAR</t>
  </si>
  <si>
    <t>ANKARA-B.B. ANKARASPOR</t>
  </si>
  <si>
    <t>MİKTAT KAYA</t>
  </si>
  <si>
    <t>GÜRKAN ALTUN</t>
  </si>
  <si>
    <t>YUSUF BAYRAM</t>
  </si>
  <si>
    <t>FATİH SOYDAN</t>
  </si>
  <si>
    <t>CEMRE ALET</t>
  </si>
  <si>
    <t>YUSUF KARAPINAR</t>
  </si>
  <si>
    <t>ÖZDENİZ AKKUŞ</t>
  </si>
  <si>
    <t>ERHAN DOĞRUL</t>
  </si>
  <si>
    <t>MURAT ÇİMEN</t>
  </si>
  <si>
    <t>YUSUF KARAPINAR
GÜRKAN ALTUN
YUSUF BAYRAM
BARIŞ UYAR
MİKTAT KAYA
FATİH SOYDAN</t>
  </si>
  <si>
    <t>H.Çağlayan ERDEM</t>
  </si>
  <si>
    <t>ANKARA-EGO SPOR KULÜBÜ</t>
  </si>
  <si>
    <t>Oğulcan DÜZYURT</t>
  </si>
  <si>
    <t>Doruk UĞURER</t>
  </si>
  <si>
    <t>Ali İhsan SÖNMEZ</t>
  </si>
  <si>
    <t>Ozan İŞKEY</t>
  </si>
  <si>
    <t>İlyas ONURSABAN</t>
  </si>
  <si>
    <t>Yunus İNAN</t>
  </si>
  <si>
    <t>Alper Kaan YASİN</t>
  </si>
  <si>
    <t>M.Mustafa KEPİÇ</t>
  </si>
  <si>
    <t>Süleyman ULUTAŞ</t>
  </si>
  <si>
    <t>Celal TEKÇAM</t>
  </si>
  <si>
    <t>Ersin KÖKOĞLU</t>
  </si>
  <si>
    <t>Yasin YILDIRIM</t>
  </si>
  <si>
    <t>M.Sami DURU</t>
  </si>
  <si>
    <t>Doruk UĞURER
Ali İhsan SÖNMEZ
H.Çağlayan ERDEM
Oğulcan DÜZYURT
M.Akif YILDIZ
Alper Kaan YASİN</t>
  </si>
  <si>
    <t>YUNUS EMRE DOGAN</t>
  </si>
  <si>
    <t>ESKİŞEHİR-ESKİŞEHİR B.Ş.GENÇLİK VE SPOR</t>
  </si>
  <si>
    <t>MUSTAFA DEMİREL</t>
  </si>
  <si>
    <t>SERTAÇ BUZAGACI</t>
  </si>
  <si>
    <t>TARKAN KARACA</t>
  </si>
  <si>
    <t>EROL AKIN</t>
  </si>
  <si>
    <t>TUGAY ÖZ</t>
  </si>
  <si>
    <t>CENGİZ EKEN</t>
  </si>
  <si>
    <t>DOGUKAN  ÇATKIN</t>
  </si>
  <si>
    <t>MUHAMMET KÜÇÜK</t>
  </si>
  <si>
    <t>HAKKI  TOKATLI</t>
  </si>
  <si>
    <t>07-11-1997-</t>
  </si>
  <si>
    <t>F.MÜCAHİR ÖZKAN</t>
  </si>
  <si>
    <t>MERT KAYADÜĞÜN</t>
  </si>
  <si>
    <t>YUNUS EMRE DOGAN
MUSTAFA DEMİREL
SERTAÇ BUZAGACI
TARKAN KARACA
EROL AKIN
HAKKI  TOKATLI</t>
  </si>
  <si>
    <t>ERDAL SAKAOĞLU</t>
  </si>
  <si>
    <t>İSTANBUL-ENKA SPOR KULÜBÜ</t>
  </si>
  <si>
    <t>ENES ÜNLÜ</t>
  </si>
  <si>
    <t>MUAMMER DEMİR</t>
  </si>
  <si>
    <t>RAMAZAN BERBER</t>
  </si>
  <si>
    <t>UĞUR BİLGİ</t>
  </si>
  <si>
    <t>AHMET COŞKUN</t>
  </si>
  <si>
    <t>SÜLEYMAN BEKMEZCİ</t>
  </si>
  <si>
    <t>HAKKI ÖZTÜRK</t>
  </si>
  <si>
    <t>UMUT KÜRKÇÜ</t>
  </si>
  <si>
    <t>NECATİ ER</t>
  </si>
  <si>
    <t>NURİ SEZER</t>
  </si>
  <si>
    <t>YİĞİT FİKRİ ATALI</t>
  </si>
  <si>
    <t>EMRE ÇELİK</t>
  </si>
  <si>
    <t>ALİ KİLİSLİ</t>
  </si>
  <si>
    <t>TUGAY ATASEVER</t>
  </si>
  <si>
    <t>HÜSEYİN CUMALI</t>
  </si>
  <si>
    <t>AHMET COŞKUN
RAMAZAN BERBER
MUAMMER DEMİR
UĞUR BİLGİ
ENES ÜNLÜ
UMUT KÜRKÇÜ</t>
  </si>
  <si>
    <t>TOLGA YILMAZ</t>
  </si>
  <si>
    <t>FATİH AKTAŞ</t>
  </si>
  <si>
    <t>ENİS ÜNSAL</t>
  </si>
  <si>
    <t>YAĞMUR ÇELİK</t>
  </si>
  <si>
    <t>ERSİN TEKAL</t>
  </si>
  <si>
    <t>SAFFET ELKATMIŞ</t>
  </si>
  <si>
    <t>MUSA TÜZEN</t>
  </si>
  <si>
    <t>İBRAHİM HALİL SAĞLAM</t>
  </si>
  <si>
    <t>MUSTAFA TİLKİ</t>
  </si>
  <si>
    <t>OSMAN CAN ÖZDEVECİ</t>
  </si>
  <si>
    <t>NUR MUHAMMED MAVİŞ</t>
  </si>
  <si>
    <t>ÖZKAN BALTACI</t>
  </si>
  <si>
    <t>FAHRİ ARSOY</t>
  </si>
  <si>
    <t>ENİS ÜNSAL
BERK KÖKSAL
MUSA TÜZEN
SAMİR AKOVALI
YAĞMUR ÇELİK
FAHRİ ARSOY</t>
  </si>
  <si>
    <t>MUHAMMED DÖNMEZ</t>
  </si>
  <si>
    <t>İSTANBUL-SULTANBEYLİ MEVLANA İ.Ö.O.SPOR</t>
  </si>
  <si>
    <t>RAMAZAN BEKİ</t>
  </si>
  <si>
    <t>SERKAN TAŞKIRAN</t>
  </si>
  <si>
    <t>SERHAT ÇURGOTAY</t>
  </si>
  <si>
    <t>İSMAİL TİLAVER</t>
  </si>
  <si>
    <t>TAKYEDDİN KÖKÜM</t>
  </si>
  <si>
    <t>FEYTULLAH SAKLI</t>
  </si>
  <si>
    <t>NUMAN BEKİ</t>
  </si>
  <si>
    <t>RAMAZAN BEKİ
MUHAMMED DÖNMEZ
TAKYEDDİN KÖKÜM
İSMAİL TİLAVER
SERKAN TAŞKIRAN
SERHAT ÇURGOTAY</t>
  </si>
  <si>
    <t>ABDÜSSAMET BULAT</t>
  </si>
  <si>
    <t>İSTANBUL-ÜSKÜDAR BLD.SPOR</t>
  </si>
  <si>
    <t>CANKUT ERZURUM</t>
  </si>
  <si>
    <t>MUSTAFA İNAN</t>
  </si>
  <si>
    <t>MESTAN TURHAN</t>
  </si>
  <si>
    <t>ÜMİT TURAN</t>
  </si>
  <si>
    <t>.1995</t>
  </si>
  <si>
    <t>TURGAY BAYRAM</t>
  </si>
  <si>
    <t>YAGIZ ERDOĞAN</t>
  </si>
  <si>
    <t>MUSTAFA BUYRUK</t>
  </si>
  <si>
    <t>RAFET ENDER ALEMDAR</t>
  </si>
  <si>
    <t>MUSTAFA YAVUZ</t>
  </si>
  <si>
    <t>MERT KURNAZ</t>
  </si>
  <si>
    <t>ABDÜSSAMET BULAT
MUSTAFA İNAN
YAGIZ ERDOĞAN
MESTAN TURHAN
ÖZCAN ÇİFÇİ
CANKUT ERZURUM</t>
  </si>
  <si>
    <t>HÜSEYİN KILIÇ</t>
  </si>
  <si>
    <t>KOCAELİ-DARICA BLD.EĞT.SP.</t>
  </si>
  <si>
    <t>AYKUT AY</t>
  </si>
  <si>
    <t>MURAT ÖZDEMİR</t>
  </si>
  <si>
    <t>FERHAT BAYRAM</t>
  </si>
  <si>
    <t>AYETULLAH BELİR</t>
  </si>
  <si>
    <t>ENİS KORKMAZ</t>
  </si>
  <si>
    <t>SEBAHATTİN YILDIRIMCI</t>
  </si>
  <si>
    <t>HAKAN ÇEÇEN</t>
  </si>
  <si>
    <t>M.ÇAĞLAR BİTKİN</t>
  </si>
  <si>
    <t>TUNAHAN DURMAZ</t>
  </si>
  <si>
    <t>BURAK YILMAZ</t>
  </si>
  <si>
    <t>MAHSUM ÇELİK</t>
  </si>
  <si>
    <t>RAMAZAN ŞEN</t>
  </si>
  <si>
    <t>BENHUR ÖZİPEK</t>
  </si>
  <si>
    <t>FEYYAZ AKÇA</t>
  </si>
  <si>
    <t xml:space="preserve"> </t>
  </si>
  <si>
    <t>SERKAN ŞİMŞEK</t>
  </si>
  <si>
    <t>BAYRAM ÖZBAŞ</t>
  </si>
  <si>
    <t>YAKUP ÇALIK
FERHAT BAYRAM
BAYRAM ÖZBAŞ
MURAT ÖZDEMİR
HÜSEYİN KILIÇ
SERKAN ŞİMŞEK</t>
  </si>
  <si>
    <t>FATİH GÜRDEN</t>
  </si>
  <si>
    <t>MALATYA-ESENLİK BLD.SP.</t>
  </si>
  <si>
    <t>BURAK ÇETİNKAYA</t>
  </si>
  <si>
    <t>EMRE ARSLAN</t>
  </si>
  <si>
    <t>SEZER SEYFİOĞLU</t>
  </si>
  <si>
    <t>TANER BAĞIR</t>
  </si>
  <si>
    <t>MESUT AK</t>
  </si>
  <si>
    <t>MEHMET HAN</t>
  </si>
  <si>
    <t>İSMAİL ASLAN</t>
  </si>
  <si>
    <t>OSMAN KILINÇ</t>
  </si>
  <si>
    <t>YASİN ÇAKIR</t>
  </si>
  <si>
    <t>MEHMET HAN
MESUT AK
SEZER SEYFİOĞLU
İSMAİL ASLAN
MUSTAFA BİTKİM
M.MUSA BUCAK</t>
  </si>
  <si>
    <t>MUSTAFA KARADUMAN</t>
  </si>
  <si>
    <t>MERSİN-MESKİ SPOR</t>
  </si>
  <si>
    <t>İSHAK TOK</t>
  </si>
  <si>
    <t>OZAN GÖÇMEN</t>
  </si>
  <si>
    <t>EREN DOĞAN</t>
  </si>
  <si>
    <t>AGİT ERYILMAZ</t>
  </si>
  <si>
    <t>MEHMET PINAR</t>
  </si>
  <si>
    <t>SEMİH İLHAN</t>
  </si>
  <si>
    <t>ŞÜKRÜ ELÇİ</t>
  </si>
  <si>
    <t>NADİR GENÇ</t>
  </si>
  <si>
    <t>B.MERİÇ KIZILDAĞ</t>
  </si>
  <si>
    <t>İSHAK TOK
OZAN GÖÇMEN
MEHMET PINAR
MUSTAFA KARADUMAN
CEM ŞAHİN</t>
  </si>
  <si>
    <t>NUH ÖZDEMİR</t>
  </si>
  <si>
    <t>SİVAS-SPORCU EĞİTİM MERKEZİ</t>
  </si>
  <si>
    <t>BURAK AYIŞIĞI</t>
  </si>
  <si>
    <t>ALPEREN KIRATİK</t>
  </si>
  <si>
    <t>SÜHA UĞUR</t>
  </si>
  <si>
    <t>TEYFİK YAĞMUR</t>
  </si>
  <si>
    <t>ALİ ÖZÇİÇEK</t>
  </si>
  <si>
    <t>AHMET FEHİM KOÇ</t>
  </si>
  <si>
    <t xml:space="preserve">MUTLUCAN YİĞİT </t>
  </si>
  <si>
    <t>FATİH ÇERÇİ</t>
  </si>
  <si>
    <t>TEYFİK YAĞMUR
SÜHA UĞUR
ALPEREN KIRATİK
NUH ÖZDEMİR
ALİ ÖZÇİÇEK
EMRE DOĞAN</t>
  </si>
  <si>
    <t>İLKER TOSUN</t>
  </si>
  <si>
    <t>TOKAT-BELEDİYE PLEVNE SPOR</t>
  </si>
  <si>
    <t>FATİH ŞANLI</t>
  </si>
  <si>
    <t>YUNİS YILDIZ</t>
  </si>
  <si>
    <t>MURAT YILMAZ</t>
  </si>
  <si>
    <t>BÜNYAMİN AKYÜREK</t>
  </si>
  <si>
    <t>BAYRAM İLYÜN</t>
  </si>
  <si>
    <t>BURAK ÖZDEMİR</t>
  </si>
  <si>
    <t>SAMET COŞKUN</t>
  </si>
  <si>
    <t>ABDURRAHMAN ÇALICA</t>
  </si>
  <si>
    <t>EREN YALÇIN</t>
  </si>
  <si>
    <t>ÖMER ŞAHİN</t>
  </si>
  <si>
    <t>YUSUF  DOĞAN ERTAŞ</t>
  </si>
  <si>
    <t>YUNİS YILDIZ
FATİH ŞANLI
MURAT YILMAZ
BÜNYAMİN AKYÜREK
SAMET COŞKUN
BURAK ÖZDEMİR</t>
  </si>
  <si>
    <t xml:space="preserve">YUNUS PEHLEVAN </t>
  </si>
  <si>
    <t>KOCAELİ-B.Ş.BLD.KAĞIT SPOR</t>
  </si>
  <si>
    <t>ASİL KIRCIN</t>
  </si>
  <si>
    <t>UTKU ÇOBANOĞLU</t>
  </si>
  <si>
    <t>MUSTAFA YILMAZ</t>
  </si>
  <si>
    <t>HAKAN ÇOBAN</t>
  </si>
  <si>
    <t>KUBİLAY PARILTI</t>
  </si>
  <si>
    <t xml:space="preserve">ALİ SARI </t>
  </si>
  <si>
    <t xml:space="preserve">ONUR ÇORBACI </t>
  </si>
  <si>
    <t>MUSTAFA AKKAYA</t>
  </si>
  <si>
    <t>GÖKSAL YILMAZ</t>
  </si>
  <si>
    <t>UTKU ÇOBANOĞLU
MUSTAFA YILMAZ 
YUNUS PEHLEVAN 
SİNAN TATLI 
ALİ SARI 
HAKAN ÇOBAN</t>
  </si>
  <si>
    <t>2</t>
  </si>
  <si>
    <t>7</t>
  </si>
  <si>
    <t>3</t>
  </si>
  <si>
    <t>1</t>
  </si>
  <si>
    <t>5</t>
  </si>
  <si>
    <t>4</t>
  </si>
  <si>
    <t>8</t>
  </si>
  <si>
    <t>6</t>
  </si>
  <si>
    <t>MUHAMMET DEMİR</t>
  </si>
  <si>
    <t>ADEM KARAGÖZ</t>
  </si>
  <si>
    <t>M. CAN KAYGUSUZ</t>
  </si>
  <si>
    <t>A. KADİR GÖKALP</t>
  </si>
  <si>
    <t>Milli Takım  40.92</t>
  </si>
  <si>
    <t>Milli Takım  3:12.01</t>
  </si>
  <si>
    <t>STAR LİSTESİ</t>
  </si>
  <si>
    <t>ESKİŞEHİR-B.Ş.GENÇLİK VE SPOR</t>
  </si>
  <si>
    <t>İSTANBUL-ENKA SPOR</t>
  </si>
  <si>
    <t>İSTANBUL-SULTANBEYLİ MEVLANA İ.Ö.O.SP.</t>
  </si>
  <si>
    <t>-</t>
  </si>
  <si>
    <t>KURAL 125.5 :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YARIŞMA SONUÇnda o atletin karşısında sadece “DQ 125.5” yazacak. Tüm uyarılar ve diskalifikasyonlar (yani sarı ve kırmızı kartlar) yarışma sekreterliğine ve tüm başhakemlere bildirilecektir.</t>
  </si>
  <si>
    <t>YARIŞMA SONUÇ</t>
  </si>
  <si>
    <t>Türkiye Atletizm Federasyonu
Ankara Atletizm İl Temsilciliği</t>
  </si>
  <si>
    <t>TOLGAHAN AKSU</t>
  </si>
  <si>
    <t>CAN GÜNERSU</t>
  </si>
  <si>
    <t>M.EMİN MUTLU</t>
  </si>
  <si>
    <t>İSTANBUL-FENERBAHÇE - TASNİF DIŞI</t>
  </si>
  <si>
    <t>KOCAELİ DARICA BLD. - TASNİF DIŞI</t>
  </si>
  <si>
    <t>FERDİ</t>
  </si>
  <si>
    <t>405
410
414
409
413
408</t>
  </si>
  <si>
    <t xml:space="preserve">414
409
413
405
410
408
</t>
  </si>
  <si>
    <t>424
417
415
419
566
426</t>
  </si>
  <si>
    <t>417
415
419
424
-
566</t>
  </si>
  <si>
    <t>RAMAZAN KURUM</t>
  </si>
  <si>
    <t>SİNAN TATLI</t>
  </si>
  <si>
    <t>DQ
162-5</t>
  </si>
  <si>
    <t>DNS</t>
  </si>
  <si>
    <t>2.4</t>
  </si>
  <si>
    <t>-1.4</t>
  </si>
  <si>
    <t>1.7</t>
  </si>
  <si>
    <t>1.8</t>
  </si>
  <si>
    <t>TASNİF DIŞI</t>
  </si>
  <si>
    <t>X</t>
  </si>
  <si>
    <t>NM</t>
  </si>
  <si>
    <t>GTR</t>
  </si>
  <si>
    <t>DNF</t>
  </si>
  <si>
    <t xml:space="preserve">BARIŞ UYAR
MİKTAT KAYA
YUSUF KARAPINAR
GÜRKAN ALTUN
</t>
  </si>
  <si>
    <t xml:space="preserve">Oğulcan DÜZYURT
Doruk UĞURER
Ali İhsan SÖNMEZ
H.Çağlayan ERDEM
</t>
  </si>
  <si>
    <t xml:space="preserve">SUAT ACER
MUSTAFA DEMİREL
TUGAY ÖZ
SERTAÇ BUZAGACI
</t>
  </si>
  <si>
    <t>ENES ÜNLÜ
MUAMMER DEMİR
CANER YAĞCI
UĞUR BİLGİ</t>
  </si>
  <si>
    <t>FATİH AKTAŞ
TOLGA YILMAZ
MEHMET NADİR AŞCI
MUSA TÜZEN</t>
  </si>
  <si>
    <t>RAMAZAN BEKİ
MUHAMMED DÖNMEZ
TAKYEDDİN KÖKÜM
BARIŞ KOCATEPE</t>
  </si>
  <si>
    <t>CANKUT ERZURUM
MUSTAFA İNAN
YAGIZ ERDOĞAN
ABDÜSSAMET BULAT</t>
  </si>
  <si>
    <t>SERKAN ŞİMŞEK
BAYRAM ÖZBAŞ
A.KADİR GÖKALP
AYKUT AY</t>
  </si>
  <si>
    <t>BURAK ÇETİNKAYA
SEZER SEYFİOĞLU
EMRE ARSLAN
MEHMET HAN</t>
  </si>
  <si>
    <t>MUSTAFA KARADUMAN
İSHAK TOK
OZAN GÖÇMEN
M. CAN KAYGUSUZ</t>
  </si>
  <si>
    <t>SÜHA UĞUR
ALPEREN KIRATİK
BURAK AYIŞIĞI
NUH ÖZDEMİR</t>
  </si>
  <si>
    <t>YUNİS YILDIZ
MURAT YILMAZ
SAMET COŞKUN
FATİH ŞANLI</t>
  </si>
  <si>
    <t>ASİL KIRCIN
YUNUS PEHLEVAN 
ONURCAN SEYHAN 
UTKU ÇOBANOĞLU</t>
  </si>
  <si>
    <t>0</t>
  </si>
  <si>
    <t>Baraj
1.98</t>
  </si>
  <si>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</sst>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91">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b/>
      <sz val="11"/>
      <color indexed="56"/>
      <name val="Cambria"/>
      <family val="1"/>
    </font>
    <font>
      <b/>
      <sz val="18"/>
      <name val="Cambria"/>
      <family val="1"/>
    </font>
    <font>
      <sz val="18"/>
      <name val="Cambria"/>
      <family val="1"/>
    </font>
    <font>
      <sz val="20"/>
      <name val="Cambria"/>
      <family val="1"/>
    </font>
    <font>
      <b/>
      <sz val="11"/>
      <color indexed="23"/>
      <name val="Cambria"/>
      <family val="1"/>
    </font>
    <font>
      <b/>
      <sz val="18"/>
      <color indexed="10"/>
      <name val="Cambria"/>
      <family val="1"/>
    </font>
    <font>
      <b/>
      <sz val="22"/>
      <color indexed="10"/>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u val="single"/>
      <sz val="12"/>
      <color indexed="10"/>
      <name val="Arial"/>
      <family val="2"/>
    </font>
    <font>
      <b/>
      <sz val="11"/>
      <color indexed="9"/>
      <name val="Cambria"/>
      <family val="1"/>
    </font>
    <font>
      <b/>
      <sz val="14"/>
      <color indexed="8"/>
      <name val="Cambria"/>
      <family val="1"/>
    </font>
    <font>
      <sz val="16"/>
      <name val="Cambria"/>
      <family val="1"/>
    </font>
    <font>
      <sz val="16"/>
      <color indexed="8"/>
      <name val="Cambria"/>
      <family val="1"/>
    </font>
    <font>
      <u val="single"/>
      <sz val="8.5"/>
      <color indexed="12"/>
      <name val="Arial"/>
      <family val="2"/>
    </font>
    <font>
      <sz val="8"/>
      <name val="Tahoma"/>
      <family val="2"/>
    </font>
    <font>
      <u val="single"/>
      <sz val="8.5"/>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CC66"/>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thin"/>
      <bottom style="thin"/>
    </border>
    <border>
      <left/>
      <right/>
      <top style="dashDot"/>
      <bottom style="dashDot"/>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Dot"/>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49">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1"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2" fillId="0" borderId="0" xfId="53" applyFont="1" applyFill="1" applyAlignment="1">
      <alignment vertical="center"/>
      <protection/>
    </xf>
    <xf numFmtId="0" fontId="26" fillId="0" borderId="11" xfId="53" applyFont="1" applyFill="1" applyBorder="1" applyAlignment="1">
      <alignment horizontal="center" vertical="center"/>
      <protection/>
    </xf>
    <xf numFmtId="0" fontId="43" fillId="0" borderId="11" xfId="53"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18" borderId="12" xfId="53"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44"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43"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45" fillId="18" borderId="11" xfId="53" applyFont="1" applyFill="1" applyBorder="1" applyAlignment="1">
      <alignment horizontal="center" vertical="center" wrapText="1"/>
      <protection/>
    </xf>
    <xf numFmtId="14" fontId="45" fillId="18" borderId="11" xfId="53" applyNumberFormat="1" applyFont="1" applyFill="1" applyBorder="1" applyAlignment="1">
      <alignment horizontal="center" vertical="center" wrapText="1"/>
      <protection/>
    </xf>
    <xf numFmtId="0" fontId="45" fillId="18" borderId="11" xfId="53" applyNumberFormat="1" applyFont="1" applyFill="1" applyBorder="1" applyAlignment="1">
      <alignment horizontal="center" vertical="center" wrapText="1"/>
      <protection/>
    </xf>
    <xf numFmtId="0" fontId="46" fillId="18"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9" fillId="24" borderId="0" xfId="53" applyFont="1" applyFill="1" applyBorder="1" applyAlignment="1" applyProtection="1">
      <alignment horizontal="center" vertical="center" wrapText="1"/>
      <protection locked="0"/>
    </xf>
    <xf numFmtId="0" fontId="28" fillId="24" borderId="0" xfId="53" applyFont="1" applyFill="1" applyBorder="1" applyAlignment="1" applyProtection="1">
      <alignment horizontal="center" wrapText="1"/>
      <protection locked="0"/>
    </xf>
    <xf numFmtId="0" fontId="28" fillId="24" borderId="0" xfId="53" applyFont="1" applyFill="1" applyAlignment="1" applyProtection="1">
      <alignment wrapText="1"/>
      <protection locked="0"/>
    </xf>
    <xf numFmtId="0" fontId="47" fillId="18" borderId="10" xfId="53" applyFont="1" applyFill="1" applyBorder="1" applyAlignment="1" applyProtection="1">
      <alignment vertical="center" wrapText="1"/>
      <protection locked="0"/>
    </xf>
    <xf numFmtId="0" fontId="48" fillId="18" borderId="10" xfId="53" applyFont="1" applyFill="1" applyBorder="1" applyAlignment="1" applyProtection="1">
      <alignment vertical="center" wrapText="1"/>
      <protection locked="0"/>
    </xf>
    <xf numFmtId="0" fontId="48" fillId="0" borderId="0" xfId="53" applyFont="1" applyAlignment="1" applyProtection="1">
      <alignment vertical="center" wrapText="1"/>
      <protection locked="0"/>
    </xf>
    <xf numFmtId="0" fontId="48" fillId="18"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49" fillId="0" borderId="11" xfId="53" applyNumberFormat="1" applyFont="1" applyFill="1" applyBorder="1" applyAlignment="1">
      <alignment horizontal="center" vertical="center"/>
      <protection/>
    </xf>
    <xf numFmtId="0" fontId="50" fillId="0" borderId="11" xfId="53" applyFont="1" applyFill="1" applyBorder="1" applyAlignment="1">
      <alignment horizontal="center" vertical="center"/>
      <protection/>
    </xf>
    <xf numFmtId="0" fontId="51" fillId="0" borderId="0" xfId="53" applyFont="1" applyFill="1" applyAlignment="1">
      <alignment horizontal="left"/>
      <protection/>
    </xf>
    <xf numFmtId="14" fontId="51" fillId="0" borderId="0" xfId="53" applyNumberFormat="1" applyFont="1" applyFill="1" applyAlignment="1">
      <alignment horizontal="center"/>
      <protection/>
    </xf>
    <xf numFmtId="0" fontId="49" fillId="0" borderId="0" xfId="53" applyFont="1" applyFill="1" applyBorder="1" applyAlignment="1">
      <alignment horizontal="center" vertical="center" wrapText="1"/>
      <protection/>
    </xf>
    <xf numFmtId="0" fontId="51" fillId="0" borderId="0" xfId="53" applyFont="1" applyFill="1" applyAlignment="1">
      <alignment horizontal="center"/>
      <protection/>
    </xf>
    <xf numFmtId="0" fontId="51" fillId="0" borderId="0" xfId="53" applyFont="1" applyFill="1">
      <alignment/>
      <protection/>
    </xf>
    <xf numFmtId="49" fontId="51"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18" borderId="10" xfId="53" applyFont="1" applyFill="1" applyBorder="1" applyAlignment="1" applyProtection="1">
      <alignment horizontal="right" vertical="center" wrapText="1"/>
      <protection locked="0"/>
    </xf>
    <xf numFmtId="0" fontId="30" fillId="18" borderId="12" xfId="53" applyFont="1" applyFill="1" applyBorder="1" applyAlignment="1" applyProtection="1">
      <alignment vertical="center" wrapText="1"/>
      <protection locked="0"/>
    </xf>
    <xf numFmtId="0" fontId="52" fillId="6"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53"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4"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5" fillId="0" borderId="11" xfId="0" applyFont="1" applyBorder="1" applyAlignment="1">
      <alignment vertical="center" wrapText="1"/>
    </xf>
    <xf numFmtId="0" fontId="55" fillId="0" borderId="0" xfId="0" applyFont="1" applyAlignment="1">
      <alignment vertical="center" wrapText="1"/>
    </xf>
    <xf numFmtId="0" fontId="56" fillId="5" borderId="0" xfId="0" applyFont="1" applyFill="1" applyAlignment="1">
      <alignment horizontal="center" vertical="center"/>
    </xf>
    <xf numFmtId="181" fontId="33" fillId="7" borderId="11" xfId="0" applyNumberFormat="1" applyFont="1" applyFill="1" applyBorder="1" applyAlignment="1">
      <alignment horizontal="center" vertical="center" wrapText="1"/>
    </xf>
    <xf numFmtId="0" fontId="30" fillId="18" borderId="11" xfId="48" applyFont="1" applyFill="1" applyBorder="1" applyAlignment="1" applyProtection="1">
      <alignment horizontal="center" vertical="center" wrapText="1"/>
      <protection/>
    </xf>
    <xf numFmtId="0" fontId="56"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58" fillId="18" borderId="11" xfId="0" applyFont="1" applyFill="1" applyBorder="1" applyAlignment="1">
      <alignment horizontal="left" vertical="center" wrapText="1"/>
    </xf>
    <xf numFmtId="0" fontId="58" fillId="18" borderId="11" xfId="0" applyFont="1" applyFill="1" applyBorder="1" applyAlignment="1">
      <alignment vertical="center" wrapText="1"/>
    </xf>
    <xf numFmtId="0" fontId="59" fillId="6"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46" fillId="18" borderId="11" xfId="53" applyNumberFormat="1" applyFont="1" applyFill="1" applyBorder="1" applyAlignment="1">
      <alignment horizontal="center" vertical="center" wrapText="1"/>
      <protection/>
    </xf>
    <xf numFmtId="0" fontId="46" fillId="18"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7" borderId="11" xfId="53" applyFont="1" applyFill="1" applyBorder="1" applyAlignment="1" applyProtection="1">
      <alignment horizontal="center" vertical="center" wrapText="1"/>
      <protection locked="0"/>
    </xf>
    <xf numFmtId="0" fontId="60" fillId="7"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60"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58" fillId="18" borderId="11" xfId="48" applyFont="1" applyFill="1" applyBorder="1" applyAlignment="1" applyProtection="1">
      <alignment horizontal="left" vertical="center" wrapText="1"/>
      <protection/>
    </xf>
    <xf numFmtId="0" fontId="58" fillId="18" borderId="11" xfId="48" applyFont="1" applyFill="1" applyBorder="1" applyAlignment="1" applyProtection="1">
      <alignment horizontal="center" vertical="center" wrapText="1"/>
      <protection/>
    </xf>
    <xf numFmtId="0" fontId="58" fillId="18" borderId="11" xfId="48" applyFont="1" applyFill="1" applyBorder="1" applyAlignment="1" applyProtection="1">
      <alignment horizontal="left" vertical="center"/>
      <protection/>
    </xf>
    <xf numFmtId="0" fontId="34" fillId="2" borderId="11" xfId="0" applyFont="1" applyFill="1" applyBorder="1" applyAlignment="1">
      <alignment horizontal="center" vertical="center" wrapText="1"/>
    </xf>
    <xf numFmtId="0" fontId="22" fillId="6" borderId="13" xfId="0" applyFont="1" applyFill="1" applyBorder="1" applyAlignment="1">
      <alignment/>
    </xf>
    <xf numFmtId="0" fontId="22" fillId="6" borderId="14" xfId="0" applyFont="1" applyFill="1" applyBorder="1" applyAlignment="1">
      <alignment/>
    </xf>
    <xf numFmtId="0" fontId="22" fillId="6" borderId="15" xfId="0" applyFont="1" applyFill="1" applyBorder="1" applyAlignment="1">
      <alignment/>
    </xf>
    <xf numFmtId="0" fontId="26" fillId="6" borderId="16" xfId="0" applyFont="1" applyFill="1" applyBorder="1" applyAlignment="1">
      <alignment/>
    </xf>
    <xf numFmtId="0" fontId="26" fillId="6" borderId="0" xfId="0" applyFont="1" applyFill="1" applyBorder="1" applyAlignment="1">
      <alignment/>
    </xf>
    <xf numFmtId="0" fontId="26" fillId="6" borderId="17" xfId="0" applyFont="1" applyFill="1" applyBorder="1" applyAlignment="1">
      <alignment/>
    </xf>
    <xf numFmtId="0" fontId="22" fillId="6" borderId="16" xfId="0" applyFont="1" applyFill="1" applyBorder="1" applyAlignment="1">
      <alignment/>
    </xf>
    <xf numFmtId="0" fontId="22" fillId="6" borderId="0" xfId="0" applyFont="1" applyFill="1" applyBorder="1" applyAlignment="1">
      <alignment/>
    </xf>
    <xf numFmtId="0" fontId="22" fillId="6" borderId="17" xfId="0" applyFont="1" applyFill="1" applyBorder="1" applyAlignment="1">
      <alignment/>
    </xf>
    <xf numFmtId="180" fontId="61" fillId="6" borderId="18" xfId="0" applyNumberFormat="1" applyFont="1" applyFill="1" applyBorder="1" applyAlignment="1">
      <alignment vertical="center" wrapText="1"/>
    </xf>
    <xf numFmtId="180" fontId="61" fillId="6" borderId="19" xfId="0" applyNumberFormat="1" applyFont="1" applyFill="1" applyBorder="1" applyAlignment="1">
      <alignment vertical="center" wrapText="1"/>
    </xf>
    <xf numFmtId="180" fontId="61" fillId="6" borderId="20" xfId="0" applyNumberFormat="1" applyFont="1" applyFill="1" applyBorder="1" applyAlignment="1">
      <alignment vertical="center" wrapText="1"/>
    </xf>
    <xf numFmtId="0" fontId="22" fillId="6" borderId="21" xfId="0" applyFont="1" applyFill="1" applyBorder="1" applyAlignment="1">
      <alignment/>
    </xf>
    <xf numFmtId="0" fontId="22" fillId="6" borderId="22" xfId="0" applyFont="1" applyFill="1" applyBorder="1" applyAlignment="1">
      <alignment/>
    </xf>
    <xf numFmtId="0" fontId="22" fillId="6" borderId="23" xfId="0" applyFont="1" applyFill="1" applyBorder="1" applyAlignment="1">
      <alignment/>
    </xf>
    <xf numFmtId="203" fontId="22" fillId="7" borderId="11" xfId="53" applyNumberFormat="1" applyFont="1" applyFill="1" applyBorder="1" applyAlignment="1" applyProtection="1">
      <alignment horizontal="center" vertical="center" wrapText="1"/>
      <protection locked="0"/>
    </xf>
    <xf numFmtId="49" fontId="28" fillId="7" borderId="11" xfId="53" applyNumberFormat="1" applyFont="1" applyFill="1" applyBorder="1" applyAlignment="1" applyProtection="1">
      <alignment horizontal="center" vertical="center" wrapText="1"/>
      <protection locked="0"/>
    </xf>
    <xf numFmtId="1" fontId="28" fillId="7" borderId="11" xfId="53" applyNumberFormat="1" applyFont="1" applyFill="1" applyBorder="1" applyAlignment="1" applyProtection="1">
      <alignment horizontal="center" vertical="center" wrapText="1"/>
      <protection locked="0"/>
    </xf>
    <xf numFmtId="0" fontId="62" fillId="7" borderId="11" xfId="53" applyFont="1" applyFill="1" applyBorder="1" applyAlignment="1" applyProtection="1">
      <alignment horizontal="center" vertical="center" wrapText="1"/>
      <protection locked="0"/>
    </xf>
    <xf numFmtId="0" fontId="44" fillId="0" borderId="11" xfId="53" applyFont="1" applyFill="1" applyBorder="1" applyAlignment="1" applyProtection="1">
      <alignment horizontal="center" vertical="center" wrapText="1"/>
      <protection locked="0"/>
    </xf>
    <xf numFmtId="0" fontId="33" fillId="0" borderId="0" xfId="53" applyFont="1" applyFill="1" applyAlignment="1" applyProtection="1">
      <alignment horizontal="center" wrapText="1"/>
      <protection locked="0"/>
    </xf>
    <xf numFmtId="1" fontId="30" fillId="0" borderId="0" xfId="53" applyNumberFormat="1" applyFont="1" applyFill="1" applyAlignment="1" applyProtection="1">
      <alignment horizontal="center" wrapText="1"/>
      <protection locked="0"/>
    </xf>
    <xf numFmtId="0" fontId="63"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64" fillId="0" borderId="11" xfId="53" applyFont="1" applyFill="1" applyBorder="1" applyAlignment="1">
      <alignment horizontal="left" vertical="center" wrapText="1"/>
      <protection/>
    </xf>
    <xf numFmtId="0" fontId="34" fillId="24" borderId="24" xfId="53" applyFont="1" applyFill="1" applyBorder="1" applyAlignment="1" applyProtection="1">
      <alignment vertical="center" wrapText="1"/>
      <protection locked="0"/>
    </xf>
    <xf numFmtId="206" fontId="46" fillId="18"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0" borderId="11" xfId="53" applyNumberFormat="1" applyFont="1" applyFill="1" applyBorder="1" applyAlignment="1" applyProtection="1">
      <alignment horizontal="center" vertical="center" wrapText="1"/>
      <protection hidden="1"/>
    </xf>
    <xf numFmtId="207" fontId="66" fillId="0" borderId="11" xfId="53" applyNumberFormat="1" applyFont="1" applyFill="1" applyBorder="1" applyAlignment="1" applyProtection="1">
      <alignment horizontal="center" vertical="center" wrapText="1"/>
      <protection locked="0"/>
    </xf>
    <xf numFmtId="0" fontId="37" fillId="0" borderId="11" xfId="53" applyFont="1" applyFill="1" applyBorder="1" applyAlignment="1" applyProtection="1">
      <alignment horizontal="left" vertical="center" wrapText="1"/>
      <protection locked="0"/>
    </xf>
    <xf numFmtId="0" fontId="37" fillId="5" borderId="0" xfId="0" applyFont="1" applyFill="1" applyAlignment="1">
      <alignment vertical="center"/>
    </xf>
    <xf numFmtId="0" fontId="28" fillId="18" borderId="12" xfId="53" applyFont="1" applyFill="1" applyBorder="1" applyAlignment="1" applyProtection="1">
      <alignment horizontal="right" vertical="center" wrapText="1"/>
      <protection locked="0"/>
    </xf>
    <xf numFmtId="0" fontId="34" fillId="24" borderId="24" xfId="53" applyFont="1" applyFill="1" applyBorder="1" applyAlignment="1" applyProtection="1">
      <alignment horizontal="center" vertical="center" wrapText="1"/>
      <protection locked="0"/>
    </xf>
    <xf numFmtId="0" fontId="30" fillId="18" borderId="12" xfId="53" applyFont="1" applyFill="1" applyBorder="1" applyAlignment="1" applyProtection="1">
      <alignment vertical="top" wrapText="1"/>
      <protection locked="0"/>
    </xf>
    <xf numFmtId="0" fontId="60"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60" fillId="2" borderId="11" xfId="53" applyFont="1" applyFill="1" applyBorder="1" applyAlignment="1" applyProtection="1">
      <alignment horizontal="center" vertical="center" wrapText="1"/>
      <protection hidden="1"/>
    </xf>
    <xf numFmtId="14" fontId="22" fillId="2" borderId="11" xfId="53" applyNumberFormat="1" applyFont="1" applyFill="1" applyBorder="1" applyAlignment="1" applyProtection="1">
      <alignment horizontal="center" vertical="center" wrapText="1"/>
      <protection locked="0"/>
    </xf>
    <xf numFmtId="0" fontId="22" fillId="2" borderId="11" xfId="53" applyFont="1" applyFill="1" applyBorder="1" applyAlignment="1" applyProtection="1">
      <alignment vertical="center" wrapText="1"/>
      <protection locked="0"/>
    </xf>
    <xf numFmtId="0" fontId="44" fillId="2" borderId="11" xfId="53" applyFont="1" applyFill="1" applyBorder="1" applyAlignment="1" applyProtection="1">
      <alignment horizontal="center" vertical="center" wrapText="1"/>
      <protection locked="0"/>
    </xf>
    <xf numFmtId="203" fontId="22" fillId="2" borderId="11" xfId="53" applyNumberFormat="1" applyFont="1" applyFill="1" applyBorder="1" applyAlignment="1" applyProtection="1">
      <alignment horizontal="center" vertical="center" wrapText="1"/>
      <protection locked="0"/>
    </xf>
    <xf numFmtId="49" fontId="22" fillId="2" borderId="11" xfId="53" applyNumberFormat="1" applyFont="1" applyFill="1" applyBorder="1" applyAlignment="1" applyProtection="1">
      <alignment horizontal="center" vertical="center" wrapText="1"/>
      <protection locked="0"/>
    </xf>
    <xf numFmtId="1" fontId="22" fillId="2" borderId="11" xfId="53" applyNumberFormat="1" applyFont="1" applyFill="1" applyBorder="1" applyAlignment="1" applyProtection="1">
      <alignment horizontal="center" vertical="center" wrapText="1"/>
      <protection locked="0"/>
    </xf>
    <xf numFmtId="0" fontId="22" fillId="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58" fillId="18" borderId="11" xfId="48" applyNumberFormat="1" applyFont="1" applyFill="1" applyBorder="1" applyAlignment="1" applyProtection="1">
      <alignment horizontal="center" vertical="center" wrapText="1"/>
      <protection/>
    </xf>
    <xf numFmtId="0" fontId="67" fillId="18" borderId="11" xfId="53" applyFont="1" applyFill="1" applyBorder="1" applyAlignment="1">
      <alignment horizontal="center" vertical="center" wrapText="1"/>
      <protection/>
    </xf>
    <xf numFmtId="14" fontId="67" fillId="18" borderId="11" xfId="53" applyNumberFormat="1" applyFont="1" applyFill="1" applyBorder="1" applyAlignment="1">
      <alignment horizontal="center" vertical="center" wrapText="1"/>
      <protection/>
    </xf>
    <xf numFmtId="0" fontId="67" fillId="18" borderId="11" xfId="53" applyNumberFormat="1" applyFont="1" applyFill="1" applyBorder="1" applyAlignment="1">
      <alignment horizontal="center" vertical="center" wrapText="1"/>
      <protection/>
    </xf>
    <xf numFmtId="206" fontId="67" fillId="18" borderId="11" xfId="53" applyNumberFormat="1" applyFont="1" applyFill="1" applyBorder="1" applyAlignment="1">
      <alignment horizontal="center" vertical="center" wrapText="1"/>
      <protection/>
    </xf>
    <xf numFmtId="0" fontId="25" fillId="4" borderId="11" xfId="0" applyFont="1" applyFill="1" applyBorder="1" applyAlignment="1">
      <alignment horizontal="center" vertical="center"/>
    </xf>
    <xf numFmtId="0" fontId="25" fillId="7" borderId="11" xfId="0" applyFont="1" applyFill="1" applyBorder="1" applyAlignment="1">
      <alignment horizontal="center" vertical="center"/>
    </xf>
    <xf numFmtId="0" fontId="68" fillId="0" borderId="11" xfId="0" applyFont="1" applyBorder="1" applyAlignment="1">
      <alignment horizontal="center" vertical="center"/>
    </xf>
    <xf numFmtId="181" fontId="58" fillId="7" borderId="11" xfId="48" applyNumberFormat="1" applyFont="1" applyFill="1" applyBorder="1" applyAlignment="1" applyProtection="1">
      <alignment vertical="center" wrapText="1"/>
      <protection/>
    </xf>
    <xf numFmtId="207" fontId="64" fillId="0" borderId="11" xfId="53" applyNumberFormat="1" applyFont="1" applyFill="1" applyBorder="1" applyAlignment="1" applyProtection="1">
      <alignment horizontal="center" vertical="center" wrapText="1"/>
      <protection locked="0"/>
    </xf>
    <xf numFmtId="0" fontId="53"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4" fontId="64" fillId="0" borderId="11" xfId="53" applyNumberFormat="1" applyFont="1" applyFill="1" applyBorder="1" applyAlignment="1">
      <alignment horizontal="center" vertical="center" wrapText="1"/>
      <protection/>
    </xf>
    <xf numFmtId="0" fontId="64" fillId="0" borderId="11" xfId="53" applyFont="1" applyFill="1" applyBorder="1" applyAlignment="1">
      <alignment horizontal="center" vertical="center" wrapText="1"/>
      <protection/>
    </xf>
    <xf numFmtId="207" fontId="69" fillId="0" borderId="11" xfId="53" applyNumberFormat="1" applyFont="1" applyFill="1" applyBorder="1" applyAlignment="1">
      <alignment horizontal="center" vertical="center"/>
      <protection/>
    </xf>
    <xf numFmtId="49" fontId="70" fillId="0" borderId="11" xfId="53" applyNumberFormat="1" applyFont="1" applyFill="1" applyBorder="1" applyAlignment="1">
      <alignment horizontal="center" vertical="center"/>
      <protection/>
    </xf>
    <xf numFmtId="49" fontId="70" fillId="2" borderId="11" xfId="53" applyNumberFormat="1" applyFont="1" applyFill="1" applyBorder="1" applyAlignment="1" applyProtection="1">
      <alignment horizontal="center" vertical="center"/>
      <protection hidden="1" locked="0"/>
    </xf>
    <xf numFmtId="49" fontId="70" fillId="2" borderId="11" xfId="53" applyNumberFormat="1" applyFont="1" applyFill="1" applyBorder="1" applyAlignment="1">
      <alignment horizontal="center" vertical="center"/>
      <protection/>
    </xf>
    <xf numFmtId="49" fontId="70" fillId="0" borderId="11" xfId="53" applyNumberFormat="1" applyFont="1" applyFill="1" applyBorder="1" applyAlignment="1" applyProtection="1">
      <alignment horizontal="center" vertical="center"/>
      <protection hidden="1" locked="0"/>
    </xf>
    <xf numFmtId="49" fontId="70" fillId="2" borderId="11" xfId="53" applyNumberFormat="1" applyFont="1" applyFill="1" applyBorder="1" applyAlignment="1">
      <alignment vertical="center"/>
      <protection/>
    </xf>
    <xf numFmtId="49" fontId="70" fillId="0" borderId="11" xfId="53" applyNumberFormat="1" applyFont="1" applyFill="1" applyBorder="1" applyAlignment="1">
      <alignment vertical="center"/>
      <protection/>
    </xf>
    <xf numFmtId="207" fontId="30" fillId="18" borderId="10" xfId="53" applyNumberFormat="1" applyFont="1" applyFill="1" applyBorder="1" applyAlignment="1" applyProtection="1">
      <alignment vertical="center" wrapText="1"/>
      <protection locked="0"/>
    </xf>
    <xf numFmtId="207" fontId="30" fillId="18" borderId="12" xfId="53" applyNumberFormat="1" applyFont="1" applyFill="1" applyBorder="1" applyAlignment="1" applyProtection="1">
      <alignment vertical="center" wrapText="1"/>
      <protection locked="0"/>
    </xf>
    <xf numFmtId="0" fontId="60" fillId="24" borderId="11" xfId="53" applyFont="1" applyFill="1" applyBorder="1" applyAlignment="1" applyProtection="1">
      <alignment horizontal="left" vertical="center" wrapText="1"/>
      <protection hidden="1"/>
    </xf>
    <xf numFmtId="0" fontId="25" fillId="24" borderId="0" xfId="53" applyFont="1" applyFill="1" applyAlignment="1" applyProtection="1">
      <alignment vertical="center" wrapText="1"/>
      <protection locked="0"/>
    </xf>
    <xf numFmtId="0" fontId="60" fillId="2" borderId="25" xfId="53" applyFont="1" applyFill="1" applyBorder="1" applyAlignment="1" applyProtection="1">
      <alignment horizontal="center" vertical="center" wrapText="1"/>
      <protection hidden="1"/>
    </xf>
    <xf numFmtId="14" fontId="22" fillId="2" borderId="25" xfId="53" applyNumberFormat="1" applyFont="1" applyFill="1" applyBorder="1" applyAlignment="1" applyProtection="1">
      <alignment horizontal="center" vertical="center" wrapText="1"/>
      <protection locked="0"/>
    </xf>
    <xf numFmtId="0" fontId="22" fillId="2" borderId="25" xfId="53" applyFont="1" applyFill="1" applyBorder="1" applyAlignment="1" applyProtection="1">
      <alignment vertical="center" wrapText="1"/>
      <protection locked="0"/>
    </xf>
    <xf numFmtId="0" fontId="22" fillId="2" borderId="25" xfId="53" applyFont="1" applyFill="1" applyBorder="1" applyAlignment="1" applyProtection="1">
      <alignment horizontal="left" vertical="center" wrapText="1"/>
      <protection locked="0"/>
    </xf>
    <xf numFmtId="0" fontId="44" fillId="2" borderId="25" xfId="53" applyFont="1" applyFill="1" applyBorder="1" applyAlignment="1" applyProtection="1">
      <alignment horizontal="center" vertical="center" wrapText="1"/>
      <protection locked="0"/>
    </xf>
    <xf numFmtId="203" fontId="22" fillId="2" borderId="25" xfId="53" applyNumberFormat="1" applyFont="1" applyFill="1" applyBorder="1" applyAlignment="1" applyProtection="1">
      <alignment horizontal="center" vertical="center" wrapText="1"/>
      <protection locked="0"/>
    </xf>
    <xf numFmtId="49" fontId="22" fillId="2" borderId="25" xfId="53" applyNumberFormat="1" applyFont="1" applyFill="1" applyBorder="1" applyAlignment="1" applyProtection="1">
      <alignment horizontal="center" vertical="center" wrapText="1"/>
      <protection locked="0"/>
    </xf>
    <xf numFmtId="1" fontId="22" fillId="2" borderId="25" xfId="53" applyNumberFormat="1" applyFont="1" applyFill="1" applyBorder="1" applyAlignment="1" applyProtection="1">
      <alignment horizontal="center" vertical="center" wrapText="1"/>
      <protection locked="0"/>
    </xf>
    <xf numFmtId="0" fontId="60" fillId="24" borderId="26" xfId="53" applyFont="1" applyFill="1" applyBorder="1" applyAlignment="1" applyProtection="1">
      <alignment horizontal="left" vertical="center" wrapText="1"/>
      <protection hidden="1"/>
    </xf>
    <xf numFmtId="0" fontId="60" fillId="24" borderId="25" xfId="53" applyFont="1" applyFill="1" applyBorder="1" applyAlignment="1" applyProtection="1">
      <alignment horizontal="left" vertical="center" wrapText="1"/>
      <protection hidden="1"/>
    </xf>
    <xf numFmtId="0" fontId="33" fillId="18" borderId="12" xfId="53" applyFont="1" applyFill="1" applyBorder="1" applyAlignment="1" applyProtection="1">
      <alignment horizontal="right" vertical="center" wrapText="1"/>
      <protection locked="0"/>
    </xf>
    <xf numFmtId="207" fontId="30" fillId="18" borderId="10" xfId="53" applyNumberFormat="1" applyFont="1" applyFill="1" applyBorder="1" applyAlignment="1" applyProtection="1">
      <alignment horizontal="left" vertical="center" wrapText="1"/>
      <protection locked="0"/>
    </xf>
    <xf numFmtId="0" fontId="0" fillId="6" borderId="0" xfId="0" applyFill="1" applyAlignment="1">
      <alignment/>
    </xf>
    <xf numFmtId="0" fontId="40" fillId="6" borderId="0" xfId="0" applyFont="1" applyFill="1" applyAlignment="1">
      <alignment/>
    </xf>
    <xf numFmtId="0" fontId="24" fillId="6" borderId="0" xfId="0" applyFont="1" applyFill="1" applyBorder="1" applyAlignment="1">
      <alignment horizontal="center" vertical="center"/>
    </xf>
    <xf numFmtId="0" fontId="58" fillId="6" borderId="0" xfId="53" applyFont="1" applyFill="1" applyBorder="1" applyAlignment="1">
      <alignment horizontal="center" vertical="center"/>
      <protection/>
    </xf>
    <xf numFmtId="0" fontId="45" fillId="6" borderId="0" xfId="53" applyFont="1" applyFill="1" applyBorder="1" applyAlignment="1">
      <alignment horizontal="center" vertical="center" wrapText="1"/>
      <protection/>
    </xf>
    <xf numFmtId="203" fontId="26" fillId="6" borderId="0" xfId="53" applyNumberFormat="1" applyFont="1" applyFill="1" applyBorder="1" applyAlignment="1">
      <alignment horizontal="center" vertical="center"/>
      <protection/>
    </xf>
    <xf numFmtId="0" fontId="52" fillId="6" borderId="14" xfId="53" applyFont="1" applyFill="1" applyBorder="1" applyAlignment="1">
      <alignment vertical="center" wrapText="1"/>
      <protection/>
    </xf>
    <xf numFmtId="0" fontId="52" fillId="6" borderId="0" xfId="53" applyFont="1" applyFill="1" applyBorder="1" applyAlignment="1">
      <alignment vertical="center" wrapText="1"/>
      <protection/>
    </xf>
    <xf numFmtId="0" fontId="52" fillId="18" borderId="27" xfId="53" applyFont="1" applyFill="1" applyBorder="1" applyAlignment="1">
      <alignment vertical="center" wrapText="1"/>
      <protection/>
    </xf>
    <xf numFmtId="0" fontId="0" fillId="25" borderId="0" xfId="0" applyFill="1" applyAlignment="1">
      <alignment/>
    </xf>
    <xf numFmtId="0" fontId="0" fillId="4" borderId="0" xfId="0" applyFill="1" applyAlignment="1">
      <alignment/>
    </xf>
    <xf numFmtId="0" fontId="24" fillId="4" borderId="22" xfId="0" applyFont="1" applyFill="1" applyBorder="1" applyAlignment="1">
      <alignment horizontal="center"/>
    </xf>
    <xf numFmtId="0" fontId="24" fillId="4" borderId="0" xfId="0" applyFont="1" applyFill="1" applyBorder="1" applyAlignment="1">
      <alignment horizontal="center"/>
    </xf>
    <xf numFmtId="0" fontId="64" fillId="0" borderId="11" xfId="53" applyFont="1" applyFill="1" applyBorder="1" applyAlignment="1">
      <alignment vertical="center" wrapText="1"/>
      <protection/>
    </xf>
    <xf numFmtId="0" fontId="52" fillId="18" borderId="27" xfId="53" applyFont="1" applyFill="1" applyBorder="1" applyAlignment="1">
      <alignment textRotation="90"/>
      <protection/>
    </xf>
    <xf numFmtId="0" fontId="22" fillId="24" borderId="0" xfId="0" applyFont="1" applyFill="1" applyAlignment="1">
      <alignment/>
    </xf>
    <xf numFmtId="0" fontId="0" fillId="24" borderId="0" xfId="0" applyFill="1" applyAlignment="1">
      <alignment/>
    </xf>
    <xf numFmtId="0" fontId="25" fillId="5" borderId="27" xfId="0" applyFont="1" applyFill="1" applyBorder="1" applyAlignment="1">
      <alignment horizontal="center" vertical="center"/>
    </xf>
    <xf numFmtId="0" fontId="25" fillId="5" borderId="26" xfId="0" applyFont="1" applyFill="1" applyBorder="1" applyAlignment="1">
      <alignment horizontal="center" vertical="center"/>
    </xf>
    <xf numFmtId="0" fontId="45" fillId="6" borderId="11" xfId="53" applyFont="1" applyFill="1" applyBorder="1" applyAlignment="1" applyProtection="1">
      <alignment horizontal="center" vertical="center" wrapText="1"/>
      <protection locked="0"/>
    </xf>
    <xf numFmtId="0" fontId="59" fillId="7"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1" fontId="30" fillId="0" borderId="11" xfId="53" applyNumberFormat="1" applyFont="1" applyFill="1" applyBorder="1" applyAlignment="1" applyProtection="1">
      <alignment horizontal="center" vertical="center" wrapText="1"/>
      <protection locked="0"/>
    </xf>
    <xf numFmtId="0" fontId="35" fillId="18" borderId="0" xfId="53" applyFont="1" applyFill="1" applyBorder="1" applyAlignment="1" applyProtection="1">
      <alignment horizontal="center" vertical="center" wrapText="1"/>
      <protection locked="0"/>
    </xf>
    <xf numFmtId="0" fontId="58" fillId="6" borderId="24"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71" fillId="6" borderId="24" xfId="53" applyFont="1" applyFill="1" applyBorder="1" applyAlignment="1">
      <alignment horizontal="right" vertical="center"/>
      <protection/>
    </xf>
    <xf numFmtId="49" fontId="41" fillId="6"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0" fontId="26" fillId="0" borderId="11" xfId="53" applyFont="1" applyFill="1" applyBorder="1" applyAlignment="1">
      <alignment horizontal="left" vertical="center" wrapText="1"/>
      <protection/>
    </xf>
    <xf numFmtId="0" fontId="54" fillId="0" borderId="11" xfId="53" applyFont="1" applyFill="1" applyBorder="1" applyAlignment="1">
      <alignment horizontal="left" vertical="center" wrapText="1"/>
      <protection/>
    </xf>
    <xf numFmtId="14" fontId="37" fillId="0" borderId="11" xfId="53" applyNumberFormat="1" applyFont="1" applyFill="1" applyBorder="1" applyAlignment="1">
      <alignment horizontal="center" vertical="center" wrapText="1"/>
      <protection/>
    </xf>
    <xf numFmtId="14" fontId="26" fillId="0" borderId="11" xfId="53" applyNumberFormat="1" applyFont="1" applyFill="1" applyBorder="1" applyAlignment="1">
      <alignment horizontal="center" vertical="center" wrapText="1"/>
      <protection/>
    </xf>
    <xf numFmtId="1" fontId="30" fillId="0" borderId="11" xfId="53" applyNumberFormat="1" applyFont="1" applyFill="1" applyBorder="1" applyAlignment="1">
      <alignment horizontal="center" vertical="center"/>
      <protection/>
    </xf>
    <xf numFmtId="1" fontId="43" fillId="0" borderId="11" xfId="53" applyNumberFormat="1" applyFont="1" applyFill="1" applyBorder="1" applyAlignment="1">
      <alignment horizontal="center" vertical="center"/>
      <protection/>
    </xf>
    <xf numFmtId="1" fontId="41" fillId="0" borderId="11" xfId="53" applyNumberFormat="1" applyFont="1" applyFill="1" applyBorder="1" applyAlignment="1">
      <alignment horizontal="center" vertical="center"/>
      <protection/>
    </xf>
    <xf numFmtId="1" fontId="30" fillId="0" borderId="11" xfId="53" applyNumberFormat="1" applyFont="1" applyFill="1" applyBorder="1" applyAlignment="1">
      <alignment horizontal="center" vertical="center" wrapText="1"/>
      <protection/>
    </xf>
    <xf numFmtId="1" fontId="41" fillId="0" borderId="11" xfId="53" applyNumberFormat="1" applyFont="1" applyFill="1" applyBorder="1" applyAlignment="1">
      <alignment horizontal="center" vertical="center" wrapText="1"/>
      <protection/>
    </xf>
    <xf numFmtId="0" fontId="41" fillId="0" borderId="11" xfId="53" applyFont="1" applyFill="1" applyBorder="1" applyAlignment="1">
      <alignment horizontal="center" vertical="center" wrapText="1"/>
      <protection/>
    </xf>
    <xf numFmtId="0" fontId="72" fillId="0" borderId="11" xfId="53" applyNumberFormat="1" applyFont="1" applyFill="1" applyBorder="1" applyAlignment="1">
      <alignment horizontal="center" vertical="center"/>
      <protection/>
    </xf>
    <xf numFmtId="0" fontId="60" fillId="2" borderId="27" xfId="53" applyFont="1" applyFill="1" applyBorder="1" applyAlignment="1" applyProtection="1">
      <alignment horizontal="center" vertical="center" wrapText="1"/>
      <protection hidden="1"/>
    </xf>
    <xf numFmtId="14" fontId="22" fillId="2" borderId="27" xfId="53" applyNumberFormat="1" applyFont="1" applyFill="1" applyBorder="1" applyAlignment="1" applyProtection="1">
      <alignment horizontal="center" vertical="center" wrapText="1"/>
      <protection locked="0"/>
    </xf>
    <xf numFmtId="0" fontId="22" fillId="2" borderId="27" xfId="53" applyFont="1" applyFill="1" applyBorder="1" applyAlignment="1" applyProtection="1">
      <alignment vertical="center" wrapText="1"/>
      <protection locked="0"/>
    </xf>
    <xf numFmtId="0" fontId="22" fillId="2" borderId="27" xfId="53" applyFont="1" applyFill="1" applyBorder="1" applyAlignment="1" applyProtection="1">
      <alignment horizontal="left" vertical="center" wrapText="1"/>
      <protection locked="0"/>
    </xf>
    <xf numFmtId="0" fontId="44" fillId="2" borderId="27" xfId="53" applyFont="1" applyFill="1" applyBorder="1" applyAlignment="1" applyProtection="1">
      <alignment horizontal="center" vertical="center" wrapText="1"/>
      <protection locked="0"/>
    </xf>
    <xf numFmtId="203" fontId="22" fillId="2" borderId="27" xfId="53" applyNumberFormat="1" applyFont="1" applyFill="1" applyBorder="1" applyAlignment="1" applyProtection="1">
      <alignment horizontal="center" vertical="center" wrapText="1"/>
      <protection locked="0"/>
    </xf>
    <xf numFmtId="49" fontId="22" fillId="2" borderId="27" xfId="53" applyNumberFormat="1" applyFont="1" applyFill="1" applyBorder="1" applyAlignment="1" applyProtection="1">
      <alignment horizontal="center" vertical="center" wrapText="1"/>
      <protection locked="0"/>
    </xf>
    <xf numFmtId="1" fontId="22" fillId="2" borderId="27" xfId="53" applyNumberFormat="1" applyFont="1" applyFill="1" applyBorder="1" applyAlignment="1" applyProtection="1">
      <alignment horizontal="center" vertical="center" wrapText="1"/>
      <protection locked="0"/>
    </xf>
    <xf numFmtId="0" fontId="60" fillId="24" borderId="27" xfId="53" applyFont="1" applyFill="1" applyBorder="1" applyAlignment="1" applyProtection="1">
      <alignment horizontal="left" vertical="center" wrapText="1"/>
      <protection hidden="1"/>
    </xf>
    <xf numFmtId="0" fontId="60" fillId="7" borderId="26" xfId="53" applyFont="1" applyFill="1" applyBorder="1" applyAlignment="1" applyProtection="1">
      <alignment horizontal="center" vertical="center" wrapText="1"/>
      <protection hidden="1"/>
    </xf>
    <xf numFmtId="14" fontId="22" fillId="7" borderId="26" xfId="53" applyNumberFormat="1" applyFont="1" applyFill="1" applyBorder="1" applyAlignment="1" applyProtection="1">
      <alignment horizontal="center" vertical="center" wrapText="1"/>
      <protection locked="0"/>
    </xf>
    <xf numFmtId="0" fontId="22" fillId="7" borderId="26" xfId="53" applyFont="1" applyFill="1" applyBorder="1" applyAlignment="1" applyProtection="1">
      <alignment vertical="center" wrapText="1"/>
      <protection locked="0"/>
    </xf>
    <xf numFmtId="0" fontId="22" fillId="7" borderId="26" xfId="53" applyFont="1" applyFill="1" applyBorder="1" applyAlignment="1" applyProtection="1">
      <alignment horizontal="left" vertical="center" wrapText="1"/>
      <protection locked="0"/>
    </xf>
    <xf numFmtId="0" fontId="44" fillId="7" borderId="26" xfId="53" applyFont="1" applyFill="1" applyBorder="1" applyAlignment="1" applyProtection="1">
      <alignment horizontal="center" vertical="center" wrapText="1"/>
      <protection locked="0"/>
    </xf>
    <xf numFmtId="203" fontId="22" fillId="7" borderId="26" xfId="53" applyNumberFormat="1" applyFont="1" applyFill="1" applyBorder="1" applyAlignment="1" applyProtection="1">
      <alignment horizontal="center" vertical="center" wrapText="1"/>
      <protection locked="0"/>
    </xf>
    <xf numFmtId="49" fontId="22" fillId="7" borderId="26" xfId="53" applyNumberFormat="1" applyFont="1" applyFill="1" applyBorder="1" applyAlignment="1" applyProtection="1">
      <alignment horizontal="center" vertical="center" wrapText="1"/>
      <protection locked="0"/>
    </xf>
    <xf numFmtId="1" fontId="22" fillId="7" borderId="26" xfId="53" applyNumberFormat="1" applyFont="1" applyFill="1" applyBorder="1" applyAlignment="1" applyProtection="1">
      <alignment horizontal="center" vertical="center" wrapText="1"/>
      <protection locked="0"/>
    </xf>
    <xf numFmtId="14" fontId="22" fillId="7" borderId="11" xfId="53" applyNumberFormat="1" applyFont="1" applyFill="1" applyBorder="1" applyAlignment="1" applyProtection="1">
      <alignment horizontal="center" vertical="center" wrapText="1"/>
      <protection locked="0"/>
    </xf>
    <xf numFmtId="0" fontId="22" fillId="7" borderId="11" xfId="53" applyFont="1" applyFill="1" applyBorder="1" applyAlignment="1" applyProtection="1">
      <alignment vertical="center" wrapText="1"/>
      <protection locked="0"/>
    </xf>
    <xf numFmtId="0" fontId="22" fillId="7" borderId="11" xfId="53" applyFont="1" applyFill="1" applyBorder="1" applyAlignment="1" applyProtection="1">
      <alignment horizontal="left" vertical="center" wrapText="1"/>
      <protection locked="0"/>
    </xf>
    <xf numFmtId="0" fontId="44" fillId="7" borderId="11" xfId="53" applyFont="1" applyFill="1" applyBorder="1" applyAlignment="1" applyProtection="1">
      <alignment horizontal="center" vertical="center" wrapText="1"/>
      <protection locked="0"/>
    </xf>
    <xf numFmtId="49" fontId="22" fillId="7" borderId="11" xfId="53" applyNumberFormat="1" applyFont="1" applyFill="1" applyBorder="1" applyAlignment="1" applyProtection="1">
      <alignment horizontal="center" vertical="center" wrapText="1"/>
      <protection locked="0"/>
    </xf>
    <xf numFmtId="1" fontId="22" fillId="7" borderId="11" xfId="53" applyNumberFormat="1" applyFont="1" applyFill="1" applyBorder="1" applyAlignment="1" applyProtection="1">
      <alignment horizontal="center" vertical="center" wrapText="1"/>
      <protection locked="0"/>
    </xf>
    <xf numFmtId="206" fontId="58" fillId="6" borderId="24" xfId="53" applyNumberFormat="1" applyFont="1" applyFill="1" applyBorder="1" applyAlignment="1">
      <alignment vertical="center"/>
      <protection/>
    </xf>
    <xf numFmtId="206" fontId="45" fillId="18" borderId="11" xfId="53" applyNumberFormat="1" applyFont="1" applyFill="1" applyBorder="1" applyAlignment="1">
      <alignment horizontal="center" vertical="center" wrapText="1"/>
      <protection/>
    </xf>
    <xf numFmtId="0" fontId="37" fillId="0" borderId="0" xfId="53" applyFont="1" applyFill="1" applyBorder="1" applyAlignment="1">
      <alignment horizontal="center" vertical="center"/>
      <protection/>
    </xf>
    <xf numFmtId="0" fontId="53" fillId="0" borderId="0" xfId="53" applyFont="1" applyFill="1" applyBorder="1" applyAlignment="1">
      <alignment horizontal="center" vertical="center"/>
      <protection/>
    </xf>
    <xf numFmtId="1" fontId="30" fillId="0" borderId="0" xfId="53" applyNumberFormat="1" applyFont="1" applyFill="1" applyBorder="1" applyAlignment="1">
      <alignment horizontal="center" vertical="center" wrapText="1"/>
      <protection/>
    </xf>
    <xf numFmtId="14" fontId="37" fillId="0" borderId="0" xfId="53" applyNumberFormat="1" applyFont="1" applyFill="1" applyBorder="1" applyAlignment="1">
      <alignment horizontal="center" vertical="center" wrapText="1"/>
      <protection/>
    </xf>
    <xf numFmtId="0" fontId="37" fillId="0" borderId="0" xfId="53" applyNumberFormat="1" applyFont="1" applyFill="1" applyBorder="1" applyAlignment="1">
      <alignment horizontal="left" vertical="center" wrapText="1"/>
      <protection/>
    </xf>
    <xf numFmtId="203" fontId="37" fillId="0" borderId="0" xfId="53" applyNumberFormat="1" applyFont="1" applyFill="1" applyBorder="1" applyAlignment="1">
      <alignment horizontal="center" vertical="center"/>
      <protection/>
    </xf>
    <xf numFmtId="1" fontId="73" fillId="4" borderId="11" xfId="0" applyNumberFormat="1" applyFont="1" applyFill="1" applyBorder="1" applyAlignment="1">
      <alignment horizontal="center" vertical="center"/>
    </xf>
    <xf numFmtId="0" fontId="73" fillId="11" borderId="11" xfId="0" applyFont="1" applyFill="1" applyBorder="1" applyAlignment="1">
      <alignment horizontal="center" vertical="center"/>
    </xf>
    <xf numFmtId="0" fontId="73" fillId="5" borderId="11" xfId="0" applyFont="1" applyFill="1" applyBorder="1" applyAlignment="1">
      <alignment horizontal="center" vertical="center"/>
    </xf>
    <xf numFmtId="0" fontId="86" fillId="0" borderId="11" xfId="53" applyFont="1" applyFill="1" applyBorder="1" applyAlignment="1">
      <alignment horizontal="center" vertical="center"/>
      <protection/>
    </xf>
    <xf numFmtId="1" fontId="59" fillId="0" borderId="11" xfId="53" applyNumberFormat="1" applyFont="1" applyFill="1" applyBorder="1" applyAlignment="1">
      <alignment horizontal="center" vertical="center" wrapText="1"/>
      <protection/>
    </xf>
    <xf numFmtId="14" fontId="87" fillId="0" borderId="11" xfId="53" applyNumberFormat="1" applyFont="1" applyFill="1" applyBorder="1" applyAlignment="1">
      <alignment horizontal="center" vertical="center" wrapText="1"/>
      <protection/>
    </xf>
    <xf numFmtId="0" fontId="87" fillId="0" borderId="11" xfId="53" applyFont="1" applyFill="1" applyBorder="1" applyAlignment="1">
      <alignment horizontal="left" vertical="center" wrapText="1"/>
      <protection/>
    </xf>
    <xf numFmtId="0" fontId="68" fillId="0" borderId="11" xfId="0" applyFont="1" applyBorder="1" applyAlignment="1">
      <alignment horizontal="left" vertical="center"/>
    </xf>
    <xf numFmtId="203" fontId="69" fillId="0" borderId="11" xfId="0" applyNumberFormat="1" applyFont="1" applyBorder="1" applyAlignment="1">
      <alignment horizontal="center" vertical="center"/>
    </xf>
    <xf numFmtId="0" fontId="72" fillId="0" borderId="11" xfId="0" applyFont="1" applyBorder="1" applyAlignment="1">
      <alignment horizontal="center" vertical="center"/>
    </xf>
    <xf numFmtId="206" fontId="69" fillId="6" borderId="11" xfId="0" applyNumberFormat="1" applyFont="1" applyFill="1" applyBorder="1" applyAlignment="1">
      <alignment horizontal="center" vertical="center"/>
    </xf>
    <xf numFmtId="0" fontId="72" fillId="6" borderId="11" xfId="0" applyFont="1" applyFill="1" applyBorder="1" applyAlignment="1">
      <alignment horizontal="center" vertical="center"/>
    </xf>
    <xf numFmtId="207" fontId="69" fillId="24" borderId="11" xfId="0" applyNumberFormat="1" applyFont="1" applyFill="1" applyBorder="1" applyAlignment="1">
      <alignment horizontal="center" vertical="center"/>
    </xf>
    <xf numFmtId="0" fontId="72" fillId="24" borderId="11" xfId="0" applyFont="1" applyFill="1" applyBorder="1" applyAlignment="1">
      <alignment horizontal="center" vertical="center"/>
    </xf>
    <xf numFmtId="207" fontId="69" fillId="6" borderId="11" xfId="0" applyNumberFormat="1" applyFont="1" applyFill="1" applyBorder="1" applyAlignment="1">
      <alignment horizontal="center" vertical="center"/>
    </xf>
    <xf numFmtId="207" fontId="69" fillId="0" borderId="11" xfId="0" applyNumberFormat="1" applyFont="1" applyBorder="1" applyAlignment="1">
      <alignment horizontal="center" vertical="center"/>
    </xf>
    <xf numFmtId="1" fontId="72" fillId="6" borderId="11" xfId="0" applyNumberFormat="1" applyFont="1" applyFill="1" applyBorder="1" applyAlignment="1">
      <alignment horizontal="center" vertical="center"/>
    </xf>
    <xf numFmtId="206" fontId="69" fillId="0" borderId="11" xfId="0" applyNumberFormat="1" applyFont="1" applyBorder="1" applyAlignment="1">
      <alignment horizontal="center" vertical="center"/>
    </xf>
    <xf numFmtId="14" fontId="22" fillId="7" borderId="26" xfId="53" applyNumberFormat="1" applyFont="1" applyFill="1" applyBorder="1" applyAlignment="1" applyProtection="1">
      <alignment horizontal="left" vertical="center" wrapText="1"/>
      <protection locked="0"/>
    </xf>
    <xf numFmtId="0" fontId="29" fillId="18" borderId="0" xfId="53" applyFont="1" applyFill="1" applyBorder="1" applyAlignment="1" applyProtection="1">
      <alignment vertical="center" wrapText="1"/>
      <protection locked="0"/>
    </xf>
    <xf numFmtId="14" fontId="29" fillId="18" borderId="0" xfId="53" applyNumberFormat="1" applyFont="1" applyFill="1" applyBorder="1" applyAlignment="1" applyProtection="1">
      <alignment vertical="center" wrapText="1"/>
      <protection locked="0"/>
    </xf>
    <xf numFmtId="0" fontId="25" fillId="18" borderId="0" xfId="53" applyNumberFormat="1" applyFont="1" applyFill="1" applyBorder="1" applyAlignment="1" applyProtection="1">
      <alignment horizontal="right" vertical="center" wrapText="1"/>
      <protection locked="0"/>
    </xf>
    <xf numFmtId="0" fontId="58" fillId="6" borderId="28" xfId="53" applyFont="1" applyFill="1" applyBorder="1" applyAlignment="1">
      <alignment vertical="center"/>
      <protection/>
    </xf>
    <xf numFmtId="0" fontId="58" fillId="6" borderId="29" xfId="53" applyFont="1" applyFill="1" applyBorder="1" applyAlignment="1">
      <alignment vertical="center"/>
      <protection/>
    </xf>
    <xf numFmtId="0" fontId="46" fillId="18" borderId="30" xfId="53" applyFont="1" applyFill="1" applyBorder="1" applyAlignment="1">
      <alignment horizontal="center" vertical="center" wrapText="1"/>
      <protection/>
    </xf>
    <xf numFmtId="0" fontId="45" fillId="18" borderId="31" xfId="53" applyFont="1" applyFill="1" applyBorder="1" applyAlignment="1">
      <alignment horizontal="center" vertical="center" wrapText="1"/>
      <protection/>
    </xf>
    <xf numFmtId="0" fontId="26" fillId="0" borderId="30" xfId="53" applyFont="1" applyFill="1" applyBorder="1" applyAlignment="1">
      <alignment horizontal="center" vertical="center"/>
      <protection/>
    </xf>
    <xf numFmtId="1" fontId="26" fillId="0" borderId="31" xfId="53" applyNumberFormat="1" applyFont="1" applyFill="1" applyBorder="1" applyAlignment="1">
      <alignment horizontal="center" vertical="center"/>
      <protection/>
    </xf>
    <xf numFmtId="0" fontId="26" fillId="0" borderId="32" xfId="53" applyFont="1" applyFill="1" applyBorder="1" applyAlignment="1">
      <alignment horizontal="center" vertical="center"/>
      <protection/>
    </xf>
    <xf numFmtId="0" fontId="43" fillId="0" borderId="25" xfId="53" applyFont="1" applyFill="1" applyBorder="1" applyAlignment="1">
      <alignment horizontal="center" vertical="center"/>
      <protection/>
    </xf>
    <xf numFmtId="1" fontId="41" fillId="0" borderId="25" xfId="53" applyNumberFormat="1" applyFont="1" applyFill="1" applyBorder="1" applyAlignment="1">
      <alignment horizontal="center" vertical="center" wrapText="1"/>
      <protection/>
    </xf>
    <xf numFmtId="14" fontId="26" fillId="0" borderId="25" xfId="53" applyNumberFormat="1" applyFont="1" applyFill="1" applyBorder="1" applyAlignment="1">
      <alignment horizontal="center" vertical="center" wrapText="1"/>
      <protection/>
    </xf>
    <xf numFmtId="0" fontId="26" fillId="0" borderId="25" xfId="53" applyNumberFormat="1" applyFont="1" applyFill="1" applyBorder="1" applyAlignment="1">
      <alignment horizontal="left" vertical="center" wrapText="1"/>
      <protection/>
    </xf>
    <xf numFmtId="203" fontId="26" fillId="0" borderId="25" xfId="53" applyNumberFormat="1" applyFont="1" applyFill="1" applyBorder="1" applyAlignment="1">
      <alignment horizontal="center" vertical="center"/>
      <protection/>
    </xf>
    <xf numFmtId="1" fontId="26" fillId="0" borderId="33" xfId="53" applyNumberFormat="1" applyFont="1" applyFill="1" applyBorder="1" applyAlignment="1">
      <alignment horizontal="center" vertical="center"/>
      <protection/>
    </xf>
    <xf numFmtId="1" fontId="41" fillId="0" borderId="31" xfId="53" applyNumberFormat="1" applyFont="1" applyFill="1" applyBorder="1" applyAlignment="1">
      <alignment horizontal="center" vertical="center"/>
      <protection/>
    </xf>
    <xf numFmtId="0" fontId="41" fillId="0" borderId="25" xfId="53" applyFont="1" applyFill="1" applyBorder="1" applyAlignment="1">
      <alignment horizontal="center" vertical="center" wrapText="1"/>
      <protection/>
    </xf>
    <xf numFmtId="0" fontId="26" fillId="0" borderId="25" xfId="53" applyFont="1" applyFill="1" applyBorder="1" applyAlignment="1">
      <alignment horizontal="left" vertical="center" wrapText="1"/>
      <protection/>
    </xf>
    <xf numFmtId="0" fontId="54" fillId="0" borderId="25" xfId="53" applyFont="1" applyFill="1" applyBorder="1" applyAlignment="1">
      <alignment horizontal="left" vertical="center" wrapText="1"/>
      <protection/>
    </xf>
    <xf numFmtId="206" fontId="26" fillId="0" borderId="25" xfId="53" applyNumberFormat="1" applyFont="1" applyFill="1" applyBorder="1" applyAlignment="1">
      <alignment horizontal="center" vertical="center"/>
      <protection/>
    </xf>
    <xf numFmtId="1" fontId="41" fillId="0" borderId="33" xfId="53" applyNumberFormat="1" applyFont="1" applyFill="1" applyBorder="1" applyAlignment="1">
      <alignment horizontal="center" vertical="center"/>
      <protection/>
    </xf>
    <xf numFmtId="0" fontId="46" fillId="18" borderId="31" xfId="53" applyFont="1" applyFill="1" applyBorder="1" applyAlignment="1">
      <alignment horizontal="center" vertical="center" wrapText="1"/>
      <protection/>
    </xf>
    <xf numFmtId="1" fontId="41" fillId="0" borderId="25" xfId="53" applyNumberFormat="1" applyFont="1" applyFill="1" applyBorder="1" applyAlignment="1">
      <alignment horizontal="center" vertical="center"/>
      <protection/>
    </xf>
    <xf numFmtId="14" fontId="26" fillId="0" borderId="25" xfId="53" applyNumberFormat="1" applyFont="1" applyFill="1" applyBorder="1" applyAlignment="1">
      <alignment horizontal="center" vertical="center"/>
      <protection/>
    </xf>
    <xf numFmtId="206" fontId="29" fillId="18" borderId="0" xfId="53" applyNumberFormat="1" applyFont="1" applyFill="1" applyBorder="1" applyAlignment="1" applyProtection="1">
      <alignment vertical="center" wrapText="1"/>
      <protection locked="0"/>
    </xf>
    <xf numFmtId="0" fontId="44" fillId="0" borderId="11" xfId="53" applyFont="1" applyFill="1" applyBorder="1" applyAlignment="1" applyProtection="1">
      <alignment horizontal="center" vertical="center" wrapText="1"/>
      <protection locked="0"/>
    </xf>
    <xf numFmtId="0" fontId="44" fillId="0" borderId="26" xfId="53" applyFont="1" applyFill="1" applyBorder="1" applyAlignment="1" applyProtection="1">
      <alignment horizontal="center" vertical="center" wrapText="1"/>
      <protection locked="0"/>
    </xf>
    <xf numFmtId="14" fontId="22" fillId="2" borderId="11" xfId="53" applyNumberFormat="1" applyFont="1" applyFill="1" applyBorder="1" applyAlignment="1" applyProtection="1">
      <alignment horizontal="left" vertical="center" wrapText="1"/>
      <protection locked="0"/>
    </xf>
    <xf numFmtId="14" fontId="22" fillId="7" borderId="11" xfId="53" applyNumberFormat="1" applyFont="1" applyFill="1" applyBorder="1" applyAlignment="1" applyProtection="1">
      <alignment horizontal="left" vertical="center" wrapText="1"/>
      <protection locked="0"/>
    </xf>
    <xf numFmtId="0" fontId="37" fillId="0" borderId="30" xfId="53" applyFont="1" applyFill="1" applyBorder="1" applyAlignment="1">
      <alignment horizontal="center" vertical="center"/>
      <protection/>
    </xf>
    <xf numFmtId="0" fontId="30" fillId="0" borderId="11" xfId="53" applyFont="1" applyFill="1" applyBorder="1" applyAlignment="1">
      <alignment horizontal="center" vertical="center"/>
      <protection/>
    </xf>
    <xf numFmtId="14" fontId="37" fillId="0" borderId="11" xfId="53" applyNumberFormat="1" applyFont="1" applyFill="1" applyBorder="1" applyAlignment="1">
      <alignment horizontal="center" vertical="center"/>
      <protection/>
    </xf>
    <xf numFmtId="0" fontId="37" fillId="0" borderId="11" xfId="53" applyFont="1" applyFill="1" applyBorder="1" applyAlignment="1">
      <alignment horizontal="left" vertical="center" wrapText="1"/>
      <protection/>
    </xf>
    <xf numFmtId="203" fontId="37" fillId="0" borderId="11" xfId="53" applyNumberFormat="1" applyFont="1" applyFill="1" applyBorder="1" applyAlignment="1">
      <alignment horizontal="center" vertical="center"/>
      <protection/>
    </xf>
    <xf numFmtId="1" fontId="30" fillId="0" borderId="31" xfId="53" applyNumberFormat="1" applyFont="1" applyFill="1" applyBorder="1" applyAlignment="1">
      <alignment horizontal="center" vertical="center"/>
      <protection/>
    </xf>
    <xf numFmtId="0" fontId="37" fillId="0" borderId="32" xfId="53" applyFont="1" applyFill="1" applyBorder="1" applyAlignment="1">
      <alignment horizontal="center" vertical="center"/>
      <protection/>
    </xf>
    <xf numFmtId="0" fontId="30" fillId="0" borderId="25" xfId="53" applyFont="1" applyFill="1" applyBorder="1" applyAlignment="1">
      <alignment horizontal="center" vertical="center"/>
      <protection/>
    </xf>
    <xf numFmtId="14" fontId="37" fillId="0" borderId="25" xfId="53" applyNumberFormat="1" applyFont="1" applyFill="1" applyBorder="1" applyAlignment="1">
      <alignment horizontal="center" vertical="center"/>
      <protection/>
    </xf>
    <xf numFmtId="0" fontId="37" fillId="0" borderId="25" xfId="53" applyFont="1" applyFill="1" applyBorder="1" applyAlignment="1">
      <alignment horizontal="left" vertical="center" wrapText="1"/>
      <protection/>
    </xf>
    <xf numFmtId="0" fontId="64" fillId="0" borderId="25" xfId="53" applyFont="1" applyFill="1" applyBorder="1" applyAlignment="1">
      <alignment horizontal="left" vertical="center" wrapText="1"/>
      <protection/>
    </xf>
    <xf numFmtId="203" fontId="37" fillId="0" borderId="25" xfId="53" applyNumberFormat="1" applyFont="1" applyFill="1" applyBorder="1" applyAlignment="1">
      <alignment horizontal="center" vertical="center"/>
      <protection/>
    </xf>
    <xf numFmtId="1" fontId="30" fillId="0" borderId="33" xfId="53" applyNumberFormat="1" applyFont="1" applyFill="1" applyBorder="1" applyAlignment="1">
      <alignment horizontal="center" vertical="center"/>
      <protection/>
    </xf>
    <xf numFmtId="206" fontId="37" fillId="0" borderId="11" xfId="53" applyNumberFormat="1" applyFont="1" applyFill="1" applyBorder="1" applyAlignment="1">
      <alignment horizontal="center" vertical="center"/>
      <protection/>
    </xf>
    <xf numFmtId="206" fontId="37" fillId="0" borderId="25" xfId="53" applyNumberFormat="1" applyFont="1" applyFill="1" applyBorder="1" applyAlignment="1">
      <alignment horizontal="center" vertical="center"/>
      <protection/>
    </xf>
    <xf numFmtId="207" fontId="25" fillId="0"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alignment horizontal="center" vertical="center" wrapText="1"/>
      <protection locked="0"/>
    </xf>
    <xf numFmtId="203" fontId="26" fillId="0" borderId="11" xfId="53" applyNumberFormat="1" applyFont="1" applyFill="1" applyBorder="1" applyAlignment="1">
      <alignment horizontal="center" vertical="center" wrapText="1"/>
      <protection/>
    </xf>
    <xf numFmtId="207" fontId="49" fillId="0" borderId="11" xfId="53" applyNumberFormat="1" applyFont="1" applyFill="1" applyBorder="1" applyAlignment="1" applyProtection="1">
      <alignment horizontal="center" vertical="center" wrapText="1"/>
      <protection locked="0"/>
    </xf>
    <xf numFmtId="207" fontId="51" fillId="0" borderId="11" xfId="53" applyNumberFormat="1" applyFont="1" applyFill="1" applyBorder="1" applyAlignment="1" applyProtection="1">
      <alignment horizontal="center" vertical="center" wrapText="1"/>
      <protection hidden="1"/>
    </xf>
    <xf numFmtId="1" fontId="51" fillId="0" borderId="11" xfId="53" applyNumberFormat="1" applyFont="1" applyFill="1" applyBorder="1" applyAlignment="1" applyProtection="1">
      <alignment horizontal="center" vertical="center" wrapText="1"/>
      <protection locked="0"/>
    </xf>
    <xf numFmtId="49" fontId="51" fillId="0" borderId="11" xfId="53" applyNumberFormat="1" applyFont="1" applyFill="1" applyBorder="1" applyAlignment="1" applyProtection="1">
      <alignment vertical="center" wrapText="1"/>
      <protection locked="0"/>
    </xf>
    <xf numFmtId="207" fontId="51" fillId="26" borderId="11" xfId="53" applyNumberFormat="1" applyFont="1" applyFill="1" applyBorder="1" applyAlignment="1" applyProtection="1">
      <alignment horizontal="center" vertical="center" wrapText="1"/>
      <protection hidden="1"/>
    </xf>
    <xf numFmtId="49" fontId="51" fillId="26" borderId="11" xfId="53" applyNumberFormat="1" applyFont="1" applyFill="1" applyBorder="1" applyAlignment="1" applyProtection="1">
      <alignment vertical="center" wrapText="1"/>
      <protection locked="0"/>
    </xf>
    <xf numFmtId="49" fontId="51" fillId="0" borderId="11" xfId="53" applyNumberFormat="1" applyFont="1" applyFill="1" applyBorder="1" applyAlignment="1" applyProtection="1">
      <alignment horizontal="center" vertical="center" wrapText="1"/>
      <protection locked="0"/>
    </xf>
    <xf numFmtId="1" fontId="49" fillId="0" borderId="11" xfId="53" applyNumberFormat="1" applyFont="1" applyFill="1" applyBorder="1" applyAlignment="1">
      <alignment horizontal="center" vertical="center"/>
      <protection/>
    </xf>
    <xf numFmtId="0" fontId="25" fillId="0" borderId="11" xfId="53" applyFont="1" applyFill="1" applyBorder="1" applyAlignment="1">
      <alignment horizontal="center" vertical="center"/>
      <protection/>
    </xf>
    <xf numFmtId="1" fontId="25" fillId="0" borderId="31" xfId="53" applyNumberFormat="1" applyFont="1" applyFill="1" applyBorder="1" applyAlignment="1">
      <alignment horizontal="center" vertical="center"/>
      <protection/>
    </xf>
    <xf numFmtId="180" fontId="25" fillId="6" borderId="0" xfId="0" applyNumberFormat="1" applyFont="1" applyFill="1" applyBorder="1" applyAlignment="1">
      <alignment/>
    </xf>
    <xf numFmtId="180" fontId="25" fillId="6" borderId="17" xfId="0" applyNumberFormat="1" applyFont="1" applyFill="1" applyBorder="1" applyAlignment="1">
      <alignment/>
    </xf>
    <xf numFmtId="180" fontId="30" fillId="6" borderId="16" xfId="0" applyNumberFormat="1" applyFont="1" applyFill="1" applyBorder="1" applyAlignment="1">
      <alignment horizontal="right"/>
    </xf>
    <xf numFmtId="180" fontId="30" fillId="6" borderId="0" xfId="0" applyNumberFormat="1" applyFont="1" applyFill="1" applyBorder="1" applyAlignment="1">
      <alignment horizontal="right"/>
    </xf>
    <xf numFmtId="180" fontId="61" fillId="6" borderId="18" xfId="0" applyNumberFormat="1" applyFont="1" applyFill="1" applyBorder="1" applyAlignment="1">
      <alignment horizontal="left" vertical="center" wrapText="1"/>
    </xf>
    <xf numFmtId="180" fontId="61" fillId="6" borderId="19" xfId="0" applyNumberFormat="1" applyFont="1" applyFill="1" applyBorder="1" applyAlignment="1">
      <alignment horizontal="left" vertical="center" wrapText="1"/>
    </xf>
    <xf numFmtId="180" fontId="61" fillId="6" borderId="20" xfId="0" applyNumberFormat="1" applyFont="1" applyFill="1" applyBorder="1" applyAlignment="1">
      <alignment horizontal="left" vertical="center" wrapText="1"/>
    </xf>
    <xf numFmtId="0" fontId="74" fillId="6" borderId="16" xfId="0" applyFont="1" applyFill="1" applyBorder="1" applyAlignment="1">
      <alignment horizontal="center" vertical="center" wrapText="1"/>
    </xf>
    <xf numFmtId="0" fontId="74" fillId="6" borderId="0" xfId="0" applyFont="1" applyFill="1" applyBorder="1" applyAlignment="1">
      <alignment horizontal="center" vertical="center" wrapText="1"/>
    </xf>
    <xf numFmtId="0" fontId="74" fillId="6" borderId="17"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180" fontId="25" fillId="6" borderId="16" xfId="0" applyNumberFormat="1" applyFont="1" applyFill="1" applyBorder="1" applyAlignment="1">
      <alignment horizontal="center" vertical="center" wrapText="1"/>
    </xf>
    <xf numFmtId="180" fontId="25" fillId="6" borderId="0" xfId="0" applyNumberFormat="1" applyFont="1" applyFill="1" applyBorder="1" applyAlignment="1">
      <alignment horizontal="center" vertical="center"/>
    </xf>
    <xf numFmtId="180" fontId="25" fillId="6" borderId="17" xfId="0" applyNumberFormat="1" applyFont="1" applyFill="1" applyBorder="1" applyAlignment="1">
      <alignment horizontal="center" vertical="center"/>
    </xf>
    <xf numFmtId="180" fontId="75" fillId="6" borderId="16" xfId="0" applyNumberFormat="1" applyFont="1" applyFill="1" applyBorder="1" applyAlignment="1">
      <alignment horizontal="center" vertical="center" wrapText="1"/>
    </xf>
    <xf numFmtId="0" fontId="75" fillId="6" borderId="0" xfId="0" applyFont="1" applyFill="1" applyBorder="1" applyAlignment="1">
      <alignment horizontal="center" vertical="center" wrapText="1"/>
    </xf>
    <xf numFmtId="0" fontId="75" fillId="6" borderId="17" xfId="0" applyFont="1" applyFill="1" applyBorder="1" applyAlignment="1">
      <alignment horizontal="center" vertical="center" wrapText="1"/>
    </xf>
    <xf numFmtId="0" fontId="23" fillId="6" borderId="16" xfId="0" applyFont="1" applyFill="1" applyBorder="1" applyAlignment="1">
      <alignment horizontal="center"/>
    </xf>
    <xf numFmtId="0" fontId="23" fillId="6" borderId="0" xfId="0" applyFont="1" applyFill="1" applyBorder="1" applyAlignment="1">
      <alignment horizontal="center"/>
    </xf>
    <xf numFmtId="0" fontId="23" fillId="6" borderId="17" xfId="0" applyFont="1" applyFill="1" applyBorder="1" applyAlignment="1">
      <alignment horizontal="center"/>
    </xf>
    <xf numFmtId="180" fontId="23" fillId="6" borderId="16" xfId="0" applyNumberFormat="1" applyFont="1" applyFill="1" applyBorder="1" applyAlignment="1">
      <alignment horizontal="center"/>
    </xf>
    <xf numFmtId="180" fontId="23" fillId="6" borderId="0" xfId="0" applyNumberFormat="1" applyFont="1" applyFill="1" applyBorder="1" applyAlignment="1">
      <alignment horizontal="center"/>
    </xf>
    <xf numFmtId="180" fontId="23" fillId="6" borderId="17" xfId="0" applyNumberFormat="1" applyFont="1" applyFill="1" applyBorder="1" applyAlignment="1">
      <alignment horizontal="center"/>
    </xf>
    <xf numFmtId="180" fontId="34" fillId="18" borderId="34" xfId="0" applyNumberFormat="1" applyFont="1" applyFill="1" applyBorder="1" applyAlignment="1">
      <alignment horizontal="center" vertical="center"/>
    </xf>
    <xf numFmtId="180" fontId="34" fillId="18" borderId="35" xfId="0" applyNumberFormat="1" applyFont="1" applyFill="1" applyBorder="1" applyAlignment="1">
      <alignment horizontal="center" vertical="center"/>
    </xf>
    <xf numFmtId="180" fontId="34" fillId="18" borderId="36" xfId="0" applyNumberFormat="1" applyFont="1" applyFill="1" applyBorder="1" applyAlignment="1">
      <alignment horizontal="center" vertical="center"/>
    </xf>
    <xf numFmtId="180" fontId="24" fillId="6" borderId="16" xfId="0" applyNumberFormat="1" applyFont="1" applyFill="1" applyBorder="1" applyAlignment="1">
      <alignment horizontal="center"/>
    </xf>
    <xf numFmtId="180" fontId="24" fillId="6" borderId="0" xfId="0" applyNumberFormat="1" applyFont="1" applyFill="1" applyBorder="1" applyAlignment="1">
      <alignment horizontal="center"/>
    </xf>
    <xf numFmtId="180" fontId="24" fillId="6" borderId="17" xfId="0" applyNumberFormat="1" applyFont="1" applyFill="1" applyBorder="1" applyAlignment="1">
      <alignment horizontal="center"/>
    </xf>
    <xf numFmtId="0" fontId="24" fillId="6" borderId="16" xfId="0" applyFont="1" applyFill="1" applyBorder="1" applyAlignment="1">
      <alignment horizontal="center"/>
    </xf>
    <xf numFmtId="0" fontId="24" fillId="6" borderId="0" xfId="0" applyFont="1" applyFill="1" applyBorder="1" applyAlignment="1">
      <alignment horizontal="center"/>
    </xf>
    <xf numFmtId="0" fontId="24" fillId="6" borderId="17" xfId="0" applyFont="1" applyFill="1" applyBorder="1" applyAlignment="1">
      <alignment horizontal="center"/>
    </xf>
    <xf numFmtId="180" fontId="74" fillId="6" borderId="37" xfId="0" applyNumberFormat="1" applyFont="1" applyFill="1" applyBorder="1" applyAlignment="1">
      <alignment horizontal="right" vertical="center"/>
    </xf>
    <xf numFmtId="180" fontId="74" fillId="6" borderId="38" xfId="0" applyNumberFormat="1" applyFont="1" applyFill="1" applyBorder="1" applyAlignment="1">
      <alignment horizontal="right" vertical="center"/>
    </xf>
    <xf numFmtId="180" fontId="74" fillId="6" borderId="39" xfId="0" applyNumberFormat="1" applyFont="1" applyFill="1" applyBorder="1" applyAlignment="1">
      <alignment horizontal="right" vertical="center"/>
    </xf>
    <xf numFmtId="180" fontId="74" fillId="6" borderId="16" xfId="0" applyNumberFormat="1" applyFont="1" applyFill="1" applyBorder="1" applyAlignment="1">
      <alignment horizontal="right" vertical="center"/>
    </xf>
    <xf numFmtId="180" fontId="74" fillId="6" borderId="0" xfId="0" applyNumberFormat="1" applyFont="1" applyFill="1" applyBorder="1" applyAlignment="1">
      <alignment horizontal="right" vertical="center"/>
    </xf>
    <xf numFmtId="180" fontId="74" fillId="6" borderId="40" xfId="0" applyNumberFormat="1" applyFont="1" applyFill="1" applyBorder="1" applyAlignment="1">
      <alignment horizontal="right" vertical="center"/>
    </xf>
    <xf numFmtId="180" fontId="74" fillId="6" borderId="41" xfId="0" applyNumberFormat="1" applyFont="1" applyFill="1" applyBorder="1" applyAlignment="1">
      <alignment horizontal="right" vertical="center"/>
    </xf>
    <xf numFmtId="180" fontId="74" fillId="6" borderId="42" xfId="0" applyNumberFormat="1" applyFont="1" applyFill="1" applyBorder="1" applyAlignment="1">
      <alignment horizontal="right" vertical="center"/>
    </xf>
    <xf numFmtId="180" fontId="74" fillId="6" borderId="43" xfId="0" applyNumberFormat="1" applyFont="1" applyFill="1" applyBorder="1" applyAlignment="1">
      <alignment horizontal="right" vertical="center"/>
    </xf>
    <xf numFmtId="0" fontId="76" fillId="6" borderId="11" xfId="0" applyFont="1" applyFill="1" applyBorder="1" applyAlignment="1">
      <alignment horizontal="center" vertical="center" wrapText="1"/>
    </xf>
    <xf numFmtId="0" fontId="77" fillId="6" borderId="11" xfId="0" applyFont="1" applyFill="1" applyBorder="1" applyAlignment="1">
      <alignment horizontal="center" vertical="center" wrapText="1"/>
    </xf>
    <xf numFmtId="0" fontId="78" fillId="18" borderId="21" xfId="0" applyFont="1" applyFill="1" applyBorder="1" applyAlignment="1">
      <alignment horizontal="right" vertical="center" wrapText="1"/>
    </xf>
    <xf numFmtId="0" fontId="78" fillId="18" borderId="22" xfId="0" applyFont="1" applyFill="1" applyBorder="1" applyAlignment="1">
      <alignment horizontal="right" vertical="center" wrapText="1"/>
    </xf>
    <xf numFmtId="0" fontId="78" fillId="18" borderId="22" xfId="0" applyFont="1" applyFill="1" applyBorder="1" applyAlignment="1">
      <alignment horizontal="left" vertical="center" wrapText="1"/>
    </xf>
    <xf numFmtId="0" fontId="78" fillId="18" borderId="23" xfId="0" applyFont="1" applyFill="1" applyBorder="1" applyAlignment="1">
      <alignment horizontal="left" vertical="center" wrapText="1"/>
    </xf>
    <xf numFmtId="0" fontId="51" fillId="2" borderId="16"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4" borderId="24" xfId="53" applyFont="1" applyFill="1" applyBorder="1" applyAlignment="1" applyProtection="1">
      <alignment horizontal="right" vertical="center" wrapText="1"/>
      <protection locked="0"/>
    </xf>
    <xf numFmtId="190" fontId="34" fillId="24" borderId="24" xfId="53" applyNumberFormat="1" applyFont="1" applyFill="1" applyBorder="1" applyAlignment="1" applyProtection="1">
      <alignment horizontal="center" vertical="center" wrapText="1"/>
      <protection locked="0"/>
    </xf>
    <xf numFmtId="0" fontId="52" fillId="6" borderId="27" xfId="53" applyFont="1" applyFill="1" applyBorder="1" applyAlignment="1">
      <alignment horizontal="center" vertical="center" wrapText="1"/>
      <protection/>
    </xf>
    <xf numFmtId="0" fontId="52" fillId="6" borderId="26" xfId="53" applyFont="1" applyFill="1" applyBorder="1" applyAlignment="1">
      <alignment horizontal="center" vertical="center" wrapText="1"/>
      <protection/>
    </xf>
    <xf numFmtId="0" fontId="24" fillId="25" borderId="22" xfId="0" applyFont="1" applyFill="1" applyBorder="1" applyAlignment="1">
      <alignment horizontal="center" vertical="center"/>
    </xf>
    <xf numFmtId="0" fontId="58" fillId="6" borderId="44" xfId="53" applyFont="1" applyFill="1" applyBorder="1" applyAlignment="1">
      <alignment horizontal="center" vertical="center"/>
      <protection/>
    </xf>
    <xf numFmtId="0" fontId="58" fillId="6" borderId="24" xfId="53" applyFont="1" applyFill="1" applyBorder="1" applyAlignment="1">
      <alignment horizontal="center" vertical="center"/>
      <protection/>
    </xf>
    <xf numFmtId="0" fontId="24" fillId="25" borderId="24" xfId="0" applyFont="1" applyFill="1" applyBorder="1" applyAlignment="1">
      <alignment horizontal="center" vertical="center"/>
    </xf>
    <xf numFmtId="0" fontId="24" fillId="25" borderId="22" xfId="0" applyFont="1" applyFill="1" applyBorder="1" applyAlignment="1">
      <alignment horizontal="center"/>
    </xf>
    <xf numFmtId="0" fontId="52" fillId="6" borderId="11" xfId="53" applyFont="1" applyFill="1" applyBorder="1" applyAlignment="1">
      <alignment horizontal="center" textRotation="90"/>
      <protection/>
    </xf>
    <xf numFmtId="0" fontId="79" fillId="18" borderId="0" xfId="53" applyFont="1" applyFill="1" applyBorder="1" applyAlignment="1" applyProtection="1">
      <alignment horizontal="center" vertical="center" wrapText="1"/>
      <protection locked="0"/>
    </xf>
    <xf numFmtId="0" fontId="34" fillId="6" borderId="0" xfId="53" applyFont="1" applyFill="1" applyBorder="1" applyAlignment="1" applyProtection="1">
      <alignment horizontal="center" vertical="center" wrapText="1"/>
      <protection locked="0"/>
    </xf>
    <xf numFmtId="0" fontId="51" fillId="7" borderId="0" xfId="0" applyFont="1" applyFill="1" applyBorder="1" applyAlignment="1">
      <alignment horizontal="center" vertical="center"/>
    </xf>
    <xf numFmtId="0" fontId="34" fillId="6" borderId="45"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80"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18" borderId="0" xfId="53" applyFont="1" applyFill="1" applyBorder="1" applyAlignment="1" applyProtection="1">
      <alignment horizontal="right" vertical="center" wrapText="1"/>
      <protection locked="0"/>
    </xf>
    <xf numFmtId="0" fontId="30" fillId="18" borderId="0" xfId="53" applyFont="1" applyFill="1" applyBorder="1" applyAlignment="1" applyProtection="1">
      <alignment horizontal="left" vertical="center" wrapText="1"/>
      <protection locked="0"/>
    </xf>
    <xf numFmtId="0" fontId="30" fillId="18" borderId="10" xfId="53" applyNumberFormat="1" applyFont="1" applyFill="1" applyBorder="1" applyAlignment="1" applyProtection="1">
      <alignment horizontal="left" vertical="center" wrapText="1"/>
      <protection locked="0"/>
    </xf>
    <xf numFmtId="0" fontId="41" fillId="18" borderId="10" xfId="53" applyFont="1" applyFill="1" applyBorder="1" applyAlignment="1" applyProtection="1">
      <alignment horizontal="left" vertical="center" wrapText="1"/>
      <protection locked="0"/>
    </xf>
    <xf numFmtId="0" fontId="30" fillId="18" borderId="0" xfId="53" applyNumberFormat="1" applyFont="1" applyFill="1" applyBorder="1" applyAlignment="1" applyProtection="1">
      <alignment horizontal="left" vertical="center" wrapText="1"/>
      <protection locked="0"/>
    </xf>
    <xf numFmtId="0" fontId="45" fillId="6" borderId="46" xfId="53" applyFont="1" applyFill="1" applyBorder="1" applyAlignment="1">
      <alignment horizontal="center" vertical="center" wrapText="1"/>
      <protection/>
    </xf>
    <xf numFmtId="0" fontId="45" fillId="6" borderId="47" xfId="53" applyFont="1" applyFill="1" applyBorder="1" applyAlignment="1">
      <alignment horizontal="center" vertical="center" wrapText="1"/>
      <protection/>
    </xf>
    <xf numFmtId="0" fontId="45" fillId="6" borderId="11" xfId="53" applyFont="1" applyFill="1" applyBorder="1" applyAlignment="1">
      <alignment horizontal="center" vertical="center" wrapText="1"/>
      <protection/>
    </xf>
    <xf numFmtId="0" fontId="45" fillId="6" borderId="11" xfId="53" applyFont="1" applyFill="1" applyBorder="1" applyAlignment="1" applyProtection="1">
      <alignment horizontal="center" vertical="center" wrapText="1"/>
      <protection locked="0"/>
    </xf>
    <xf numFmtId="0" fontId="51" fillId="27" borderId="48" xfId="53" applyFont="1" applyFill="1" applyBorder="1" applyAlignment="1" applyProtection="1">
      <alignment horizontal="center" vertical="center" wrapText="1"/>
      <protection locked="0"/>
    </xf>
    <xf numFmtId="0" fontId="51" fillId="27" borderId="49" xfId="53" applyFont="1" applyFill="1" applyBorder="1" applyAlignment="1" applyProtection="1">
      <alignment horizontal="center" vertical="center" wrapText="1"/>
      <protection locked="0"/>
    </xf>
    <xf numFmtId="0" fontId="51" fillId="27" borderId="50" xfId="53" applyFont="1" applyFill="1" applyBorder="1" applyAlignment="1" applyProtection="1">
      <alignment horizontal="center" vertical="center" wrapText="1"/>
      <protection locked="0"/>
    </xf>
    <xf numFmtId="0" fontId="51" fillId="26" borderId="48" xfId="53" applyFont="1" applyFill="1" applyBorder="1" applyAlignment="1" applyProtection="1">
      <alignment horizontal="center" vertical="center" wrapText="1"/>
      <protection locked="0"/>
    </xf>
    <xf numFmtId="0" fontId="51" fillId="26" borderId="49" xfId="53" applyFont="1" applyFill="1" applyBorder="1" applyAlignment="1" applyProtection="1">
      <alignment horizontal="center" vertical="center" wrapText="1"/>
      <protection locked="0"/>
    </xf>
    <xf numFmtId="0" fontId="51" fillId="26" borderId="50" xfId="53" applyFont="1" applyFill="1" applyBorder="1" applyAlignment="1" applyProtection="1">
      <alignment horizontal="center" vertical="center" wrapText="1"/>
      <protection locked="0"/>
    </xf>
    <xf numFmtId="0" fontId="46" fillId="6" borderId="30" xfId="53" applyFont="1" applyFill="1" applyBorder="1" applyAlignment="1">
      <alignment horizontal="center" textRotation="90" wrapText="1"/>
      <protection/>
    </xf>
    <xf numFmtId="0" fontId="46" fillId="6" borderId="27" xfId="53" applyFont="1" applyFill="1" applyBorder="1" applyAlignment="1">
      <alignment horizontal="center" textRotation="90" wrapText="1"/>
      <protection/>
    </xf>
    <xf numFmtId="0" fontId="46" fillId="6" borderId="26" xfId="53" applyFont="1" applyFill="1" applyBorder="1" applyAlignment="1">
      <alignment horizontal="center" textRotation="90" wrapText="1"/>
      <protection/>
    </xf>
    <xf numFmtId="0" fontId="24" fillId="26" borderId="28" xfId="53" applyFont="1" applyFill="1" applyBorder="1" applyAlignment="1">
      <alignment horizontal="center" vertical="center"/>
      <protection/>
    </xf>
    <xf numFmtId="0" fontId="24" fillId="26" borderId="24" xfId="53" applyFont="1" applyFill="1" applyBorder="1" applyAlignment="1">
      <alignment horizontal="center" vertical="center"/>
      <protection/>
    </xf>
    <xf numFmtId="0" fontId="24" fillId="26" borderId="29" xfId="53" applyFont="1" applyFill="1" applyBorder="1" applyAlignment="1">
      <alignment horizontal="center" vertical="center"/>
      <protection/>
    </xf>
    <xf numFmtId="0" fontId="45" fillId="6" borderId="11" xfId="53" applyFont="1" applyFill="1" applyBorder="1" applyAlignment="1" applyProtection="1">
      <alignment horizontal="center" vertical="center" wrapText="1"/>
      <protection locked="0"/>
    </xf>
    <xf numFmtId="14" fontId="45" fillId="6" borderId="11" xfId="53" applyNumberFormat="1"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2" fontId="45" fillId="6" borderId="11" xfId="53" applyNumberFormat="1" applyFont="1" applyFill="1" applyBorder="1" applyAlignment="1" applyProtection="1">
      <alignment horizontal="center" vertical="center" wrapText="1"/>
      <protection locked="0"/>
    </xf>
    <xf numFmtId="0" fontId="35" fillId="18" borderId="0" xfId="53" applyFont="1" applyFill="1" applyBorder="1" applyAlignment="1" applyProtection="1">
      <alignment horizontal="center" vertical="center" wrapText="1"/>
      <protection locked="0"/>
    </xf>
    <xf numFmtId="0" fontId="34" fillId="6" borderId="0" xfId="53" applyFont="1" applyFill="1" applyBorder="1" applyAlignment="1" applyProtection="1">
      <alignment horizontal="center" vertical="center" wrapText="1"/>
      <protection locked="0"/>
    </xf>
    <xf numFmtId="190" fontId="25" fillId="24" borderId="51" xfId="53" applyNumberFormat="1" applyFont="1" applyFill="1" applyBorder="1" applyAlignment="1" applyProtection="1">
      <alignment horizontal="center" vertical="center" wrapText="1"/>
      <protection locked="0"/>
    </xf>
    <xf numFmtId="0" fontId="52" fillId="6" borderId="11" xfId="53" applyFont="1" applyFill="1" applyBorder="1" applyAlignment="1" applyProtection="1">
      <alignment horizontal="center" vertical="center" wrapText="1"/>
      <protection locked="0"/>
    </xf>
    <xf numFmtId="0" fontId="83" fillId="18" borderId="10" xfId="48" applyFont="1" applyFill="1" applyBorder="1" applyAlignment="1" applyProtection="1">
      <alignment horizontal="left" vertical="center" wrapText="1"/>
      <protection locked="0"/>
    </xf>
    <xf numFmtId="181" fontId="30" fillId="18" borderId="12" xfId="53" applyNumberFormat="1" applyFont="1" applyFill="1" applyBorder="1" applyAlignment="1" applyProtection="1">
      <alignment horizontal="left" vertical="center" wrapText="1"/>
      <protection locked="0"/>
    </xf>
    <xf numFmtId="0" fontId="30" fillId="18" borderId="10" xfId="53" applyFont="1" applyFill="1" applyBorder="1" applyAlignment="1" applyProtection="1">
      <alignment horizontal="lef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18" borderId="12" xfId="53" applyFont="1" applyFill="1" applyBorder="1" applyAlignment="1" applyProtection="1">
      <alignment horizontal="right" vertical="center" wrapText="1"/>
      <protection locked="0"/>
    </xf>
    <xf numFmtId="0" fontId="25" fillId="18" borderId="12" xfId="53" applyFont="1" applyFill="1" applyBorder="1" applyAlignment="1" applyProtection="1">
      <alignment horizontal="right" vertical="center" wrapText="1"/>
      <protection locked="0"/>
    </xf>
    <xf numFmtId="0" fontId="30" fillId="18" borderId="12" xfId="53" applyFont="1" applyFill="1" applyBorder="1" applyAlignment="1" applyProtection="1">
      <alignment horizontal="left" vertical="center" wrapText="1"/>
      <protection locked="0"/>
    </xf>
    <xf numFmtId="206" fontId="45" fillId="6" borderId="11" xfId="53" applyNumberFormat="1" applyFont="1" applyFill="1" applyBorder="1" applyAlignment="1">
      <alignment horizontal="center" vertical="center" wrapText="1"/>
      <protection/>
    </xf>
    <xf numFmtId="203" fontId="30" fillId="18" borderId="10" xfId="53" applyNumberFormat="1" applyFont="1" applyFill="1" applyBorder="1" applyAlignment="1" applyProtection="1">
      <alignment horizontal="left" vertical="center" wrapText="1"/>
      <protection locked="0"/>
    </xf>
    <xf numFmtId="207" fontId="8" fillId="6" borderId="11" xfId="53" applyNumberFormat="1" applyFont="1" applyFill="1" applyBorder="1" applyAlignment="1">
      <alignment horizontal="center" vertical="center"/>
      <protection/>
    </xf>
    <xf numFmtId="207" fontId="8" fillId="6" borderId="11" xfId="53" applyNumberFormat="1" applyFont="1" applyFill="1" applyBorder="1" applyAlignment="1">
      <alignment horizontal="center" vertical="center" wrapText="1"/>
      <protection/>
    </xf>
    <xf numFmtId="181" fontId="47" fillId="18" borderId="12" xfId="53" applyNumberFormat="1" applyFont="1" applyFill="1" applyBorder="1" applyAlignment="1" applyProtection="1">
      <alignment horizontal="left" vertical="center" wrapText="1"/>
      <protection locked="0"/>
    </xf>
    <xf numFmtId="0" fontId="34" fillId="6" borderId="27" xfId="53" applyFont="1" applyFill="1" applyBorder="1" applyAlignment="1">
      <alignment horizontal="center" vertical="center" wrapText="1"/>
      <protection/>
    </xf>
    <xf numFmtId="0" fontId="34" fillId="6" borderId="26" xfId="53" applyFont="1" applyFill="1" applyBorder="1" applyAlignment="1">
      <alignment horizontal="center" vertical="center" wrapText="1"/>
      <protection/>
    </xf>
    <xf numFmtId="2" fontId="34" fillId="6" borderId="11" xfId="53" applyNumberFormat="1" applyFont="1" applyFill="1" applyBorder="1" applyAlignment="1">
      <alignment horizontal="center" vertical="center" textRotation="90" wrapText="1"/>
      <protection/>
    </xf>
    <xf numFmtId="0" fontId="34" fillId="6" borderId="11" xfId="53" applyFont="1" applyFill="1" applyBorder="1" applyAlignment="1">
      <alignment horizontal="center" vertical="center" textRotation="90" wrapText="1"/>
      <protection/>
    </xf>
    <xf numFmtId="0" fontId="34" fillId="6" borderId="11" xfId="53" applyFont="1" applyFill="1" applyBorder="1" applyAlignment="1">
      <alignment horizontal="center" vertical="center"/>
      <protection/>
    </xf>
    <xf numFmtId="190" fontId="24" fillId="24" borderId="51" xfId="53" applyNumberFormat="1" applyFont="1" applyFill="1" applyBorder="1" applyAlignment="1" applyProtection="1">
      <alignment horizontal="center" vertical="center" wrapText="1"/>
      <protection locked="0"/>
    </xf>
    <xf numFmtId="49" fontId="34" fillId="6" borderId="11" xfId="53" applyNumberFormat="1" applyFont="1" applyFill="1" applyBorder="1" applyAlignment="1">
      <alignment horizontal="center" vertical="center" textRotation="90" wrapText="1"/>
      <protection/>
    </xf>
    <xf numFmtId="0" fontId="48" fillId="18" borderId="10" xfId="53" applyFont="1" applyFill="1" applyBorder="1" applyAlignment="1" applyProtection="1">
      <alignment horizontal="right" vertical="center" wrapText="1"/>
      <protection locked="0"/>
    </xf>
    <xf numFmtId="0" fontId="34" fillId="6" borderId="11" xfId="53" applyFont="1" applyFill="1" applyBorder="1" applyAlignment="1">
      <alignment horizontal="center" textRotation="90"/>
      <protection/>
    </xf>
    <xf numFmtId="0" fontId="48" fillId="18" borderId="12" xfId="53" applyFont="1" applyFill="1" applyBorder="1" applyAlignment="1" applyProtection="1">
      <alignment horizontal="right" vertical="center" wrapText="1"/>
      <protection locked="0"/>
    </xf>
    <xf numFmtId="0" fontId="47" fillId="18" borderId="12" xfId="53" applyFont="1" applyFill="1" applyBorder="1" applyAlignment="1" applyProtection="1">
      <alignment horizontal="left" vertical="center" wrapText="1"/>
      <protection locked="0"/>
    </xf>
    <xf numFmtId="0" fontId="47" fillId="18" borderId="10" xfId="53" applyFont="1" applyFill="1" applyBorder="1" applyAlignment="1" applyProtection="1">
      <alignment horizontal="left" vertical="center" wrapText="1"/>
      <protection locked="0"/>
    </xf>
    <xf numFmtId="0" fontId="24" fillId="18" borderId="0" xfId="53" applyFont="1" applyFill="1" applyBorder="1" applyAlignment="1" applyProtection="1">
      <alignment horizontal="center" vertical="center" wrapText="1"/>
      <protection locked="0"/>
    </xf>
    <xf numFmtId="0" fontId="32" fillId="6" borderId="45" xfId="53" applyFont="1" applyFill="1" applyBorder="1" applyAlignment="1" applyProtection="1">
      <alignment horizontal="center" vertical="center" wrapText="1"/>
      <protection locked="0"/>
    </xf>
    <xf numFmtId="0" fontId="81" fillId="18" borderId="10" xfId="48" applyFont="1" applyFill="1" applyBorder="1" applyAlignment="1" applyProtection="1">
      <alignment horizontal="left" vertical="center" wrapText="1"/>
      <protection locked="0"/>
    </xf>
    <xf numFmtId="0" fontId="82" fillId="18" borderId="10" xfId="53" applyFont="1" applyFill="1" applyBorder="1" applyAlignment="1" applyProtection="1">
      <alignment horizontal="center" vertical="center" wrapText="1"/>
      <protection locked="0"/>
    </xf>
    <xf numFmtId="207" fontId="59" fillId="18" borderId="10" xfId="53" applyNumberFormat="1" applyFont="1" applyFill="1" applyBorder="1" applyAlignment="1" applyProtection="1">
      <alignment horizontal="left" vertical="center" wrapText="1"/>
      <protection locked="0"/>
    </xf>
    <xf numFmtId="0" fontId="84" fillId="18" borderId="10" xfId="53" applyFont="1" applyFill="1" applyBorder="1" applyAlignment="1" applyProtection="1">
      <alignment horizontal="center" vertical="center" wrapText="1"/>
      <protection locked="0"/>
    </xf>
    <xf numFmtId="0" fontId="25" fillId="6" borderId="44" xfId="0" applyFont="1" applyFill="1" applyBorder="1" applyAlignment="1">
      <alignment horizontal="center" vertical="center"/>
    </xf>
    <xf numFmtId="0" fontId="25" fillId="6" borderId="52" xfId="0" applyFont="1" applyFill="1" applyBorder="1" applyAlignment="1">
      <alignment horizontal="center" vertical="center"/>
    </xf>
    <xf numFmtId="0" fontId="25" fillId="5" borderId="27"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6" borderId="11" xfId="0" applyFont="1" applyFill="1" applyBorder="1" applyAlignment="1">
      <alignment horizontal="center" vertical="center"/>
    </xf>
    <xf numFmtId="0" fontId="59" fillId="11" borderId="0" xfId="48" applyFont="1" applyFill="1" applyBorder="1" applyAlignment="1" applyProtection="1">
      <alignment horizontal="center" vertical="center"/>
      <protection/>
    </xf>
    <xf numFmtId="0" fontId="73" fillId="11" borderId="22" xfId="0" applyFont="1" applyFill="1" applyBorder="1" applyAlignment="1">
      <alignment horizontal="center" vertical="center"/>
    </xf>
    <xf numFmtId="0" fontId="85" fillId="18" borderId="0" xfId="53" applyFont="1" applyFill="1" applyBorder="1" applyAlignment="1" applyProtection="1">
      <alignment horizontal="center" vertical="center" wrapText="1"/>
      <protection locked="0"/>
    </xf>
    <xf numFmtId="0" fontId="32" fillId="6" borderId="0" xfId="53" applyFont="1" applyFill="1" applyBorder="1" applyAlignment="1" applyProtection="1">
      <alignment horizontal="center" vertical="center" wrapText="1"/>
      <protection locked="0"/>
    </xf>
    <xf numFmtId="0" fontId="25" fillId="5" borderId="11" xfId="0" applyFont="1" applyFill="1" applyBorder="1" applyAlignment="1">
      <alignment horizontal="center" vertical="center" wrapText="1"/>
    </xf>
    <xf numFmtId="0" fontId="51" fillId="5" borderId="11" xfId="0" applyFont="1" applyFill="1" applyBorder="1" applyAlignment="1">
      <alignment horizontal="center" vertical="center"/>
    </xf>
    <xf numFmtId="0" fontId="59" fillId="7" borderId="0" xfId="48" applyFont="1" applyFill="1" applyBorder="1" applyAlignment="1" applyProtection="1">
      <alignment horizontal="center" vertical="center"/>
      <protection/>
    </xf>
    <xf numFmtId="0" fontId="73" fillId="7" borderId="0" xfId="48" applyFont="1" applyFill="1" applyBorder="1" applyAlignment="1" applyProtection="1">
      <alignment horizontal="center" vertical="center"/>
      <protection/>
    </xf>
    <xf numFmtId="22" fontId="59" fillId="7" borderId="0" xfId="48" applyNumberFormat="1" applyFont="1" applyFill="1" applyBorder="1" applyAlignment="1" applyProtection="1">
      <alignment horizontal="center" vertical="center"/>
      <protection/>
    </xf>
    <xf numFmtId="0" fontId="51" fillId="25" borderId="22" xfId="0" applyFont="1" applyFill="1" applyBorder="1" applyAlignment="1">
      <alignment horizontal="center" vertical="center"/>
    </xf>
    <xf numFmtId="0" fontId="24" fillId="25" borderId="24" xfId="53" applyFont="1" applyFill="1" applyBorder="1" applyAlignment="1">
      <alignment horizontal="center" vertical="center"/>
      <protection/>
    </xf>
    <xf numFmtId="0" fontId="52" fillId="18" borderId="27" xfId="53" applyFont="1" applyFill="1" applyBorder="1" applyAlignment="1">
      <alignment horizontal="center" vertical="center" wrapText="1"/>
      <protection/>
    </xf>
    <xf numFmtId="0" fontId="52" fillId="18" borderId="26" xfId="53" applyFont="1" applyFill="1" applyBorder="1" applyAlignment="1">
      <alignment horizontal="center" vertical="center" wrapText="1"/>
      <protection/>
    </xf>
    <xf numFmtId="0" fontId="52" fillId="18" borderId="11" xfId="53" applyFont="1" applyFill="1" applyBorder="1" applyAlignment="1">
      <alignment horizontal="center" textRotation="90"/>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2</xdr:row>
      <xdr:rowOff>114300</xdr:rowOff>
    </xdr:from>
    <xdr:to>
      <xdr:col>6</xdr:col>
      <xdr:colOff>209550</xdr:colOff>
      <xdr:row>7</xdr:row>
      <xdr:rowOff>104775</xdr:rowOff>
    </xdr:to>
    <xdr:pic>
      <xdr:nvPicPr>
        <xdr:cNvPr id="1" name="Resim 1"/>
        <xdr:cNvPicPr preferRelativeResize="1">
          <a:picLocks noChangeAspect="0"/>
        </xdr:cNvPicPr>
      </xdr:nvPicPr>
      <xdr:blipFill>
        <a:blip r:embed="rId1"/>
        <a:stretch>
          <a:fillRect/>
        </a:stretch>
      </xdr:blipFill>
      <xdr:spPr>
        <a:xfrm>
          <a:off x="2924175" y="175260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6793825" y="95250"/>
          <a:ext cx="1524000" cy="1171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410950" y="76200"/>
          <a:ext cx="8572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504825</xdr:colOff>
      <xdr:row>2</xdr:row>
      <xdr:rowOff>19050</xdr:rowOff>
    </xdr:to>
    <xdr:pic>
      <xdr:nvPicPr>
        <xdr:cNvPr id="1" name="Resim 1"/>
        <xdr:cNvPicPr preferRelativeResize="1">
          <a:picLocks noChangeAspect="0"/>
        </xdr:cNvPicPr>
      </xdr:nvPicPr>
      <xdr:blipFill>
        <a:blip r:embed="rId1"/>
        <a:stretch>
          <a:fillRect/>
        </a:stretch>
      </xdr:blipFill>
      <xdr:spPr>
        <a:xfrm>
          <a:off x="11382375" y="133350"/>
          <a:ext cx="771525"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22</xdr:col>
      <xdr:colOff>542925</xdr:colOff>
      <xdr:row>2</xdr:row>
      <xdr:rowOff>85725</xdr:rowOff>
    </xdr:to>
    <xdr:pic>
      <xdr:nvPicPr>
        <xdr:cNvPr id="1" name="Resim 1"/>
        <xdr:cNvPicPr preferRelativeResize="1">
          <a:picLocks noChangeAspect="0"/>
        </xdr:cNvPicPr>
      </xdr:nvPicPr>
      <xdr:blipFill>
        <a:blip r:embed="rId1"/>
        <a:stretch>
          <a:fillRect/>
        </a:stretch>
      </xdr:blipFill>
      <xdr:spPr>
        <a:xfrm>
          <a:off x="20393025" y="228600"/>
          <a:ext cx="1114425" cy="942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1076325</xdr:colOff>
      <xdr:row>0</xdr:row>
      <xdr:rowOff>66675</xdr:rowOff>
    </xdr:from>
    <xdr:to>
      <xdr:col>13</xdr:col>
      <xdr:colOff>2038350</xdr:colOff>
      <xdr:row>1</xdr:row>
      <xdr:rowOff>190500</xdr:rowOff>
    </xdr:to>
    <xdr:pic>
      <xdr:nvPicPr>
        <xdr:cNvPr id="1" name="Resim 1"/>
        <xdr:cNvPicPr preferRelativeResize="1">
          <a:picLocks noChangeAspect="0"/>
        </xdr:cNvPicPr>
      </xdr:nvPicPr>
      <xdr:blipFill>
        <a:blip r:embed="rId1"/>
        <a:stretch>
          <a:fillRect/>
        </a:stretch>
      </xdr:blipFill>
      <xdr:spPr>
        <a:xfrm>
          <a:off x="13582650" y="66675"/>
          <a:ext cx="9620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2573000" y="9525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1514475</xdr:colOff>
      <xdr:row>0</xdr:row>
      <xdr:rowOff>66675</xdr:rowOff>
    </xdr:from>
    <xdr:to>
      <xdr:col>15</xdr:col>
      <xdr:colOff>19050</xdr:colOff>
      <xdr:row>1</xdr:row>
      <xdr:rowOff>266700</xdr:rowOff>
    </xdr:to>
    <xdr:pic>
      <xdr:nvPicPr>
        <xdr:cNvPr id="1" name="Resim 1"/>
        <xdr:cNvPicPr preferRelativeResize="1">
          <a:picLocks noChangeAspect="0"/>
        </xdr:cNvPicPr>
      </xdr:nvPicPr>
      <xdr:blipFill>
        <a:blip r:embed="rId1"/>
        <a:stretch>
          <a:fillRect/>
        </a:stretch>
      </xdr:blipFill>
      <xdr:spPr>
        <a:xfrm>
          <a:off x="11610975" y="66675"/>
          <a:ext cx="8953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1</xdr:row>
      <xdr:rowOff>276225</xdr:rowOff>
    </xdr:to>
    <xdr:pic>
      <xdr:nvPicPr>
        <xdr:cNvPr id="1" name="Resim 1"/>
        <xdr:cNvPicPr preferRelativeResize="1">
          <a:picLocks noChangeAspect="0"/>
        </xdr:cNvPicPr>
      </xdr:nvPicPr>
      <xdr:blipFill>
        <a:blip r:embed="rId1"/>
        <a:stretch>
          <a:fillRect/>
        </a:stretch>
      </xdr:blipFill>
      <xdr:spPr>
        <a:xfrm>
          <a:off x="10858500" y="66675"/>
          <a:ext cx="83820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695325</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10972800" y="142875"/>
          <a:ext cx="8096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171450</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687050" y="171450"/>
          <a:ext cx="86677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544300" y="76200"/>
          <a:ext cx="9715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2105025</xdr:colOff>
      <xdr:row>0</xdr:row>
      <xdr:rowOff>66675</xdr:rowOff>
    </xdr:from>
    <xdr:to>
      <xdr:col>14</xdr:col>
      <xdr:colOff>704850</xdr:colOff>
      <xdr:row>1</xdr:row>
      <xdr:rowOff>304800</xdr:rowOff>
    </xdr:to>
    <xdr:pic>
      <xdr:nvPicPr>
        <xdr:cNvPr id="1" name="Resim 1"/>
        <xdr:cNvPicPr preferRelativeResize="1">
          <a:picLocks noChangeAspect="0"/>
        </xdr:cNvPicPr>
      </xdr:nvPicPr>
      <xdr:blipFill>
        <a:blip r:embed="rId1"/>
        <a:stretch>
          <a:fillRect/>
        </a:stretch>
      </xdr:blipFill>
      <xdr:spPr>
        <a:xfrm>
          <a:off x="12172950" y="66675"/>
          <a:ext cx="86677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2038350</xdr:colOff>
      <xdr:row>0</xdr:row>
      <xdr:rowOff>123825</xdr:rowOff>
    </xdr:from>
    <xdr:to>
      <xdr:col>14</xdr:col>
      <xdr:colOff>619125</xdr:colOff>
      <xdr:row>1</xdr:row>
      <xdr:rowOff>304800</xdr:rowOff>
    </xdr:to>
    <xdr:pic>
      <xdr:nvPicPr>
        <xdr:cNvPr id="1" name="Resim 1"/>
        <xdr:cNvPicPr preferRelativeResize="1">
          <a:picLocks noChangeAspect="0"/>
        </xdr:cNvPicPr>
      </xdr:nvPicPr>
      <xdr:blipFill>
        <a:blip r:embed="rId1"/>
        <a:stretch>
          <a:fillRect/>
        </a:stretch>
      </xdr:blipFill>
      <xdr:spPr>
        <a:xfrm>
          <a:off x="12001500" y="123825"/>
          <a:ext cx="82867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7">
      <selection activeCell="A3" sqref="A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1"/>
      <c r="B1" s="142"/>
      <c r="C1" s="142"/>
      <c r="D1" s="142"/>
      <c r="E1" s="142"/>
      <c r="F1" s="142"/>
      <c r="G1" s="142"/>
      <c r="H1" s="142"/>
      <c r="I1" s="142"/>
      <c r="J1" s="142"/>
      <c r="K1" s="143"/>
    </row>
    <row r="2" spans="1:11" ht="116.25" customHeight="1">
      <c r="A2" s="400" t="s">
        <v>911</v>
      </c>
      <c r="B2" s="401"/>
      <c r="C2" s="401"/>
      <c r="D2" s="401"/>
      <c r="E2" s="401"/>
      <c r="F2" s="401"/>
      <c r="G2" s="401"/>
      <c r="H2" s="401"/>
      <c r="I2" s="401"/>
      <c r="J2" s="401"/>
      <c r="K2" s="402"/>
    </row>
    <row r="3" spans="1:11" ht="14.25">
      <c r="A3" s="144"/>
      <c r="B3" s="145"/>
      <c r="C3" s="145"/>
      <c r="D3" s="145"/>
      <c r="E3" s="145"/>
      <c r="F3" s="145"/>
      <c r="G3" s="145"/>
      <c r="H3" s="145"/>
      <c r="I3" s="145"/>
      <c r="J3" s="145"/>
      <c r="K3" s="146"/>
    </row>
    <row r="4" spans="1:11" ht="12.75">
      <c r="A4" s="147"/>
      <c r="B4" s="148"/>
      <c r="C4" s="148"/>
      <c r="D4" s="148"/>
      <c r="E4" s="148"/>
      <c r="F4" s="148"/>
      <c r="G4" s="148"/>
      <c r="H4" s="148"/>
      <c r="I4" s="148"/>
      <c r="J4" s="148"/>
      <c r="K4" s="149"/>
    </row>
    <row r="5" spans="1:11" ht="12.75">
      <c r="A5" s="147"/>
      <c r="B5" s="148"/>
      <c r="C5" s="148"/>
      <c r="D5" s="148"/>
      <c r="E5" s="148"/>
      <c r="F5" s="148"/>
      <c r="G5" s="148"/>
      <c r="H5" s="148"/>
      <c r="I5" s="148"/>
      <c r="J5" s="148"/>
      <c r="K5" s="149"/>
    </row>
    <row r="6" spans="1:11" ht="12.75">
      <c r="A6" s="147"/>
      <c r="B6" s="148"/>
      <c r="C6" s="148"/>
      <c r="D6" s="148"/>
      <c r="E6" s="148"/>
      <c r="F6" s="148"/>
      <c r="G6" s="148"/>
      <c r="H6" s="148"/>
      <c r="I6" s="148"/>
      <c r="J6" s="148"/>
      <c r="K6" s="149"/>
    </row>
    <row r="7" spans="1:11" ht="12.75">
      <c r="A7" s="147"/>
      <c r="B7" s="148"/>
      <c r="C7" s="148"/>
      <c r="D7" s="148"/>
      <c r="E7" s="148"/>
      <c r="F7" s="148"/>
      <c r="G7" s="148"/>
      <c r="H7" s="148"/>
      <c r="I7" s="148"/>
      <c r="J7" s="148"/>
      <c r="K7" s="149"/>
    </row>
    <row r="8" spans="1:11" ht="12.75">
      <c r="A8" s="147"/>
      <c r="B8" s="148"/>
      <c r="C8" s="148"/>
      <c r="D8" s="148"/>
      <c r="E8" s="148"/>
      <c r="F8" s="148"/>
      <c r="G8" s="148"/>
      <c r="H8" s="148"/>
      <c r="I8" s="148"/>
      <c r="J8" s="148"/>
      <c r="K8" s="149"/>
    </row>
    <row r="9" spans="1:11" ht="12.75">
      <c r="A9" s="147"/>
      <c r="B9" s="148"/>
      <c r="C9" s="148"/>
      <c r="D9" s="148"/>
      <c r="E9" s="148"/>
      <c r="F9" s="148"/>
      <c r="G9" s="148"/>
      <c r="H9" s="148"/>
      <c r="I9" s="148"/>
      <c r="J9" s="148"/>
      <c r="K9" s="149"/>
    </row>
    <row r="10" spans="1:11" ht="12.75">
      <c r="A10" s="147"/>
      <c r="B10" s="148"/>
      <c r="C10" s="148"/>
      <c r="D10" s="148"/>
      <c r="E10" s="148"/>
      <c r="F10" s="148"/>
      <c r="G10" s="148"/>
      <c r="H10" s="148"/>
      <c r="I10" s="148"/>
      <c r="J10" s="148"/>
      <c r="K10" s="149"/>
    </row>
    <row r="11" spans="1:11" ht="12.75">
      <c r="A11" s="147"/>
      <c r="B11" s="148"/>
      <c r="C11" s="148"/>
      <c r="D11" s="148"/>
      <c r="E11" s="148"/>
      <c r="F11" s="148"/>
      <c r="G11" s="148"/>
      <c r="H11" s="148"/>
      <c r="I11" s="148"/>
      <c r="J11" s="148"/>
      <c r="K11" s="149"/>
    </row>
    <row r="12" spans="1:11" ht="51.75" customHeight="1">
      <c r="A12" s="412"/>
      <c r="B12" s="413"/>
      <c r="C12" s="413"/>
      <c r="D12" s="413"/>
      <c r="E12" s="413"/>
      <c r="F12" s="413"/>
      <c r="G12" s="413"/>
      <c r="H12" s="413"/>
      <c r="I12" s="413"/>
      <c r="J12" s="413"/>
      <c r="K12" s="414"/>
    </row>
    <row r="13" spans="1:11" ht="71.25" customHeight="1">
      <c r="A13" s="403"/>
      <c r="B13" s="404"/>
      <c r="C13" s="404"/>
      <c r="D13" s="404"/>
      <c r="E13" s="404"/>
      <c r="F13" s="404"/>
      <c r="G13" s="404"/>
      <c r="H13" s="404"/>
      <c r="I13" s="404"/>
      <c r="J13" s="404"/>
      <c r="K13" s="405"/>
    </row>
    <row r="14" spans="1:11" ht="72" customHeight="1">
      <c r="A14" s="409" t="str">
        <f>F19</f>
        <v>Kulüplerarası Gençler Atletizm Ligi 1.Kademe Yarışmaları</v>
      </c>
      <c r="B14" s="410"/>
      <c r="C14" s="410"/>
      <c r="D14" s="410"/>
      <c r="E14" s="410"/>
      <c r="F14" s="410"/>
      <c r="G14" s="410"/>
      <c r="H14" s="410"/>
      <c r="I14" s="410"/>
      <c r="J14" s="410"/>
      <c r="K14" s="411"/>
    </row>
    <row r="15" spans="1:11" ht="51.75" customHeight="1">
      <c r="A15" s="406"/>
      <c r="B15" s="407"/>
      <c r="C15" s="407"/>
      <c r="D15" s="407"/>
      <c r="E15" s="407"/>
      <c r="F15" s="407"/>
      <c r="G15" s="407"/>
      <c r="H15" s="407"/>
      <c r="I15" s="407"/>
      <c r="J15" s="407"/>
      <c r="K15" s="408"/>
    </row>
    <row r="16" spans="1:11" ht="12.75">
      <c r="A16" s="147"/>
      <c r="B16" s="148"/>
      <c r="C16" s="148"/>
      <c r="D16" s="148"/>
      <c r="E16" s="148"/>
      <c r="F16" s="148"/>
      <c r="G16" s="148"/>
      <c r="H16" s="148"/>
      <c r="I16" s="148"/>
      <c r="J16" s="148"/>
      <c r="K16" s="149"/>
    </row>
    <row r="17" spans="1:11" ht="25.5">
      <c r="A17" s="415"/>
      <c r="B17" s="416"/>
      <c r="C17" s="416"/>
      <c r="D17" s="416"/>
      <c r="E17" s="416"/>
      <c r="F17" s="416"/>
      <c r="G17" s="416"/>
      <c r="H17" s="416"/>
      <c r="I17" s="416"/>
      <c r="J17" s="416"/>
      <c r="K17" s="417"/>
    </row>
    <row r="18" spans="1:11" ht="24.75" customHeight="1">
      <c r="A18" s="418" t="s">
        <v>86</v>
      </c>
      <c r="B18" s="419"/>
      <c r="C18" s="419"/>
      <c r="D18" s="419"/>
      <c r="E18" s="419"/>
      <c r="F18" s="419"/>
      <c r="G18" s="419"/>
      <c r="H18" s="419"/>
      <c r="I18" s="419"/>
      <c r="J18" s="419"/>
      <c r="K18" s="420"/>
    </row>
    <row r="19" spans="1:11" s="30" customFormat="1" ht="35.25" customHeight="1">
      <c r="A19" s="427" t="s">
        <v>82</v>
      </c>
      <c r="B19" s="428"/>
      <c r="C19" s="428"/>
      <c r="D19" s="428"/>
      <c r="E19" s="429"/>
      <c r="F19" s="397" t="s">
        <v>665</v>
      </c>
      <c r="G19" s="398"/>
      <c r="H19" s="398"/>
      <c r="I19" s="398"/>
      <c r="J19" s="398"/>
      <c r="K19" s="399"/>
    </row>
    <row r="20" spans="1:11" s="30" customFormat="1" ht="35.25" customHeight="1">
      <c r="A20" s="430" t="s">
        <v>83</v>
      </c>
      <c r="B20" s="431"/>
      <c r="C20" s="431"/>
      <c r="D20" s="431"/>
      <c r="E20" s="432"/>
      <c r="F20" s="397" t="s">
        <v>666</v>
      </c>
      <c r="G20" s="398"/>
      <c r="H20" s="398"/>
      <c r="I20" s="398"/>
      <c r="J20" s="398"/>
      <c r="K20" s="399"/>
    </row>
    <row r="21" spans="1:11" s="30" customFormat="1" ht="35.25" customHeight="1">
      <c r="A21" s="430" t="s">
        <v>84</v>
      </c>
      <c r="B21" s="431"/>
      <c r="C21" s="431"/>
      <c r="D21" s="431"/>
      <c r="E21" s="432"/>
      <c r="F21" s="397" t="s">
        <v>628</v>
      </c>
      <c r="G21" s="398"/>
      <c r="H21" s="398"/>
      <c r="I21" s="398"/>
      <c r="J21" s="398"/>
      <c r="K21" s="399"/>
    </row>
    <row r="22" spans="1:11" s="30" customFormat="1" ht="35.25" customHeight="1">
      <c r="A22" s="430" t="s">
        <v>85</v>
      </c>
      <c r="B22" s="431"/>
      <c r="C22" s="431"/>
      <c r="D22" s="431"/>
      <c r="E22" s="432"/>
      <c r="F22" s="397" t="s">
        <v>667</v>
      </c>
      <c r="G22" s="398"/>
      <c r="H22" s="398"/>
      <c r="I22" s="398"/>
      <c r="J22" s="398"/>
      <c r="K22" s="399"/>
    </row>
    <row r="23" spans="1:11" s="30" customFormat="1" ht="35.25" customHeight="1">
      <c r="A23" s="433" t="s">
        <v>87</v>
      </c>
      <c r="B23" s="434"/>
      <c r="C23" s="434"/>
      <c r="D23" s="434"/>
      <c r="E23" s="435"/>
      <c r="F23" s="150"/>
      <c r="G23" s="151"/>
      <c r="H23" s="151"/>
      <c r="I23" s="151"/>
      <c r="J23" s="151"/>
      <c r="K23" s="152"/>
    </row>
    <row r="24" spans="1:11" ht="15.75">
      <c r="A24" s="395"/>
      <c r="B24" s="396"/>
      <c r="C24" s="396"/>
      <c r="D24" s="396"/>
      <c r="E24" s="396"/>
      <c r="F24" s="393"/>
      <c r="G24" s="393"/>
      <c r="H24" s="393"/>
      <c r="I24" s="393"/>
      <c r="J24" s="393"/>
      <c r="K24" s="394"/>
    </row>
    <row r="25" spans="1:11" ht="20.25">
      <c r="A25" s="424"/>
      <c r="B25" s="425"/>
      <c r="C25" s="425"/>
      <c r="D25" s="425"/>
      <c r="E25" s="425"/>
      <c r="F25" s="425"/>
      <c r="G25" s="425"/>
      <c r="H25" s="425"/>
      <c r="I25" s="425"/>
      <c r="J25" s="425"/>
      <c r="K25" s="426"/>
    </row>
    <row r="26" spans="1:11" ht="12.75">
      <c r="A26" s="147"/>
      <c r="B26" s="148"/>
      <c r="C26" s="148"/>
      <c r="D26" s="148"/>
      <c r="E26" s="148"/>
      <c r="F26" s="148"/>
      <c r="G26" s="148"/>
      <c r="H26" s="148"/>
      <c r="I26" s="148"/>
      <c r="J26" s="148"/>
      <c r="K26" s="149"/>
    </row>
    <row r="27" spans="1:11" ht="20.25">
      <c r="A27" s="421"/>
      <c r="B27" s="422"/>
      <c r="C27" s="422"/>
      <c r="D27" s="422"/>
      <c r="E27" s="422"/>
      <c r="F27" s="422"/>
      <c r="G27" s="422"/>
      <c r="H27" s="422"/>
      <c r="I27" s="422"/>
      <c r="J27" s="422"/>
      <c r="K27" s="423"/>
    </row>
    <row r="28" spans="1:11" ht="12.75">
      <c r="A28" s="147"/>
      <c r="B28" s="148"/>
      <c r="C28" s="148"/>
      <c r="D28" s="148"/>
      <c r="E28" s="148"/>
      <c r="F28" s="148"/>
      <c r="G28" s="148"/>
      <c r="H28" s="148"/>
      <c r="I28" s="148"/>
      <c r="J28" s="148"/>
      <c r="K28" s="149"/>
    </row>
    <row r="29" spans="1:11" ht="12.75">
      <c r="A29" s="147"/>
      <c r="B29" s="148"/>
      <c r="C29" s="148"/>
      <c r="D29" s="148"/>
      <c r="E29" s="148"/>
      <c r="F29" s="148"/>
      <c r="G29" s="148"/>
      <c r="H29" s="148"/>
      <c r="I29" s="148"/>
      <c r="J29" s="148"/>
      <c r="K29" s="149"/>
    </row>
    <row r="30" spans="1:11" ht="12.75">
      <c r="A30" s="153"/>
      <c r="B30" s="154"/>
      <c r="C30" s="154"/>
      <c r="D30" s="154"/>
      <c r="E30" s="154"/>
      <c r="F30" s="154"/>
      <c r="G30" s="154"/>
      <c r="H30" s="154"/>
      <c r="I30" s="154"/>
      <c r="J30" s="154"/>
      <c r="K30" s="155"/>
    </row>
  </sheetData>
  <sheetProtection/>
  <mergeCells count="20">
    <mergeCell ref="A18:K18"/>
    <mergeCell ref="A27:K27"/>
    <mergeCell ref="A25:K25"/>
    <mergeCell ref="A19:E19"/>
    <mergeCell ref="A20:E20"/>
    <mergeCell ref="A21:E21"/>
    <mergeCell ref="A22:E22"/>
    <mergeCell ref="A23:E23"/>
    <mergeCell ref="F21:K21"/>
    <mergeCell ref="F22:K22"/>
    <mergeCell ref="F24:K24"/>
    <mergeCell ref="A24:E24"/>
    <mergeCell ref="F19:K19"/>
    <mergeCell ref="F20:K20"/>
    <mergeCell ref="A2:K2"/>
    <mergeCell ref="A13:K13"/>
    <mergeCell ref="A15:K15"/>
    <mergeCell ref="A14:K14"/>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sheetPr>
  <dimension ref="A1:U86"/>
  <sheetViews>
    <sheetView view="pageBreakPreview" zoomScale="70" zoomScaleSheetLayoutView="70" zoomScalePageLayoutView="0" workbookViewId="0" topLeftCell="A1">
      <selection activeCell="N15" sqref="N15"/>
    </sheetView>
  </sheetViews>
  <sheetFormatPr defaultColWidth="9.140625" defaultRowHeight="12.75"/>
  <cols>
    <col min="1" max="1" width="4.8515625" style="23" customWidth="1"/>
    <col min="2" max="2" width="10.00390625" style="23" bestFit="1" customWidth="1"/>
    <col min="3" max="3" width="14.421875" style="17" customWidth="1"/>
    <col min="4" max="4" width="22.140625" style="48" customWidth="1"/>
    <col min="5" max="5" width="32.8515625" style="48" customWidth="1"/>
    <col min="6" max="6" width="9.28125" style="171" customWidth="1"/>
    <col min="7" max="7" width="7.57421875" style="24" customWidth="1"/>
    <col min="8" max="8" width="2.140625" style="17" customWidth="1"/>
    <col min="9" max="9" width="4.421875" style="23" customWidth="1"/>
    <col min="10" max="10" width="12.421875" style="23" hidden="1" customWidth="1"/>
    <col min="11" max="11" width="6.57421875" style="23" customWidth="1"/>
    <col min="12" max="12" width="11.57421875" style="25" customWidth="1"/>
    <col min="13" max="13" width="25.140625" style="52" customWidth="1"/>
    <col min="14" max="14" width="34.00390625" style="52" customWidth="1"/>
    <col min="15" max="15" width="11.421875" style="171" customWidth="1"/>
    <col min="16" max="16" width="7.7109375" style="17" customWidth="1"/>
    <col min="17" max="17" width="5.7109375" style="17" customWidth="1"/>
    <col min="18" max="19" width="9.140625" style="17" customWidth="1"/>
    <col min="20" max="20" width="9.140625" style="257" hidden="1" customWidth="1"/>
    <col min="21" max="21" width="9.140625" style="255" hidden="1" customWidth="1"/>
    <col min="22" max="16384" width="9.140625" style="17" customWidth="1"/>
  </cols>
  <sheetData>
    <row r="1" spans="1:21" s="9" customFormat="1" ht="50.25"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c r="T1" s="256">
        <v>41514</v>
      </c>
      <c r="U1" s="252">
        <v>100</v>
      </c>
    </row>
    <row r="2" spans="1:21" s="9" customFormat="1" ht="24.75" customHeight="1">
      <c r="A2" s="466" t="str">
        <f>'YARIŞMA BİLGİLERİ'!F19</f>
        <v>Kulüplerarası Gençler Atletizm Ligi 1.Kademe Yarışmaları</v>
      </c>
      <c r="B2" s="466"/>
      <c r="C2" s="466"/>
      <c r="D2" s="466"/>
      <c r="E2" s="466"/>
      <c r="F2" s="466"/>
      <c r="G2" s="466"/>
      <c r="H2" s="466"/>
      <c r="I2" s="466"/>
      <c r="J2" s="466"/>
      <c r="K2" s="466"/>
      <c r="L2" s="466"/>
      <c r="M2" s="466"/>
      <c r="N2" s="466"/>
      <c r="O2" s="466"/>
      <c r="P2" s="466"/>
      <c r="T2" s="256">
        <v>41564</v>
      </c>
      <c r="U2" s="252">
        <v>99</v>
      </c>
    </row>
    <row r="3" spans="1:21" s="11" customFormat="1" ht="29.25" customHeight="1">
      <c r="A3" s="467" t="s">
        <v>94</v>
      </c>
      <c r="B3" s="467"/>
      <c r="C3" s="467"/>
      <c r="D3" s="468" t="str">
        <f>'YARIŞMA PROGRAMI'!C9</f>
        <v>1500 Metre</v>
      </c>
      <c r="E3" s="468"/>
      <c r="F3" s="469"/>
      <c r="G3" s="469"/>
      <c r="H3" s="10"/>
      <c r="I3" s="473"/>
      <c r="J3" s="473"/>
      <c r="K3" s="473"/>
      <c r="L3" s="473"/>
      <c r="M3" s="75" t="s">
        <v>445</v>
      </c>
      <c r="N3" s="472" t="str">
        <f>'YARIŞMA PROGRAMI'!E9</f>
        <v>Süleyman BEKMEZCİ  3:43.05</v>
      </c>
      <c r="O3" s="472"/>
      <c r="P3" s="472"/>
      <c r="T3" s="256">
        <v>41614</v>
      </c>
      <c r="U3" s="252">
        <v>98</v>
      </c>
    </row>
    <row r="4" spans="1:21" s="11" customFormat="1" ht="17.25" customHeight="1" thickBot="1">
      <c r="A4" s="470" t="s">
        <v>84</v>
      </c>
      <c r="B4" s="470"/>
      <c r="C4" s="470"/>
      <c r="D4" s="471" t="str">
        <f>'YARIŞMA BİLGİLERİ'!F21</f>
        <v>Erkekler</v>
      </c>
      <c r="E4" s="471"/>
      <c r="F4" s="360"/>
      <c r="G4" s="335"/>
      <c r="H4" s="29"/>
      <c r="I4" s="335"/>
      <c r="J4" s="335"/>
      <c r="K4" s="335"/>
      <c r="L4" s="336"/>
      <c r="M4" s="337" t="s">
        <v>5</v>
      </c>
      <c r="N4" s="474" t="str">
        <f>'YARIŞMA PROGRAMI'!B9</f>
        <v>18 Mayıs 2013 - 17.50</v>
      </c>
      <c r="O4" s="474"/>
      <c r="P4" s="474"/>
      <c r="T4" s="256">
        <v>41664</v>
      </c>
      <c r="U4" s="252">
        <v>97</v>
      </c>
    </row>
    <row r="5" spans="1:21" s="9" customFormat="1" ht="28.5" customHeight="1">
      <c r="A5" s="479" t="s">
        <v>910</v>
      </c>
      <c r="B5" s="480"/>
      <c r="C5" s="480"/>
      <c r="D5" s="480"/>
      <c r="E5" s="480"/>
      <c r="F5" s="480"/>
      <c r="G5" s="481"/>
      <c r="H5" s="7"/>
      <c r="I5" s="482" t="s">
        <v>904</v>
      </c>
      <c r="J5" s="483"/>
      <c r="K5" s="483"/>
      <c r="L5" s="483"/>
      <c r="M5" s="483"/>
      <c r="N5" s="483"/>
      <c r="O5" s="483"/>
      <c r="P5" s="484"/>
      <c r="T5" s="256">
        <v>41714</v>
      </c>
      <c r="U5" s="252">
        <v>96</v>
      </c>
    </row>
    <row r="6" spans="1:21" s="15" customFormat="1" ht="18.75" customHeight="1">
      <c r="A6" s="485" t="s">
        <v>12</v>
      </c>
      <c r="B6" s="486" t="s">
        <v>79</v>
      </c>
      <c r="C6" s="478" t="s">
        <v>91</v>
      </c>
      <c r="D6" s="477" t="s">
        <v>14</v>
      </c>
      <c r="E6" s="477" t="s">
        <v>672</v>
      </c>
      <c r="F6" s="507" t="s">
        <v>15</v>
      </c>
      <c r="G6" s="475" t="s">
        <v>233</v>
      </c>
      <c r="I6" s="338" t="s">
        <v>16</v>
      </c>
      <c r="J6" s="269"/>
      <c r="K6" s="269"/>
      <c r="L6" s="269"/>
      <c r="M6" s="269"/>
      <c r="N6" s="269"/>
      <c r="O6" s="269"/>
      <c r="P6" s="339"/>
      <c r="T6" s="257">
        <v>41774</v>
      </c>
      <c r="U6" s="255">
        <v>95</v>
      </c>
    </row>
    <row r="7" spans="1:21" ht="26.25" customHeight="1">
      <c r="A7" s="485"/>
      <c r="B7" s="487"/>
      <c r="C7" s="478"/>
      <c r="D7" s="477"/>
      <c r="E7" s="477"/>
      <c r="F7" s="507"/>
      <c r="G7" s="476"/>
      <c r="H7" s="16"/>
      <c r="I7" s="340" t="s">
        <v>12</v>
      </c>
      <c r="J7" s="45" t="s">
        <v>80</v>
      </c>
      <c r="K7" s="45" t="s">
        <v>79</v>
      </c>
      <c r="L7" s="124" t="s">
        <v>13</v>
      </c>
      <c r="M7" s="125" t="s">
        <v>14</v>
      </c>
      <c r="N7" s="125" t="s">
        <v>672</v>
      </c>
      <c r="O7" s="167" t="s">
        <v>15</v>
      </c>
      <c r="P7" s="357" t="s">
        <v>26</v>
      </c>
      <c r="T7" s="257">
        <v>41834</v>
      </c>
      <c r="U7" s="255">
        <v>94</v>
      </c>
    </row>
    <row r="8" spans="1:21" s="15" customFormat="1" ht="33.75" customHeight="1">
      <c r="A8" s="365">
        <v>1</v>
      </c>
      <c r="B8" s="391">
        <v>453</v>
      </c>
      <c r="C8" s="367">
        <v>35018</v>
      </c>
      <c r="D8" s="368" t="s">
        <v>760</v>
      </c>
      <c r="E8" s="368" t="s">
        <v>906</v>
      </c>
      <c r="F8" s="378">
        <v>40490</v>
      </c>
      <c r="G8" s="392">
        <v>13</v>
      </c>
      <c r="H8" s="18"/>
      <c r="I8" s="342">
        <v>1</v>
      </c>
      <c r="J8" s="20" t="s">
        <v>236</v>
      </c>
      <c r="K8" s="280">
        <f>IF(ISERROR(VLOOKUP(J8,'KAYIT LİSTESİ'!$B$4:$H$951,2,0)),"",(VLOOKUP(J8,'KAYIT LİSTESİ'!$B$4:$H$951,2,0)))</f>
      </c>
      <c r="L8" s="21">
        <f>IF(ISERROR(VLOOKUP(J8,'KAYIT LİSTESİ'!$B$4:$H$951,4,0)),"",(VLOOKUP(J8,'KAYIT LİSTESİ'!$B$4:$H$951,4,0)))</f>
      </c>
      <c r="M8" s="46">
        <f>IF(ISERROR(VLOOKUP(J8,'KAYIT LİSTESİ'!$B$4:$H$951,5,0)),"",(VLOOKUP(J8,'KAYIT LİSTESİ'!$B$4:$H$951,5,0)))</f>
      </c>
      <c r="N8" s="46">
        <f>IF(ISERROR(VLOOKUP(J8,'KAYIT LİSTESİ'!$B$4:$H$951,6,0)),"",(VLOOKUP(J8,'KAYIT LİSTESİ'!$B$4:$H$951,6,0)))</f>
      </c>
      <c r="O8" s="168"/>
      <c r="P8" s="343"/>
      <c r="T8" s="257">
        <v>41894</v>
      </c>
      <c r="U8" s="255">
        <v>93</v>
      </c>
    </row>
    <row r="9" spans="1:21" s="15" customFormat="1" ht="33.75" customHeight="1">
      <c r="A9" s="365">
        <v>2</v>
      </c>
      <c r="B9" s="391">
        <v>460</v>
      </c>
      <c r="C9" s="367">
        <v>34941</v>
      </c>
      <c r="D9" s="368" t="s">
        <v>775</v>
      </c>
      <c r="E9" s="368" t="s">
        <v>674</v>
      </c>
      <c r="F9" s="378">
        <v>40825</v>
      </c>
      <c r="G9" s="392">
        <v>12</v>
      </c>
      <c r="H9" s="18"/>
      <c r="I9" s="342">
        <v>2</v>
      </c>
      <c r="J9" s="20" t="s">
        <v>237</v>
      </c>
      <c r="K9" s="280">
        <f>IF(ISERROR(VLOOKUP(J9,'KAYIT LİSTESİ'!$B$4:$H$951,2,0)),"",(VLOOKUP(J9,'KAYIT LİSTESİ'!$B$4:$H$951,2,0)))</f>
        <v>554</v>
      </c>
      <c r="L9" s="21">
        <f>IF(ISERROR(VLOOKUP(J9,'KAYIT LİSTESİ'!$B$4:$H$951,4,0)),"",(VLOOKUP(J9,'KAYIT LİSTESİ'!$B$4:$H$951,4,0)))</f>
        <v>34809</v>
      </c>
      <c r="M9" s="46" t="str">
        <f>IF(ISERROR(VLOOKUP(J9,'KAYIT LİSTESİ'!$B$4:$H$951,5,0)),"",(VLOOKUP(J9,'KAYIT LİSTESİ'!$B$4:$H$951,5,0)))</f>
        <v>BÜNYAMİN AKYÜREK</v>
      </c>
      <c r="N9" s="46" t="str">
        <f>IF(ISERROR(VLOOKUP(J9,'KAYIT LİSTESİ'!$B$4:$H$951,6,0)),"",(VLOOKUP(J9,'KAYIT LİSTESİ'!$B$4:$H$951,6,0)))</f>
        <v>TOKAT-BELEDİYE PLEVNE SPOR</v>
      </c>
      <c r="O9" s="168"/>
      <c r="P9" s="343"/>
      <c r="T9" s="257">
        <v>41954</v>
      </c>
      <c r="U9" s="255">
        <v>92</v>
      </c>
    </row>
    <row r="10" spans="1:21" s="15" customFormat="1" ht="33.75" customHeight="1">
      <c r="A10" s="365">
        <v>3</v>
      </c>
      <c r="B10" s="391">
        <v>502</v>
      </c>
      <c r="C10" s="367" t="s">
        <v>908</v>
      </c>
      <c r="D10" s="368" t="s">
        <v>815</v>
      </c>
      <c r="E10" s="368" t="s">
        <v>810</v>
      </c>
      <c r="F10" s="378">
        <v>40861</v>
      </c>
      <c r="G10" s="392">
        <v>11</v>
      </c>
      <c r="H10" s="18"/>
      <c r="I10" s="342">
        <v>3</v>
      </c>
      <c r="J10" s="20" t="s">
        <v>238</v>
      </c>
      <c r="K10" s="280">
        <f>IF(ISERROR(VLOOKUP(J10,'KAYIT LİSTESİ'!$B$4:$H$951,2,0)),"",(VLOOKUP(J10,'KAYIT LİSTESİ'!$B$4:$H$951,2,0)))</f>
        <v>480</v>
      </c>
      <c r="L10" s="21">
        <f>IF(ISERROR(VLOOKUP(J10,'KAYIT LİSTESİ'!$B$4:$H$951,4,0)),"",(VLOOKUP(J10,'KAYIT LİSTESİ'!$B$4:$H$951,4,0)))</f>
        <v>35431</v>
      </c>
      <c r="M10" s="46" t="str">
        <f>IF(ISERROR(VLOOKUP(J10,'KAYIT LİSTESİ'!$B$4:$H$951,5,0)),"",(VLOOKUP(J10,'KAYIT LİSTESİ'!$B$4:$H$951,5,0)))</f>
        <v>SERHAT ÇURGOTAY</v>
      </c>
      <c r="N10" s="46" t="str">
        <f>IF(ISERROR(VLOOKUP(J10,'KAYIT LİSTESİ'!$B$4:$H$951,6,0)),"",(VLOOKUP(J10,'KAYIT LİSTESİ'!$B$4:$H$951,6,0)))</f>
        <v>İSTANBUL-SULTANBEYLİ MEVLANA İ.Ö.O.SP.</v>
      </c>
      <c r="O10" s="168"/>
      <c r="P10" s="343"/>
      <c r="T10" s="257">
        <v>42014</v>
      </c>
      <c r="U10" s="255">
        <v>91</v>
      </c>
    </row>
    <row r="11" spans="1:21" s="15" customFormat="1" ht="33.75" customHeight="1">
      <c r="A11" s="365">
        <v>4</v>
      </c>
      <c r="B11" s="391">
        <v>420</v>
      </c>
      <c r="C11" s="367">
        <v>35002</v>
      </c>
      <c r="D11" s="368" t="s">
        <v>728</v>
      </c>
      <c r="E11" s="368" t="s">
        <v>723</v>
      </c>
      <c r="F11" s="378">
        <v>40908</v>
      </c>
      <c r="G11" s="392">
        <v>10</v>
      </c>
      <c r="H11" s="18"/>
      <c r="I11" s="342">
        <v>4</v>
      </c>
      <c r="J11" s="20" t="s">
        <v>239</v>
      </c>
      <c r="K11" s="280">
        <f>IF(ISERROR(VLOOKUP(J11,'KAYIT LİSTESİ'!$B$4:$H$951,2,0)),"",(VLOOKUP(J11,'KAYIT LİSTESİ'!$B$4:$H$951,2,0)))</f>
        <v>522</v>
      </c>
      <c r="L11" s="21">
        <f>IF(ISERROR(VLOOKUP(J11,'KAYIT LİSTESİ'!$B$4:$H$951,4,0)),"",(VLOOKUP(J11,'KAYIT LİSTESİ'!$B$4:$H$951,4,0)))</f>
        <v>35474</v>
      </c>
      <c r="M11" s="46" t="str">
        <f>IF(ISERROR(VLOOKUP(J11,'KAYIT LİSTESİ'!$B$4:$H$951,5,0)),"",(VLOOKUP(J11,'KAYIT LİSTESİ'!$B$4:$H$951,5,0)))</f>
        <v>MESUT AK</v>
      </c>
      <c r="N11" s="46" t="str">
        <f>IF(ISERROR(VLOOKUP(J11,'KAYIT LİSTESİ'!$B$4:$H$951,6,0)),"",(VLOOKUP(J11,'KAYIT LİSTESİ'!$B$4:$H$951,6,0)))</f>
        <v>MALATYA-ESENLİK BLD.SP.</v>
      </c>
      <c r="O11" s="168"/>
      <c r="P11" s="343"/>
      <c r="T11" s="257">
        <v>42084</v>
      </c>
      <c r="U11" s="255">
        <v>90</v>
      </c>
    </row>
    <row r="12" spans="1:21" s="15" customFormat="1" ht="33.75" customHeight="1">
      <c r="A12" s="365">
        <v>5</v>
      </c>
      <c r="B12" s="391">
        <v>486</v>
      </c>
      <c r="C12" s="367">
        <v>1995</v>
      </c>
      <c r="D12" s="368" t="s">
        <v>799</v>
      </c>
      <c r="E12" s="368" t="s">
        <v>796</v>
      </c>
      <c r="F12" s="378">
        <v>40917</v>
      </c>
      <c r="G12" s="392">
        <v>9</v>
      </c>
      <c r="H12" s="18"/>
      <c r="I12" s="342">
        <v>5</v>
      </c>
      <c r="J12" s="20" t="s">
        <v>240</v>
      </c>
      <c r="K12" s="280">
        <f>IF(ISERROR(VLOOKUP(J12,'KAYIT LİSTESİ'!$B$4:$H$951,2,0)),"",(VLOOKUP(J12,'KAYIT LİSTESİ'!$B$4:$H$951,2,0)))</f>
        <v>438</v>
      </c>
      <c r="L12" s="21">
        <f>IF(ISERROR(VLOOKUP(J12,'KAYIT LİSTESİ'!$B$4:$H$951,4,0)),"",(VLOOKUP(J12,'KAYIT LİSTESİ'!$B$4:$H$951,4,0)))</f>
        <v>35278</v>
      </c>
      <c r="M12" s="46" t="str">
        <f>IF(ISERROR(VLOOKUP(J12,'KAYIT LİSTESİ'!$B$4:$H$951,5,0)),"",(VLOOKUP(J12,'KAYIT LİSTESİ'!$B$4:$H$951,5,0)))</f>
        <v>TARKAN KARACA</v>
      </c>
      <c r="N12" s="46" t="str">
        <f>IF(ISERROR(VLOOKUP(J12,'KAYIT LİSTESİ'!$B$4:$H$951,6,0)),"",(VLOOKUP(J12,'KAYIT LİSTESİ'!$B$4:$H$951,6,0)))</f>
        <v>ESKİŞEHİR-B.Ş.GENÇLİK VE SPOR</v>
      </c>
      <c r="O12" s="168"/>
      <c r="P12" s="343"/>
      <c r="T12" s="257">
        <v>42154</v>
      </c>
      <c r="U12" s="255">
        <v>89</v>
      </c>
    </row>
    <row r="13" spans="1:21" s="15" customFormat="1" ht="33.75" customHeight="1">
      <c r="A13" s="365">
        <v>6</v>
      </c>
      <c r="B13" s="391">
        <v>408</v>
      </c>
      <c r="C13" s="367">
        <v>1994</v>
      </c>
      <c r="D13" s="368" t="s">
        <v>715</v>
      </c>
      <c r="E13" s="368" t="s">
        <v>711</v>
      </c>
      <c r="F13" s="378">
        <v>41588</v>
      </c>
      <c r="G13" s="392">
        <v>8</v>
      </c>
      <c r="H13" s="18"/>
      <c r="I13" s="342">
        <v>6</v>
      </c>
      <c r="J13" s="20" t="s">
        <v>241</v>
      </c>
      <c r="K13" s="280">
        <f>IF(ISERROR(VLOOKUP(J13,'KAYIT LİSTESİ'!$B$4:$H$951,2,0)),"",(VLOOKUP(J13,'KAYIT LİSTESİ'!$B$4:$H$951,2,0)))</f>
        <v>529</v>
      </c>
      <c r="L13" s="21">
        <f>IF(ISERROR(VLOOKUP(J13,'KAYIT LİSTESİ'!$B$4:$H$951,4,0)),"",(VLOOKUP(J13,'KAYIT LİSTESİ'!$B$4:$H$951,4,0)))</f>
        <v>35681</v>
      </c>
      <c r="M13" s="46" t="str">
        <f>IF(ISERROR(VLOOKUP(J13,'KAYIT LİSTESİ'!$B$4:$H$951,5,0)),"",(VLOOKUP(J13,'KAYIT LİSTESİ'!$B$4:$H$951,5,0)))</f>
        <v>AGİT ERYILMAZ</v>
      </c>
      <c r="N13" s="46" t="str">
        <f>IF(ISERROR(VLOOKUP(J13,'KAYIT LİSTESİ'!$B$4:$H$951,6,0)),"",(VLOOKUP(J13,'KAYIT LİSTESİ'!$B$4:$H$951,6,0)))</f>
        <v>MERSİN-MESKİ SPOR</v>
      </c>
      <c r="O13" s="168"/>
      <c r="P13" s="343"/>
      <c r="T13" s="257">
        <v>42224</v>
      </c>
      <c r="U13" s="255">
        <v>88</v>
      </c>
    </row>
    <row r="14" spans="1:21" s="15" customFormat="1" ht="33.75" customHeight="1">
      <c r="A14" s="365">
        <v>7</v>
      </c>
      <c r="B14" s="391">
        <v>549</v>
      </c>
      <c r="C14" s="367">
        <v>34766</v>
      </c>
      <c r="D14" s="368" t="s">
        <v>857</v>
      </c>
      <c r="E14" s="368" t="s">
        <v>854</v>
      </c>
      <c r="F14" s="378">
        <v>41758</v>
      </c>
      <c r="G14" s="392">
        <v>7</v>
      </c>
      <c r="H14" s="18"/>
      <c r="I14" s="342">
        <v>7</v>
      </c>
      <c r="J14" s="20" t="s">
        <v>242</v>
      </c>
      <c r="K14" s="280">
        <f>IF(ISERROR(VLOOKUP(J14,'KAYIT LİSTESİ'!$B$4:$H$951,2,0)),"",(VLOOKUP(J14,'KAYIT LİSTESİ'!$B$4:$H$951,2,0)))</f>
        <v>549</v>
      </c>
      <c r="L14" s="21">
        <f>IF(ISERROR(VLOOKUP(J14,'KAYIT LİSTESİ'!$B$4:$H$951,4,0)),"",(VLOOKUP(J14,'KAYIT LİSTESİ'!$B$4:$H$951,4,0)))</f>
        <v>34766</v>
      </c>
      <c r="M14" s="46" t="str">
        <f>IF(ISERROR(VLOOKUP(J14,'KAYIT LİSTESİ'!$B$4:$H$951,5,0)),"",(VLOOKUP(J14,'KAYIT LİSTESİ'!$B$4:$H$951,5,0)))</f>
        <v>SÜHA UĞUR</v>
      </c>
      <c r="N14" s="46" t="str">
        <f>IF(ISERROR(VLOOKUP(J14,'KAYIT LİSTESİ'!$B$4:$H$951,6,0)),"",(VLOOKUP(J14,'KAYIT LİSTESİ'!$B$4:$H$951,6,0)))</f>
        <v>SİVAS-SPORCU EĞİTİM MERKEZİ</v>
      </c>
      <c r="O14" s="168"/>
      <c r="P14" s="343"/>
      <c r="T14" s="257">
        <v>42294</v>
      </c>
      <c r="U14" s="255">
        <v>87</v>
      </c>
    </row>
    <row r="15" spans="1:21" s="15" customFormat="1" ht="33.75" customHeight="1">
      <c r="A15" s="365">
        <v>8</v>
      </c>
      <c r="B15" s="391">
        <v>579</v>
      </c>
      <c r="C15" s="367">
        <v>34700</v>
      </c>
      <c r="D15" s="368" t="s">
        <v>923</v>
      </c>
      <c r="E15" s="368" t="s">
        <v>879</v>
      </c>
      <c r="F15" s="378">
        <v>42527</v>
      </c>
      <c r="G15" s="392">
        <v>6</v>
      </c>
      <c r="H15" s="18"/>
      <c r="I15" s="342">
        <v>8</v>
      </c>
      <c r="J15" s="20" t="s">
        <v>243</v>
      </c>
      <c r="K15" s="280">
        <f>IF(ISERROR(VLOOKUP(J15,'KAYIT LİSTESİ'!$B$4:$H$951,2,0)),"",(VLOOKUP(J15,'KAYIT LİSTESİ'!$B$4:$H$951,2,0)))</f>
      </c>
      <c r="L15" s="21">
        <f>IF(ISERROR(VLOOKUP(J15,'KAYIT LİSTESİ'!$B$4:$H$951,4,0)),"",(VLOOKUP(J15,'KAYIT LİSTESİ'!$B$4:$H$951,4,0)))</f>
      </c>
      <c r="M15" s="46">
        <f>IF(ISERROR(VLOOKUP(J15,'KAYIT LİSTESİ'!$B$4:$H$951,5,0)),"",(VLOOKUP(J15,'KAYIT LİSTESİ'!$B$4:$H$951,5,0)))</f>
      </c>
      <c r="N15" s="46">
        <f>IF(ISERROR(VLOOKUP(J15,'KAYIT LİSTESİ'!$B$4:$H$951,6,0)),"",(VLOOKUP(J15,'KAYIT LİSTESİ'!$B$4:$H$951,6,0)))</f>
      </c>
      <c r="O15" s="168"/>
      <c r="P15" s="343"/>
      <c r="T15" s="257">
        <v>42364</v>
      </c>
      <c r="U15" s="255">
        <v>86</v>
      </c>
    </row>
    <row r="16" spans="1:21" s="15" customFormat="1" ht="33.75" customHeight="1">
      <c r="A16" s="365">
        <v>9</v>
      </c>
      <c r="B16" s="391">
        <v>554</v>
      </c>
      <c r="C16" s="367">
        <v>34809</v>
      </c>
      <c r="D16" s="368" t="s">
        <v>869</v>
      </c>
      <c r="E16" s="368" t="s">
        <v>865</v>
      </c>
      <c r="F16" s="378">
        <v>43440</v>
      </c>
      <c r="G16" s="392">
        <v>5</v>
      </c>
      <c r="H16" s="18"/>
      <c r="I16" s="342">
        <v>9</v>
      </c>
      <c r="J16" s="20" t="s">
        <v>244</v>
      </c>
      <c r="K16" s="280">
        <f>IF(ISERROR(VLOOKUP(J16,'KAYIT LİSTESİ'!$B$4:$H$951,2,0)),"",(VLOOKUP(J16,'KAYIT LİSTESİ'!$B$4:$H$951,2,0)))</f>
      </c>
      <c r="L16" s="21">
        <f>IF(ISERROR(VLOOKUP(J16,'KAYIT LİSTESİ'!$B$4:$H$951,4,0)),"",(VLOOKUP(J16,'KAYIT LİSTESİ'!$B$4:$H$951,4,0)))</f>
      </c>
      <c r="M16" s="46">
        <f>IF(ISERROR(VLOOKUP(J16,'KAYIT LİSTESİ'!$B$4:$H$951,5,0)),"",(VLOOKUP(J16,'KAYIT LİSTESİ'!$B$4:$H$951,5,0)))</f>
      </c>
      <c r="N16" s="46">
        <f>IF(ISERROR(VLOOKUP(J16,'KAYIT LİSTESİ'!$B$4:$H$951,6,0)),"",(VLOOKUP(J16,'KAYIT LİSTESİ'!$B$4:$H$951,6,0)))</f>
      </c>
      <c r="O16" s="168"/>
      <c r="P16" s="343"/>
      <c r="T16" s="257">
        <v>42434</v>
      </c>
      <c r="U16" s="255">
        <v>85</v>
      </c>
    </row>
    <row r="17" spans="1:21" s="15" customFormat="1" ht="33.75" customHeight="1">
      <c r="A17" s="365">
        <v>10</v>
      </c>
      <c r="B17" s="391">
        <v>480</v>
      </c>
      <c r="C17" s="367">
        <v>35431</v>
      </c>
      <c r="D17" s="368" t="s">
        <v>789</v>
      </c>
      <c r="E17" s="368" t="s">
        <v>907</v>
      </c>
      <c r="F17" s="378">
        <v>43534</v>
      </c>
      <c r="G17" s="392">
        <v>4</v>
      </c>
      <c r="H17" s="18"/>
      <c r="I17" s="342">
        <v>10</v>
      </c>
      <c r="J17" s="20" t="s">
        <v>245</v>
      </c>
      <c r="K17" s="280">
        <f>IF(ISERROR(VLOOKUP(J17,'KAYIT LİSTESİ'!$B$4:$H$951,2,0)),"",(VLOOKUP(J17,'KAYIT LİSTESİ'!$B$4:$H$951,2,0)))</f>
      </c>
      <c r="L17" s="21">
        <f>IF(ISERROR(VLOOKUP(J17,'KAYIT LİSTESİ'!$B$4:$H$951,4,0)),"",(VLOOKUP(J17,'KAYIT LİSTESİ'!$B$4:$H$951,4,0)))</f>
      </c>
      <c r="M17" s="46">
        <f>IF(ISERROR(VLOOKUP(J17,'KAYIT LİSTESİ'!$B$4:$H$951,5,0)),"",(VLOOKUP(J17,'KAYIT LİSTESİ'!$B$4:$H$951,5,0)))</f>
      </c>
      <c r="N17" s="46">
        <f>IF(ISERROR(VLOOKUP(J17,'KAYIT LİSTESİ'!$B$4:$H$951,6,0)),"",(VLOOKUP(J17,'KAYIT LİSTESİ'!$B$4:$H$951,6,0)))</f>
      </c>
      <c r="O17" s="168"/>
      <c r="P17" s="343"/>
      <c r="T17" s="257">
        <v>42504</v>
      </c>
      <c r="U17" s="255">
        <v>84</v>
      </c>
    </row>
    <row r="18" spans="1:21" s="15" customFormat="1" ht="33.75" customHeight="1">
      <c r="A18" s="365">
        <v>11</v>
      </c>
      <c r="B18" s="391">
        <v>522</v>
      </c>
      <c r="C18" s="367">
        <v>35474</v>
      </c>
      <c r="D18" s="368" t="s">
        <v>835</v>
      </c>
      <c r="E18" s="368" t="s">
        <v>830</v>
      </c>
      <c r="F18" s="378">
        <v>44990</v>
      </c>
      <c r="G18" s="392">
        <v>3</v>
      </c>
      <c r="H18" s="18"/>
      <c r="I18" s="342">
        <v>11</v>
      </c>
      <c r="J18" s="20" t="s">
        <v>246</v>
      </c>
      <c r="K18" s="280">
        <f>IF(ISERROR(VLOOKUP(J18,'KAYIT LİSTESİ'!$B$4:$H$951,2,0)),"",(VLOOKUP(J18,'KAYIT LİSTESİ'!$B$4:$H$951,2,0)))</f>
      </c>
      <c r="L18" s="21">
        <f>IF(ISERROR(VLOOKUP(J18,'KAYIT LİSTESİ'!$B$4:$H$951,4,0)),"",(VLOOKUP(J18,'KAYIT LİSTESİ'!$B$4:$H$951,4,0)))</f>
      </c>
      <c r="M18" s="46">
        <f>IF(ISERROR(VLOOKUP(J18,'KAYIT LİSTESİ'!$B$4:$H$951,5,0)),"",(VLOOKUP(J18,'KAYIT LİSTESİ'!$B$4:$H$951,5,0)))</f>
      </c>
      <c r="N18" s="46">
        <f>IF(ISERROR(VLOOKUP(J18,'KAYIT LİSTESİ'!$B$4:$H$951,6,0)),"",(VLOOKUP(J18,'KAYIT LİSTESİ'!$B$4:$H$951,6,0)))</f>
      </c>
      <c r="O18" s="168"/>
      <c r="P18" s="343"/>
      <c r="T18" s="257">
        <v>42574</v>
      </c>
      <c r="U18" s="255">
        <v>83</v>
      </c>
    </row>
    <row r="19" spans="1:21" s="15" customFormat="1" ht="33.75" customHeight="1">
      <c r="A19" s="365">
        <v>12</v>
      </c>
      <c r="B19" s="391">
        <v>529</v>
      </c>
      <c r="C19" s="367">
        <v>35681</v>
      </c>
      <c r="D19" s="368" t="s">
        <v>846</v>
      </c>
      <c r="E19" s="368" t="s">
        <v>842</v>
      </c>
      <c r="F19" s="378">
        <v>45962</v>
      </c>
      <c r="G19" s="392">
        <v>2</v>
      </c>
      <c r="H19" s="18"/>
      <c r="I19" s="342">
        <v>12</v>
      </c>
      <c r="J19" s="20" t="s">
        <v>247</v>
      </c>
      <c r="K19" s="280">
        <f>IF(ISERROR(VLOOKUP(J19,'KAYIT LİSTESİ'!$B$4:$H$951,2,0)),"",(VLOOKUP(J19,'KAYIT LİSTESİ'!$B$4:$H$951,2,0)))</f>
      </c>
      <c r="L19" s="21">
        <f>IF(ISERROR(VLOOKUP(J19,'KAYIT LİSTESİ'!$B$4:$H$951,4,0)),"",(VLOOKUP(J19,'KAYIT LİSTESİ'!$B$4:$H$951,4,0)))</f>
      </c>
      <c r="M19" s="46">
        <f>IF(ISERROR(VLOOKUP(J19,'KAYIT LİSTESİ'!$B$4:$H$951,5,0)),"",(VLOOKUP(J19,'KAYIT LİSTESİ'!$B$4:$H$951,5,0)))</f>
      </c>
      <c r="N19" s="46">
        <f>IF(ISERROR(VLOOKUP(J19,'KAYIT LİSTESİ'!$B$4:$H$951,6,0)),"",(VLOOKUP(J19,'KAYIT LİSTESİ'!$B$4:$H$951,6,0)))</f>
      </c>
      <c r="O19" s="168"/>
      <c r="P19" s="343"/>
      <c r="T19" s="257">
        <v>42654</v>
      </c>
      <c r="U19" s="255">
        <v>82</v>
      </c>
    </row>
    <row r="20" spans="1:21" s="15" customFormat="1" ht="33.75" customHeight="1">
      <c r="A20" s="365">
        <v>13</v>
      </c>
      <c r="B20" s="391">
        <v>438</v>
      </c>
      <c r="C20" s="367">
        <v>35278</v>
      </c>
      <c r="D20" s="368" t="s">
        <v>742</v>
      </c>
      <c r="E20" s="368" t="s">
        <v>905</v>
      </c>
      <c r="F20" s="378">
        <v>50615</v>
      </c>
      <c r="G20" s="392">
        <v>1</v>
      </c>
      <c r="H20" s="18"/>
      <c r="I20" s="338" t="s">
        <v>17</v>
      </c>
      <c r="J20" s="269"/>
      <c r="K20" s="269"/>
      <c r="L20" s="269"/>
      <c r="M20" s="269"/>
      <c r="N20" s="269"/>
      <c r="O20" s="269"/>
      <c r="P20" s="339"/>
      <c r="T20" s="257">
        <v>42734</v>
      </c>
      <c r="U20" s="255">
        <v>81</v>
      </c>
    </row>
    <row r="21" spans="1:21" s="15" customFormat="1" ht="33.75" customHeight="1">
      <c r="A21" s="365"/>
      <c r="B21" s="391"/>
      <c r="C21" s="367"/>
      <c r="D21" s="368"/>
      <c r="E21" s="368"/>
      <c r="F21" s="378"/>
      <c r="G21" s="392"/>
      <c r="H21" s="18"/>
      <c r="I21" s="340" t="s">
        <v>12</v>
      </c>
      <c r="J21" s="45" t="s">
        <v>80</v>
      </c>
      <c r="K21" s="45" t="s">
        <v>79</v>
      </c>
      <c r="L21" s="124" t="s">
        <v>13</v>
      </c>
      <c r="M21" s="125" t="s">
        <v>14</v>
      </c>
      <c r="N21" s="125" t="s">
        <v>672</v>
      </c>
      <c r="O21" s="167" t="s">
        <v>15</v>
      </c>
      <c r="P21" s="357" t="s">
        <v>26</v>
      </c>
      <c r="T21" s="257">
        <v>42814</v>
      </c>
      <c r="U21" s="255">
        <v>80</v>
      </c>
    </row>
    <row r="22" spans="1:21" s="15" customFormat="1" ht="33.75" customHeight="1">
      <c r="A22" s="365"/>
      <c r="B22" s="391"/>
      <c r="C22" s="367"/>
      <c r="D22" s="368"/>
      <c r="E22" s="368"/>
      <c r="F22" s="378"/>
      <c r="G22" s="392"/>
      <c r="H22" s="18"/>
      <c r="I22" s="342">
        <v>1</v>
      </c>
      <c r="J22" s="20" t="s">
        <v>248</v>
      </c>
      <c r="K22" s="280">
        <f>IF(ISERROR(VLOOKUP(J22,'KAYIT LİSTESİ'!$B$4:$H$951,2,0)),"",(VLOOKUP(J22,'KAYIT LİSTESİ'!$B$4:$H$951,2,0)))</f>
      </c>
      <c r="L22" s="21">
        <f>IF(ISERROR(VLOOKUP(J22,'KAYIT LİSTESİ'!$B$4:$H$951,4,0)),"",(VLOOKUP(J22,'KAYIT LİSTESİ'!$B$4:$H$951,4,0)))</f>
      </c>
      <c r="M22" s="46">
        <f>IF(ISERROR(VLOOKUP(J22,'KAYIT LİSTESİ'!$B$4:$H$951,5,0)),"",(VLOOKUP(J22,'KAYIT LİSTESİ'!$B$4:$H$951,5,0)))</f>
      </c>
      <c r="N22" s="46">
        <f>IF(ISERROR(VLOOKUP(J22,'KAYIT LİSTESİ'!$B$4:$H$951,6,0)),"",(VLOOKUP(J22,'KAYIT LİSTESİ'!$B$4:$H$951,6,0)))</f>
      </c>
      <c r="O22" s="168"/>
      <c r="P22" s="343"/>
      <c r="T22" s="257">
        <v>42894</v>
      </c>
      <c r="U22" s="255">
        <v>79</v>
      </c>
    </row>
    <row r="23" spans="1:21" s="15" customFormat="1" ht="33.75" customHeight="1">
      <c r="A23" s="365"/>
      <c r="B23" s="391"/>
      <c r="C23" s="367"/>
      <c r="D23" s="368"/>
      <c r="E23" s="368"/>
      <c r="F23" s="378"/>
      <c r="G23" s="392"/>
      <c r="H23" s="18"/>
      <c r="I23" s="342">
        <v>2</v>
      </c>
      <c r="J23" s="20" t="s">
        <v>249</v>
      </c>
      <c r="K23" s="280">
        <f>IF(ISERROR(VLOOKUP(J23,'KAYIT LİSTESİ'!$B$4:$H$951,2,0)),"",(VLOOKUP(J23,'KAYIT LİSTESİ'!$B$4:$H$951,2,0)))</f>
        <v>486</v>
      </c>
      <c r="L23" s="21">
        <f>IF(ISERROR(VLOOKUP(J23,'KAYIT LİSTESİ'!$B$4:$H$951,4,0)),"",(VLOOKUP(J23,'KAYIT LİSTESİ'!$B$4:$H$951,4,0)))</f>
        <v>1995</v>
      </c>
      <c r="M23" s="46" t="str">
        <f>IF(ISERROR(VLOOKUP(J23,'KAYIT LİSTESİ'!$B$4:$H$951,5,0)),"",(VLOOKUP(J23,'KAYIT LİSTESİ'!$B$4:$H$951,5,0)))</f>
        <v>MESTAN TURHAN</v>
      </c>
      <c r="N23" s="46" t="str">
        <f>IF(ISERROR(VLOOKUP(J23,'KAYIT LİSTESİ'!$B$4:$H$951,6,0)),"",(VLOOKUP(J23,'KAYIT LİSTESİ'!$B$4:$H$951,6,0)))</f>
        <v>İSTANBUL-ÜSKÜDAR BLD.SPOR</v>
      </c>
      <c r="O23" s="168"/>
      <c r="P23" s="343"/>
      <c r="T23" s="257">
        <v>42974</v>
      </c>
      <c r="U23" s="255">
        <v>78</v>
      </c>
    </row>
    <row r="24" spans="1:21" s="15" customFormat="1" ht="33.75" customHeight="1">
      <c r="A24" s="365"/>
      <c r="B24" s="366"/>
      <c r="C24" s="367"/>
      <c r="D24" s="368"/>
      <c r="E24" s="165"/>
      <c r="F24" s="378"/>
      <c r="G24" s="370"/>
      <c r="H24" s="18"/>
      <c r="I24" s="342">
        <v>3</v>
      </c>
      <c r="J24" s="20" t="s">
        <v>250</v>
      </c>
      <c r="K24" s="280">
        <f>IF(ISERROR(VLOOKUP(J24,'KAYIT LİSTESİ'!$B$4:$H$951,2,0)),"",(VLOOKUP(J24,'KAYIT LİSTESİ'!$B$4:$H$951,2,0)))</f>
        <v>420</v>
      </c>
      <c r="L24" s="21">
        <f>IF(ISERROR(VLOOKUP(J24,'KAYIT LİSTESİ'!$B$4:$H$951,4,0)),"",(VLOOKUP(J24,'KAYIT LİSTESİ'!$B$4:$H$951,4,0)))</f>
        <v>35002</v>
      </c>
      <c r="M24" s="46" t="str">
        <f>IF(ISERROR(VLOOKUP(J24,'KAYIT LİSTESİ'!$B$4:$H$951,5,0)),"",(VLOOKUP(J24,'KAYIT LİSTESİ'!$B$4:$H$951,5,0)))</f>
        <v>İlyas ONURSABAN</v>
      </c>
      <c r="N24" s="46" t="str">
        <f>IF(ISERROR(VLOOKUP(J24,'KAYIT LİSTESİ'!$B$4:$H$951,6,0)),"",(VLOOKUP(J24,'KAYIT LİSTESİ'!$B$4:$H$951,6,0)))</f>
        <v>ANKARA-EGO SPOR KULÜBÜ</v>
      </c>
      <c r="O24" s="168"/>
      <c r="P24" s="343"/>
      <c r="T24" s="257">
        <v>43054</v>
      </c>
      <c r="U24" s="255">
        <v>77</v>
      </c>
    </row>
    <row r="25" spans="1:21" s="15" customFormat="1" ht="33.75" customHeight="1">
      <c r="A25" s="365"/>
      <c r="B25" s="366"/>
      <c r="C25" s="367"/>
      <c r="D25" s="368"/>
      <c r="E25" s="165"/>
      <c r="F25" s="378"/>
      <c r="G25" s="370"/>
      <c r="H25" s="18"/>
      <c r="I25" s="342">
        <v>4</v>
      </c>
      <c r="J25" s="20" t="s">
        <v>251</v>
      </c>
      <c r="K25" s="280">
        <f>IF(ISERROR(VLOOKUP(J25,'KAYIT LİSTESİ'!$B$4:$H$951,2,0)),"",(VLOOKUP(J25,'KAYIT LİSTESİ'!$B$4:$H$951,2,0)))</f>
        <v>460</v>
      </c>
      <c r="L25" s="21">
        <f>IF(ISERROR(VLOOKUP(J25,'KAYIT LİSTESİ'!$B$4:$H$951,4,0)),"",(VLOOKUP(J25,'KAYIT LİSTESİ'!$B$4:$H$951,4,0)))</f>
        <v>34941</v>
      </c>
      <c r="M25" s="46" t="str">
        <f>IF(ISERROR(VLOOKUP(J25,'KAYIT LİSTESİ'!$B$4:$H$951,5,0)),"",(VLOOKUP(J25,'KAYIT LİSTESİ'!$B$4:$H$951,5,0)))</f>
        <v>ERSİN TEKAL</v>
      </c>
      <c r="N25" s="46" t="str">
        <f>IF(ISERROR(VLOOKUP(J25,'KAYIT LİSTESİ'!$B$4:$H$951,6,0)),"",(VLOOKUP(J25,'KAYIT LİSTESİ'!$B$4:$H$951,6,0)))</f>
        <v>İSTANBUL-FENERBAHÇE</v>
      </c>
      <c r="O25" s="168"/>
      <c r="P25" s="343"/>
      <c r="T25" s="257">
        <v>43134</v>
      </c>
      <c r="U25" s="255">
        <v>76</v>
      </c>
    </row>
    <row r="26" spans="1:21" s="15" customFormat="1" ht="33.75" customHeight="1">
      <c r="A26" s="365"/>
      <c r="B26" s="366"/>
      <c r="C26" s="367"/>
      <c r="D26" s="368"/>
      <c r="E26" s="165"/>
      <c r="F26" s="378"/>
      <c r="G26" s="370"/>
      <c r="H26" s="18"/>
      <c r="I26" s="342">
        <v>5</v>
      </c>
      <c r="J26" s="20" t="s">
        <v>252</v>
      </c>
      <c r="K26" s="280">
        <f>IF(ISERROR(VLOOKUP(J26,'KAYIT LİSTESİ'!$B$4:$H$951,2,0)),"",(VLOOKUP(J26,'KAYIT LİSTESİ'!$B$4:$H$951,2,0)))</f>
        <v>453</v>
      </c>
      <c r="L26" s="21">
        <f>IF(ISERROR(VLOOKUP(J26,'KAYIT LİSTESİ'!$B$4:$H$951,4,0)),"",(VLOOKUP(J26,'KAYIT LİSTESİ'!$B$4:$H$951,4,0)))</f>
        <v>35018</v>
      </c>
      <c r="M26" s="46" t="str">
        <f>IF(ISERROR(VLOOKUP(J26,'KAYIT LİSTESİ'!$B$4:$H$951,5,0)),"",(VLOOKUP(J26,'KAYIT LİSTESİ'!$B$4:$H$951,5,0)))</f>
        <v>SÜLEYMAN BEKMEZCİ</v>
      </c>
      <c r="N26" s="46" t="str">
        <f>IF(ISERROR(VLOOKUP(J26,'KAYIT LİSTESİ'!$B$4:$H$951,6,0)),"",(VLOOKUP(J26,'KAYIT LİSTESİ'!$B$4:$H$951,6,0)))</f>
        <v>İSTANBUL-ENKA SPOR</v>
      </c>
      <c r="O26" s="168"/>
      <c r="P26" s="343"/>
      <c r="T26" s="257">
        <v>43214</v>
      </c>
      <c r="U26" s="255">
        <v>75</v>
      </c>
    </row>
    <row r="27" spans="1:21" s="15" customFormat="1" ht="33.75" customHeight="1">
      <c r="A27" s="365"/>
      <c r="B27" s="366"/>
      <c r="C27" s="367"/>
      <c r="D27" s="368"/>
      <c r="E27" s="165"/>
      <c r="F27" s="378"/>
      <c r="G27" s="370"/>
      <c r="H27" s="18"/>
      <c r="I27" s="342">
        <v>6</v>
      </c>
      <c r="J27" s="20" t="s">
        <v>253</v>
      </c>
      <c r="K27" s="280">
        <f>IF(ISERROR(VLOOKUP(J27,'KAYIT LİSTESİ'!$B$4:$H$951,2,0)),"",(VLOOKUP(J27,'KAYIT LİSTESİ'!$B$4:$H$951,2,0)))</f>
        <v>579</v>
      </c>
      <c r="L27" s="21">
        <f>IF(ISERROR(VLOOKUP(J27,'KAYIT LİSTESİ'!$B$4:$H$951,4,0)),"",(VLOOKUP(J27,'KAYIT LİSTESİ'!$B$4:$H$951,4,0)))</f>
        <v>34700</v>
      </c>
      <c r="M27" s="46" t="str">
        <f>IF(ISERROR(VLOOKUP(J27,'KAYIT LİSTESİ'!$B$4:$H$951,5,0)),"",(VLOOKUP(J27,'KAYIT LİSTESİ'!$B$4:$H$951,5,0)))</f>
        <v>SİNAN TATLI</v>
      </c>
      <c r="N27" s="46" t="str">
        <f>IF(ISERROR(VLOOKUP(J27,'KAYIT LİSTESİ'!$B$4:$H$951,6,0)),"",(VLOOKUP(J27,'KAYIT LİSTESİ'!$B$4:$H$951,6,0)))</f>
        <v>KOCAELİ-B.Ş.BLD.KAĞIT SPOR</v>
      </c>
      <c r="O27" s="168"/>
      <c r="P27" s="343"/>
      <c r="T27" s="257">
        <v>43314</v>
      </c>
      <c r="U27" s="255">
        <v>74</v>
      </c>
    </row>
    <row r="28" spans="1:21" s="15" customFormat="1" ht="33.75" customHeight="1">
      <c r="A28" s="365"/>
      <c r="B28" s="366"/>
      <c r="C28" s="367"/>
      <c r="D28" s="368"/>
      <c r="E28" s="165"/>
      <c r="F28" s="378"/>
      <c r="G28" s="370"/>
      <c r="H28" s="18"/>
      <c r="I28" s="342">
        <v>7</v>
      </c>
      <c r="J28" s="20" t="s">
        <v>254</v>
      </c>
      <c r="K28" s="280">
        <f>IF(ISERROR(VLOOKUP(J28,'KAYIT LİSTESİ'!$B$4:$H$951,2,0)),"",(VLOOKUP(J28,'KAYIT LİSTESİ'!$B$4:$H$951,2,0)))</f>
        <v>408</v>
      </c>
      <c r="L28" s="21">
        <f>IF(ISERROR(VLOOKUP(J28,'KAYIT LİSTESİ'!$B$4:$H$951,4,0)),"",(VLOOKUP(J28,'KAYIT LİSTESİ'!$B$4:$H$951,4,0)))</f>
        <v>1994</v>
      </c>
      <c r="M28" s="46" t="str">
        <f>IF(ISERROR(VLOOKUP(J28,'KAYIT LİSTESİ'!$B$4:$H$951,5,0)),"",(VLOOKUP(J28,'KAYIT LİSTESİ'!$B$4:$H$951,5,0)))</f>
        <v>FATİH SOYDAN</v>
      </c>
      <c r="N28" s="46" t="str">
        <f>IF(ISERROR(VLOOKUP(J28,'KAYIT LİSTESİ'!$B$4:$H$951,6,0)),"",(VLOOKUP(J28,'KAYIT LİSTESİ'!$B$4:$H$951,6,0)))</f>
        <v>ANKARA-B.B. ANKARASPOR</v>
      </c>
      <c r="O28" s="168"/>
      <c r="P28" s="343"/>
      <c r="T28" s="257">
        <v>43414</v>
      </c>
      <c r="U28" s="255">
        <v>73</v>
      </c>
    </row>
    <row r="29" spans="1:21" s="15" customFormat="1" ht="33.75" customHeight="1">
      <c r="A29" s="365"/>
      <c r="B29" s="366"/>
      <c r="C29" s="367"/>
      <c r="D29" s="368"/>
      <c r="E29" s="165"/>
      <c r="F29" s="378"/>
      <c r="G29" s="370"/>
      <c r="H29" s="18"/>
      <c r="I29" s="342">
        <v>8</v>
      </c>
      <c r="J29" s="20" t="s">
        <v>255</v>
      </c>
      <c r="K29" s="280">
        <f>IF(ISERROR(VLOOKUP(J29,'KAYIT LİSTESİ'!$B$4:$H$951,2,0)),"",(VLOOKUP(J29,'KAYIT LİSTESİ'!$B$4:$H$951,2,0)))</f>
        <v>502</v>
      </c>
      <c r="L29" s="21" t="str">
        <f>IF(ISERROR(VLOOKUP(J29,'KAYIT LİSTESİ'!$B$4:$H$951,4,0)),"",(VLOOKUP(J29,'KAYIT LİSTESİ'!$B$4:$H$951,4,0)))</f>
        <v>-</v>
      </c>
      <c r="M29" s="46" t="str">
        <f>IF(ISERROR(VLOOKUP(J29,'KAYIT LİSTESİ'!$B$4:$H$951,5,0)),"",(VLOOKUP(J29,'KAYIT LİSTESİ'!$B$4:$H$951,5,0)))</f>
        <v>ENİS KORKMAZ</v>
      </c>
      <c r="N29" s="46" t="str">
        <f>IF(ISERROR(VLOOKUP(J29,'KAYIT LİSTESİ'!$B$4:$H$951,6,0)),"",(VLOOKUP(J29,'KAYIT LİSTESİ'!$B$4:$H$951,6,0)))</f>
        <v>KOCAELİ-DARICA BLD.EĞT.SP.</v>
      </c>
      <c r="O29" s="168"/>
      <c r="P29" s="343"/>
      <c r="T29" s="257">
        <v>43514</v>
      </c>
      <c r="U29" s="255">
        <v>72</v>
      </c>
    </row>
    <row r="30" spans="1:21" s="15" customFormat="1" ht="33.75" customHeight="1">
      <c r="A30" s="365"/>
      <c r="B30" s="366"/>
      <c r="C30" s="367"/>
      <c r="D30" s="368"/>
      <c r="E30" s="165"/>
      <c r="F30" s="378"/>
      <c r="G30" s="370"/>
      <c r="H30" s="18"/>
      <c r="I30" s="342">
        <v>9</v>
      </c>
      <c r="J30" s="20" t="s">
        <v>256</v>
      </c>
      <c r="K30" s="280">
        <f>IF(ISERROR(VLOOKUP(J30,'KAYIT LİSTESİ'!$B$4:$H$951,2,0)),"",(VLOOKUP(J30,'KAYIT LİSTESİ'!$B$4:$H$951,2,0)))</f>
      </c>
      <c r="L30" s="21">
        <f>IF(ISERROR(VLOOKUP(J30,'KAYIT LİSTESİ'!$B$4:$H$951,4,0)),"",(VLOOKUP(J30,'KAYIT LİSTESİ'!$B$4:$H$951,4,0)))</f>
      </c>
      <c r="M30" s="46">
        <f>IF(ISERROR(VLOOKUP(J30,'KAYIT LİSTESİ'!$B$4:$H$951,5,0)),"",(VLOOKUP(J30,'KAYIT LİSTESİ'!$B$4:$H$951,5,0)))</f>
      </c>
      <c r="N30" s="46">
        <f>IF(ISERROR(VLOOKUP(J30,'KAYIT LİSTESİ'!$B$4:$H$951,6,0)),"",(VLOOKUP(J30,'KAYIT LİSTESİ'!$B$4:$H$951,6,0)))</f>
      </c>
      <c r="O30" s="168"/>
      <c r="P30" s="343"/>
      <c r="T30" s="257">
        <v>43614</v>
      </c>
      <c r="U30" s="255">
        <v>71</v>
      </c>
    </row>
    <row r="31" spans="1:21" s="15" customFormat="1" ht="33.75" customHeight="1">
      <c r="A31" s="365"/>
      <c r="B31" s="366"/>
      <c r="C31" s="367"/>
      <c r="D31" s="368"/>
      <c r="E31" s="165"/>
      <c r="F31" s="378"/>
      <c r="G31" s="370"/>
      <c r="H31" s="18"/>
      <c r="I31" s="342">
        <v>10</v>
      </c>
      <c r="J31" s="20" t="s">
        <v>257</v>
      </c>
      <c r="K31" s="280">
        <f>IF(ISERROR(VLOOKUP(J31,'KAYIT LİSTESİ'!$B$4:$H$951,2,0)),"",(VLOOKUP(J31,'KAYIT LİSTESİ'!$B$4:$H$951,2,0)))</f>
      </c>
      <c r="L31" s="21">
        <f>IF(ISERROR(VLOOKUP(J31,'KAYIT LİSTESİ'!$B$4:$H$951,4,0)),"",(VLOOKUP(J31,'KAYIT LİSTESİ'!$B$4:$H$951,4,0)))</f>
      </c>
      <c r="M31" s="46">
        <f>IF(ISERROR(VLOOKUP(J31,'KAYIT LİSTESİ'!$B$4:$H$951,5,0)),"",(VLOOKUP(J31,'KAYIT LİSTESİ'!$B$4:$H$951,5,0)))</f>
      </c>
      <c r="N31" s="46">
        <f>IF(ISERROR(VLOOKUP(J31,'KAYIT LİSTESİ'!$B$4:$H$951,6,0)),"",(VLOOKUP(J31,'KAYIT LİSTESİ'!$B$4:$H$951,6,0)))</f>
      </c>
      <c r="O31" s="168"/>
      <c r="P31" s="343"/>
      <c r="T31" s="257">
        <v>43714</v>
      </c>
      <c r="U31" s="255">
        <v>70</v>
      </c>
    </row>
    <row r="32" spans="1:21" s="15" customFormat="1" ht="33.75" customHeight="1">
      <c r="A32" s="365"/>
      <c r="B32" s="366"/>
      <c r="C32" s="367"/>
      <c r="D32" s="368"/>
      <c r="E32" s="165"/>
      <c r="F32" s="378"/>
      <c r="G32" s="370"/>
      <c r="H32" s="18"/>
      <c r="I32" s="342">
        <v>11</v>
      </c>
      <c r="J32" s="20" t="s">
        <v>258</v>
      </c>
      <c r="K32" s="280">
        <f>IF(ISERROR(VLOOKUP(J32,'KAYIT LİSTESİ'!$B$4:$H$951,2,0)),"",(VLOOKUP(J32,'KAYIT LİSTESİ'!$B$4:$H$951,2,0)))</f>
      </c>
      <c r="L32" s="21">
        <f>IF(ISERROR(VLOOKUP(J32,'KAYIT LİSTESİ'!$B$4:$H$951,4,0)),"",(VLOOKUP(J32,'KAYIT LİSTESİ'!$B$4:$H$951,4,0)))</f>
      </c>
      <c r="M32" s="46">
        <f>IF(ISERROR(VLOOKUP(J32,'KAYIT LİSTESİ'!$B$4:$H$951,5,0)),"",(VLOOKUP(J32,'KAYIT LİSTESİ'!$B$4:$H$951,5,0)))</f>
      </c>
      <c r="N32" s="46">
        <f>IF(ISERROR(VLOOKUP(J32,'KAYIT LİSTESİ'!$B$4:$H$951,6,0)),"",(VLOOKUP(J32,'KAYIT LİSTESİ'!$B$4:$H$951,6,0)))</f>
      </c>
      <c r="O32" s="168"/>
      <c r="P32" s="343"/>
      <c r="T32" s="257">
        <v>43834</v>
      </c>
      <c r="U32" s="255">
        <v>69</v>
      </c>
    </row>
    <row r="33" spans="1:21" s="15" customFormat="1" ht="33.75" customHeight="1">
      <c r="A33" s="365"/>
      <c r="B33" s="366"/>
      <c r="C33" s="367"/>
      <c r="D33" s="368"/>
      <c r="E33" s="165"/>
      <c r="F33" s="378"/>
      <c r="G33" s="370"/>
      <c r="H33" s="18"/>
      <c r="I33" s="342">
        <v>12</v>
      </c>
      <c r="J33" s="20" t="s">
        <v>259</v>
      </c>
      <c r="K33" s="280">
        <f>IF(ISERROR(VLOOKUP(J33,'KAYIT LİSTESİ'!$B$4:$H$951,2,0)),"",(VLOOKUP(J33,'KAYIT LİSTESİ'!$B$4:$H$951,2,0)))</f>
      </c>
      <c r="L33" s="21">
        <f>IF(ISERROR(VLOOKUP(J33,'KAYIT LİSTESİ'!$B$4:$H$951,4,0)),"",(VLOOKUP(J33,'KAYIT LİSTESİ'!$B$4:$H$951,4,0)))</f>
      </c>
      <c r="M33" s="46">
        <f>IF(ISERROR(VLOOKUP(J33,'KAYIT LİSTESİ'!$B$4:$H$951,5,0)),"",(VLOOKUP(J33,'KAYIT LİSTESİ'!$B$4:$H$951,5,0)))</f>
      </c>
      <c r="N33" s="46">
        <f>IF(ISERROR(VLOOKUP(J33,'KAYIT LİSTESİ'!$B$4:$H$951,6,0)),"",(VLOOKUP(J33,'KAYIT LİSTESİ'!$B$4:$H$951,6,0)))</f>
      </c>
      <c r="O33" s="168"/>
      <c r="P33" s="343"/>
      <c r="T33" s="257">
        <v>43954</v>
      </c>
      <c r="U33" s="255">
        <v>68</v>
      </c>
    </row>
    <row r="34" spans="1:21" s="15" customFormat="1" ht="33.75" customHeight="1">
      <c r="A34" s="365"/>
      <c r="B34" s="366"/>
      <c r="C34" s="367"/>
      <c r="D34" s="368"/>
      <c r="E34" s="165"/>
      <c r="F34" s="378"/>
      <c r="G34" s="370"/>
      <c r="H34" s="18"/>
      <c r="I34" s="338" t="s">
        <v>18</v>
      </c>
      <c r="J34" s="269"/>
      <c r="K34" s="269"/>
      <c r="L34" s="269"/>
      <c r="M34" s="269"/>
      <c r="N34" s="269"/>
      <c r="O34" s="269"/>
      <c r="P34" s="339"/>
      <c r="T34" s="257">
        <v>44074</v>
      </c>
      <c r="U34" s="255">
        <v>67</v>
      </c>
    </row>
    <row r="35" spans="1:21" s="15" customFormat="1" ht="33.75" customHeight="1">
      <c r="A35" s="365"/>
      <c r="B35" s="366"/>
      <c r="C35" s="367"/>
      <c r="D35" s="368"/>
      <c r="E35" s="165"/>
      <c r="F35" s="378"/>
      <c r="G35" s="370"/>
      <c r="H35" s="18"/>
      <c r="I35" s="340" t="s">
        <v>12</v>
      </c>
      <c r="J35" s="45" t="s">
        <v>80</v>
      </c>
      <c r="K35" s="45" t="s">
        <v>79</v>
      </c>
      <c r="L35" s="124" t="s">
        <v>13</v>
      </c>
      <c r="M35" s="125" t="s">
        <v>14</v>
      </c>
      <c r="N35" s="125" t="s">
        <v>672</v>
      </c>
      <c r="O35" s="167" t="s">
        <v>15</v>
      </c>
      <c r="P35" s="357" t="s">
        <v>26</v>
      </c>
      <c r="T35" s="257">
        <v>44194</v>
      </c>
      <c r="U35" s="255">
        <v>66</v>
      </c>
    </row>
    <row r="36" spans="1:21" s="15" customFormat="1" ht="33.75" customHeight="1">
      <c r="A36" s="365"/>
      <c r="B36" s="366"/>
      <c r="C36" s="367"/>
      <c r="D36" s="368"/>
      <c r="E36" s="165"/>
      <c r="F36" s="378"/>
      <c r="G36" s="370"/>
      <c r="H36" s="18"/>
      <c r="I36" s="342">
        <v>1</v>
      </c>
      <c r="J36" s="20" t="s">
        <v>260</v>
      </c>
      <c r="K36" s="280">
        <f>IF(ISERROR(VLOOKUP(J36,'KAYIT LİSTESİ'!$B$4:$H$951,2,0)),"",(VLOOKUP(J36,'KAYIT LİSTESİ'!$B$4:$H$951,2,0)))</f>
      </c>
      <c r="L36" s="21">
        <f>IF(ISERROR(VLOOKUP(J36,'KAYIT LİSTESİ'!$B$4:$H$951,4,0)),"",(VLOOKUP(J36,'KAYIT LİSTESİ'!$B$4:$H$951,4,0)))</f>
      </c>
      <c r="M36" s="46">
        <f>IF(ISERROR(VLOOKUP(J36,'KAYIT LİSTESİ'!$B$4:$H$951,5,0)),"",(VLOOKUP(J36,'KAYIT LİSTESİ'!$B$4:$H$951,5,0)))</f>
      </c>
      <c r="N36" s="46">
        <f>IF(ISERROR(VLOOKUP(J36,'KAYIT LİSTESİ'!$B$4:$H$951,6,0)),"",(VLOOKUP(J36,'KAYIT LİSTESİ'!$B$4:$H$951,6,0)))</f>
      </c>
      <c r="O36" s="168"/>
      <c r="P36" s="343"/>
      <c r="T36" s="257">
        <v>44314</v>
      </c>
      <c r="U36" s="255">
        <v>65</v>
      </c>
    </row>
    <row r="37" spans="1:21" s="15" customFormat="1" ht="33.75" customHeight="1">
      <c r="A37" s="365"/>
      <c r="B37" s="366"/>
      <c r="C37" s="367"/>
      <c r="D37" s="368"/>
      <c r="E37" s="165"/>
      <c r="F37" s="378"/>
      <c r="G37" s="370"/>
      <c r="H37" s="18"/>
      <c r="I37" s="342">
        <v>2</v>
      </c>
      <c r="J37" s="20" t="s">
        <v>261</v>
      </c>
      <c r="K37" s="280">
        <f>IF(ISERROR(VLOOKUP(J37,'KAYIT LİSTESİ'!$B$4:$H$951,2,0)),"",(VLOOKUP(J37,'KAYIT LİSTESİ'!$B$4:$H$951,2,0)))</f>
      </c>
      <c r="L37" s="21">
        <f>IF(ISERROR(VLOOKUP(J37,'KAYIT LİSTESİ'!$B$4:$H$951,4,0)),"",(VLOOKUP(J37,'KAYIT LİSTESİ'!$B$4:$H$951,4,0)))</f>
      </c>
      <c r="M37" s="46">
        <f>IF(ISERROR(VLOOKUP(J37,'KAYIT LİSTESİ'!$B$4:$H$951,5,0)),"",(VLOOKUP(J37,'KAYIT LİSTESİ'!$B$4:$H$951,5,0)))</f>
      </c>
      <c r="N37" s="46">
        <f>IF(ISERROR(VLOOKUP(J37,'KAYIT LİSTESİ'!$B$4:$H$951,6,0)),"",(VLOOKUP(J37,'KAYIT LİSTESİ'!$B$4:$H$951,6,0)))</f>
      </c>
      <c r="O37" s="168"/>
      <c r="P37" s="343"/>
      <c r="T37" s="257">
        <v>44434</v>
      </c>
      <c r="U37" s="255">
        <v>64</v>
      </c>
    </row>
    <row r="38" spans="1:21" s="15" customFormat="1" ht="33.75" customHeight="1">
      <c r="A38" s="365"/>
      <c r="B38" s="366"/>
      <c r="C38" s="367"/>
      <c r="D38" s="368"/>
      <c r="E38" s="165"/>
      <c r="F38" s="378"/>
      <c r="G38" s="370"/>
      <c r="H38" s="18"/>
      <c r="I38" s="342">
        <v>3</v>
      </c>
      <c r="J38" s="20" t="s">
        <v>262</v>
      </c>
      <c r="K38" s="280">
        <f>IF(ISERROR(VLOOKUP(J38,'KAYIT LİSTESİ'!$B$4:$H$951,2,0)),"",(VLOOKUP(J38,'KAYIT LİSTESİ'!$B$4:$H$951,2,0)))</f>
      </c>
      <c r="L38" s="21">
        <f>IF(ISERROR(VLOOKUP(J38,'KAYIT LİSTESİ'!$B$4:$H$951,4,0)),"",(VLOOKUP(J38,'KAYIT LİSTESİ'!$B$4:$H$951,4,0)))</f>
      </c>
      <c r="M38" s="46">
        <f>IF(ISERROR(VLOOKUP(J38,'KAYIT LİSTESİ'!$B$4:$H$951,5,0)),"",(VLOOKUP(J38,'KAYIT LİSTESİ'!$B$4:$H$951,5,0)))</f>
      </c>
      <c r="N38" s="46">
        <f>IF(ISERROR(VLOOKUP(J38,'KAYIT LİSTESİ'!$B$4:$H$951,6,0)),"",(VLOOKUP(J38,'KAYIT LİSTESİ'!$B$4:$H$951,6,0)))</f>
      </c>
      <c r="O38" s="168"/>
      <c r="P38" s="343"/>
      <c r="T38" s="257">
        <v>44554</v>
      </c>
      <c r="U38" s="255">
        <v>63</v>
      </c>
    </row>
    <row r="39" spans="1:21" s="15" customFormat="1" ht="33.75" customHeight="1">
      <c r="A39" s="365"/>
      <c r="B39" s="366"/>
      <c r="C39" s="367"/>
      <c r="D39" s="368"/>
      <c r="E39" s="165"/>
      <c r="F39" s="378"/>
      <c r="G39" s="370"/>
      <c r="H39" s="18"/>
      <c r="I39" s="342">
        <v>4</v>
      </c>
      <c r="J39" s="20" t="s">
        <v>263</v>
      </c>
      <c r="K39" s="280">
        <f>IF(ISERROR(VLOOKUP(J39,'KAYIT LİSTESİ'!$B$4:$H$951,2,0)),"",(VLOOKUP(J39,'KAYIT LİSTESİ'!$B$4:$H$951,2,0)))</f>
      </c>
      <c r="L39" s="21">
        <f>IF(ISERROR(VLOOKUP(J39,'KAYIT LİSTESİ'!$B$4:$H$951,4,0)),"",(VLOOKUP(J39,'KAYIT LİSTESİ'!$B$4:$H$951,4,0)))</f>
      </c>
      <c r="M39" s="46">
        <f>IF(ISERROR(VLOOKUP(J39,'KAYIT LİSTESİ'!$B$4:$H$951,5,0)),"",(VLOOKUP(J39,'KAYIT LİSTESİ'!$B$4:$H$951,5,0)))</f>
      </c>
      <c r="N39" s="46">
        <f>IF(ISERROR(VLOOKUP(J39,'KAYIT LİSTESİ'!$B$4:$H$951,6,0)),"",(VLOOKUP(J39,'KAYIT LİSTESİ'!$B$4:$H$951,6,0)))</f>
      </c>
      <c r="O39" s="168"/>
      <c r="P39" s="343"/>
      <c r="T39" s="257">
        <v>44674</v>
      </c>
      <c r="U39" s="255">
        <v>62</v>
      </c>
    </row>
    <row r="40" spans="1:21" s="15" customFormat="1" ht="33.75" customHeight="1">
      <c r="A40" s="365"/>
      <c r="B40" s="366"/>
      <c r="C40" s="367"/>
      <c r="D40" s="368"/>
      <c r="E40" s="165"/>
      <c r="F40" s="378"/>
      <c r="G40" s="370"/>
      <c r="H40" s="18"/>
      <c r="I40" s="342">
        <v>5</v>
      </c>
      <c r="J40" s="20" t="s">
        <v>264</v>
      </c>
      <c r="K40" s="280">
        <f>IF(ISERROR(VLOOKUP(J40,'KAYIT LİSTESİ'!$B$4:$H$951,2,0)),"",(VLOOKUP(J40,'KAYIT LİSTESİ'!$B$4:$H$951,2,0)))</f>
      </c>
      <c r="L40" s="21">
        <f>IF(ISERROR(VLOOKUP(J40,'KAYIT LİSTESİ'!$B$4:$H$951,4,0)),"",(VLOOKUP(J40,'KAYIT LİSTESİ'!$B$4:$H$951,4,0)))</f>
      </c>
      <c r="M40" s="46">
        <f>IF(ISERROR(VLOOKUP(J40,'KAYIT LİSTESİ'!$B$4:$H$951,5,0)),"",(VLOOKUP(J40,'KAYIT LİSTESİ'!$B$4:$H$951,5,0)))</f>
      </c>
      <c r="N40" s="46">
        <f>IF(ISERROR(VLOOKUP(J40,'KAYIT LİSTESİ'!$B$4:$H$951,6,0)),"",(VLOOKUP(J40,'KAYIT LİSTESİ'!$B$4:$H$951,6,0)))</f>
      </c>
      <c r="O40" s="168"/>
      <c r="P40" s="343"/>
      <c r="T40" s="257">
        <v>44794</v>
      </c>
      <c r="U40" s="255">
        <v>61</v>
      </c>
    </row>
    <row r="41" spans="1:21" s="15" customFormat="1" ht="33.75" customHeight="1">
      <c r="A41" s="365"/>
      <c r="B41" s="366"/>
      <c r="C41" s="367"/>
      <c r="D41" s="368"/>
      <c r="E41" s="165"/>
      <c r="F41" s="378"/>
      <c r="G41" s="370"/>
      <c r="H41" s="18"/>
      <c r="I41" s="342">
        <v>6</v>
      </c>
      <c r="J41" s="20" t="s">
        <v>265</v>
      </c>
      <c r="K41" s="280">
        <f>IF(ISERROR(VLOOKUP(J41,'KAYIT LİSTESİ'!$B$4:$H$951,2,0)),"",(VLOOKUP(J41,'KAYIT LİSTESİ'!$B$4:$H$951,2,0)))</f>
      </c>
      <c r="L41" s="21">
        <f>IF(ISERROR(VLOOKUP(J41,'KAYIT LİSTESİ'!$B$4:$H$951,4,0)),"",(VLOOKUP(J41,'KAYIT LİSTESİ'!$B$4:$H$951,4,0)))</f>
      </c>
      <c r="M41" s="46">
        <f>IF(ISERROR(VLOOKUP(J41,'KAYIT LİSTESİ'!$B$4:$H$951,5,0)),"",(VLOOKUP(J41,'KAYIT LİSTESİ'!$B$4:$H$951,5,0)))</f>
      </c>
      <c r="N41" s="46">
        <f>IF(ISERROR(VLOOKUP(J41,'KAYIT LİSTESİ'!$B$4:$H$951,6,0)),"",(VLOOKUP(J41,'KAYIT LİSTESİ'!$B$4:$H$951,6,0)))</f>
      </c>
      <c r="O41" s="168"/>
      <c r="P41" s="343"/>
      <c r="T41" s="257">
        <v>44914</v>
      </c>
      <c r="U41" s="255">
        <v>60</v>
      </c>
    </row>
    <row r="42" spans="1:21" s="15" customFormat="1" ht="33.75" customHeight="1">
      <c r="A42" s="365"/>
      <c r="B42" s="366"/>
      <c r="C42" s="367"/>
      <c r="D42" s="368"/>
      <c r="E42" s="165"/>
      <c r="F42" s="378"/>
      <c r="G42" s="370"/>
      <c r="H42" s="18"/>
      <c r="I42" s="342">
        <v>7</v>
      </c>
      <c r="J42" s="20" t="s">
        <v>266</v>
      </c>
      <c r="K42" s="280">
        <f>IF(ISERROR(VLOOKUP(J42,'KAYIT LİSTESİ'!$B$4:$H$951,2,0)),"",(VLOOKUP(J42,'KAYIT LİSTESİ'!$B$4:$H$951,2,0)))</f>
      </c>
      <c r="L42" s="21">
        <f>IF(ISERROR(VLOOKUP(J42,'KAYIT LİSTESİ'!$B$4:$H$951,4,0)),"",(VLOOKUP(J42,'KAYIT LİSTESİ'!$B$4:$H$951,4,0)))</f>
      </c>
      <c r="M42" s="46">
        <f>IF(ISERROR(VLOOKUP(J42,'KAYIT LİSTESİ'!$B$4:$H$951,5,0)),"",(VLOOKUP(J42,'KAYIT LİSTESİ'!$B$4:$H$951,5,0)))</f>
      </c>
      <c r="N42" s="46">
        <f>IF(ISERROR(VLOOKUP(J42,'KAYIT LİSTESİ'!$B$4:$H$951,6,0)),"",(VLOOKUP(J42,'KAYIT LİSTESİ'!$B$4:$H$951,6,0)))</f>
      </c>
      <c r="O42" s="168"/>
      <c r="P42" s="343"/>
      <c r="T42" s="257">
        <v>45064</v>
      </c>
      <c r="U42" s="255">
        <v>59</v>
      </c>
    </row>
    <row r="43" spans="1:21" s="15" customFormat="1" ht="33.75" customHeight="1">
      <c r="A43" s="365"/>
      <c r="B43" s="366"/>
      <c r="C43" s="367"/>
      <c r="D43" s="368"/>
      <c r="E43" s="165"/>
      <c r="F43" s="378"/>
      <c r="G43" s="370"/>
      <c r="H43" s="18"/>
      <c r="I43" s="342">
        <v>8</v>
      </c>
      <c r="J43" s="20" t="s">
        <v>267</v>
      </c>
      <c r="K43" s="280">
        <f>IF(ISERROR(VLOOKUP(J43,'KAYIT LİSTESİ'!$B$4:$H$951,2,0)),"",(VLOOKUP(J43,'KAYIT LİSTESİ'!$B$4:$H$951,2,0)))</f>
      </c>
      <c r="L43" s="21">
        <f>IF(ISERROR(VLOOKUP(J43,'KAYIT LİSTESİ'!$B$4:$H$951,4,0)),"",(VLOOKUP(J43,'KAYIT LİSTESİ'!$B$4:$H$951,4,0)))</f>
      </c>
      <c r="M43" s="46">
        <f>IF(ISERROR(VLOOKUP(J43,'KAYIT LİSTESİ'!$B$4:$H$951,5,0)),"",(VLOOKUP(J43,'KAYIT LİSTESİ'!$B$4:$H$951,5,0)))</f>
      </c>
      <c r="N43" s="46">
        <f>IF(ISERROR(VLOOKUP(J43,'KAYIT LİSTESİ'!$B$4:$H$951,6,0)),"",(VLOOKUP(J43,'KAYIT LİSTESİ'!$B$4:$H$951,6,0)))</f>
      </c>
      <c r="O43" s="168"/>
      <c r="P43" s="343"/>
      <c r="T43" s="257">
        <v>45214</v>
      </c>
      <c r="U43" s="255">
        <v>58</v>
      </c>
    </row>
    <row r="44" spans="1:21" s="15" customFormat="1" ht="33.75" customHeight="1">
      <c r="A44" s="365"/>
      <c r="B44" s="366"/>
      <c r="C44" s="367"/>
      <c r="D44" s="368"/>
      <c r="E44" s="165"/>
      <c r="F44" s="378"/>
      <c r="G44" s="370"/>
      <c r="H44" s="18"/>
      <c r="I44" s="342">
        <v>9</v>
      </c>
      <c r="J44" s="20" t="s">
        <v>268</v>
      </c>
      <c r="K44" s="280">
        <f>IF(ISERROR(VLOOKUP(J44,'KAYIT LİSTESİ'!$B$4:$H$951,2,0)),"",(VLOOKUP(J44,'KAYIT LİSTESİ'!$B$4:$H$951,2,0)))</f>
      </c>
      <c r="L44" s="21">
        <f>IF(ISERROR(VLOOKUP(J44,'KAYIT LİSTESİ'!$B$4:$H$951,4,0)),"",(VLOOKUP(J44,'KAYIT LİSTESİ'!$B$4:$H$951,4,0)))</f>
      </c>
      <c r="M44" s="46">
        <f>IF(ISERROR(VLOOKUP(J44,'KAYIT LİSTESİ'!$B$4:$H$951,5,0)),"",(VLOOKUP(J44,'KAYIT LİSTESİ'!$B$4:$H$951,5,0)))</f>
      </c>
      <c r="N44" s="46">
        <f>IF(ISERROR(VLOOKUP(J44,'KAYIT LİSTESİ'!$B$4:$H$951,6,0)),"",(VLOOKUP(J44,'KAYIT LİSTESİ'!$B$4:$H$951,6,0)))</f>
      </c>
      <c r="O44" s="168"/>
      <c r="P44" s="343"/>
      <c r="T44" s="257">
        <v>45364</v>
      </c>
      <c r="U44" s="255">
        <v>57</v>
      </c>
    </row>
    <row r="45" spans="1:21" s="15" customFormat="1" ht="33.75" customHeight="1">
      <c r="A45" s="365"/>
      <c r="B45" s="366"/>
      <c r="C45" s="367"/>
      <c r="D45" s="368"/>
      <c r="E45" s="165"/>
      <c r="F45" s="378"/>
      <c r="G45" s="370"/>
      <c r="H45" s="18"/>
      <c r="I45" s="342">
        <v>10</v>
      </c>
      <c r="J45" s="20" t="s">
        <v>269</v>
      </c>
      <c r="K45" s="280">
        <f>IF(ISERROR(VLOOKUP(J45,'KAYIT LİSTESİ'!$B$4:$H$951,2,0)),"",(VLOOKUP(J45,'KAYIT LİSTESİ'!$B$4:$H$951,2,0)))</f>
      </c>
      <c r="L45" s="21">
        <f>IF(ISERROR(VLOOKUP(J45,'KAYIT LİSTESİ'!$B$4:$H$951,4,0)),"",(VLOOKUP(J45,'KAYIT LİSTESİ'!$B$4:$H$951,4,0)))</f>
      </c>
      <c r="M45" s="46">
        <f>IF(ISERROR(VLOOKUP(J45,'KAYIT LİSTESİ'!$B$4:$H$951,5,0)),"",(VLOOKUP(J45,'KAYIT LİSTESİ'!$B$4:$H$951,5,0)))</f>
      </c>
      <c r="N45" s="46">
        <f>IF(ISERROR(VLOOKUP(J45,'KAYIT LİSTESİ'!$B$4:$H$951,6,0)),"",(VLOOKUP(J45,'KAYIT LİSTESİ'!$B$4:$H$951,6,0)))</f>
      </c>
      <c r="O45" s="168"/>
      <c r="P45" s="343"/>
      <c r="T45" s="257">
        <v>45514</v>
      </c>
      <c r="U45" s="255">
        <v>56</v>
      </c>
    </row>
    <row r="46" spans="1:21" s="15" customFormat="1" ht="33.75" customHeight="1">
      <c r="A46" s="365"/>
      <c r="B46" s="366"/>
      <c r="C46" s="367"/>
      <c r="D46" s="368"/>
      <c r="E46" s="165"/>
      <c r="F46" s="378"/>
      <c r="G46" s="370"/>
      <c r="H46" s="18"/>
      <c r="I46" s="342">
        <v>11</v>
      </c>
      <c r="J46" s="20" t="s">
        <v>270</v>
      </c>
      <c r="K46" s="280">
        <f>IF(ISERROR(VLOOKUP(J46,'KAYIT LİSTESİ'!$B$4:$H$951,2,0)),"",(VLOOKUP(J46,'KAYIT LİSTESİ'!$B$4:$H$951,2,0)))</f>
      </c>
      <c r="L46" s="21">
        <f>IF(ISERROR(VLOOKUP(J46,'KAYIT LİSTESİ'!$B$4:$H$951,4,0)),"",(VLOOKUP(J46,'KAYIT LİSTESİ'!$B$4:$H$951,4,0)))</f>
      </c>
      <c r="M46" s="46">
        <f>IF(ISERROR(VLOOKUP(J46,'KAYIT LİSTESİ'!$B$4:$H$951,5,0)),"",(VLOOKUP(J46,'KAYIT LİSTESİ'!$B$4:$H$951,5,0)))</f>
      </c>
      <c r="N46" s="46">
        <f>IF(ISERROR(VLOOKUP(J46,'KAYIT LİSTESİ'!$B$4:$H$951,6,0)),"",(VLOOKUP(J46,'KAYIT LİSTESİ'!$B$4:$H$951,6,0)))</f>
      </c>
      <c r="O46" s="168"/>
      <c r="P46" s="343"/>
      <c r="T46" s="257">
        <v>45664</v>
      </c>
      <c r="U46" s="255">
        <v>55</v>
      </c>
    </row>
    <row r="47" spans="1:21" s="15" customFormat="1" ht="33.75" customHeight="1" thickBot="1">
      <c r="A47" s="371"/>
      <c r="B47" s="372"/>
      <c r="C47" s="373"/>
      <c r="D47" s="374"/>
      <c r="E47" s="375"/>
      <c r="F47" s="379"/>
      <c r="G47" s="377"/>
      <c r="H47" s="18"/>
      <c r="I47" s="344">
        <v>12</v>
      </c>
      <c r="J47" s="345" t="s">
        <v>271</v>
      </c>
      <c r="K47" s="358">
        <f>IF(ISERROR(VLOOKUP(J47,'KAYIT LİSTESİ'!$B$4:$H$951,2,0)),"",(VLOOKUP(J47,'KAYIT LİSTESİ'!$B$4:$H$951,2,0)))</f>
      </c>
      <c r="L47" s="359">
        <f>IF(ISERROR(VLOOKUP(J47,'KAYIT LİSTESİ'!$B$4:$H$951,4,0)),"",(VLOOKUP(J47,'KAYIT LİSTESİ'!$B$4:$H$951,4,0)))</f>
      </c>
      <c r="M47" s="348">
        <f>IF(ISERROR(VLOOKUP(J47,'KAYIT LİSTESİ'!$B$4:$H$951,5,0)),"",(VLOOKUP(J47,'KAYIT LİSTESİ'!$B$4:$H$951,5,0)))</f>
      </c>
      <c r="N47" s="348">
        <f>IF(ISERROR(VLOOKUP(J47,'KAYIT LİSTESİ'!$B$4:$H$951,6,0)),"",(VLOOKUP(J47,'KAYIT LİSTESİ'!$B$4:$H$951,6,0)))</f>
      </c>
      <c r="O47" s="355"/>
      <c r="P47" s="350"/>
      <c r="T47" s="257">
        <v>45814</v>
      </c>
      <c r="U47" s="255">
        <v>54</v>
      </c>
    </row>
    <row r="48" spans="1:21" ht="7.5" customHeight="1">
      <c r="A48" s="31"/>
      <c r="B48" s="31"/>
      <c r="C48" s="32"/>
      <c r="D48" s="53"/>
      <c r="E48" s="33"/>
      <c r="F48" s="173"/>
      <c r="G48" s="35"/>
      <c r="I48" s="36"/>
      <c r="J48" s="37"/>
      <c r="K48" s="38"/>
      <c r="L48" s="39"/>
      <c r="M48" s="49"/>
      <c r="N48" s="49"/>
      <c r="O48" s="169"/>
      <c r="P48" s="38"/>
      <c r="T48" s="257">
        <v>52614</v>
      </c>
      <c r="U48" s="255">
        <v>39</v>
      </c>
    </row>
    <row r="49" spans="1:21" ht="14.25" customHeight="1">
      <c r="A49" s="26" t="s">
        <v>19</v>
      </c>
      <c r="B49" s="26"/>
      <c r="C49" s="26"/>
      <c r="D49" s="54"/>
      <c r="E49" s="47" t="s">
        <v>0</v>
      </c>
      <c r="F49" s="174" t="s">
        <v>1</v>
      </c>
      <c r="G49" s="23"/>
      <c r="H49" s="27" t="s">
        <v>2</v>
      </c>
      <c r="I49" s="27"/>
      <c r="J49" s="27"/>
      <c r="K49" s="27"/>
      <c r="M49" s="50" t="s">
        <v>3</v>
      </c>
      <c r="N49" s="51" t="s">
        <v>3</v>
      </c>
      <c r="O49" s="170" t="s">
        <v>3</v>
      </c>
      <c r="P49" s="26"/>
      <c r="Q49" s="28"/>
      <c r="T49" s="257">
        <v>52814</v>
      </c>
      <c r="U49" s="255">
        <v>38</v>
      </c>
    </row>
    <row r="50" spans="20:21" ht="12.75">
      <c r="T50" s="257">
        <v>53014</v>
      </c>
      <c r="U50" s="255">
        <v>37</v>
      </c>
    </row>
    <row r="51" spans="20:21" ht="12.75">
      <c r="T51" s="257">
        <v>53214</v>
      </c>
      <c r="U51" s="255">
        <v>36</v>
      </c>
    </row>
    <row r="52" spans="20:21" ht="12.75">
      <c r="T52" s="257">
        <v>53514</v>
      </c>
      <c r="U52" s="255">
        <v>35</v>
      </c>
    </row>
    <row r="53" spans="20:21" ht="12.75">
      <c r="T53" s="257">
        <v>53814</v>
      </c>
      <c r="U53" s="255">
        <v>34</v>
      </c>
    </row>
    <row r="54" spans="20:21" ht="12.75">
      <c r="T54" s="257">
        <v>54114</v>
      </c>
      <c r="U54" s="255">
        <v>33</v>
      </c>
    </row>
    <row r="55" spans="20:21" ht="12.75">
      <c r="T55" s="257">
        <v>54414</v>
      </c>
      <c r="U55" s="255">
        <v>32</v>
      </c>
    </row>
    <row r="56" spans="20:21" ht="12.75">
      <c r="T56" s="257">
        <v>54814</v>
      </c>
      <c r="U56" s="255">
        <v>31</v>
      </c>
    </row>
    <row r="57" spans="20:21" ht="12.75">
      <c r="T57" s="257">
        <v>55214</v>
      </c>
      <c r="U57" s="255">
        <v>30</v>
      </c>
    </row>
    <row r="58" spans="20:21" ht="12.75">
      <c r="T58" s="257">
        <v>55614</v>
      </c>
      <c r="U58" s="255">
        <v>29</v>
      </c>
    </row>
    <row r="59" spans="20:21" ht="12.75">
      <c r="T59" s="257">
        <v>60014</v>
      </c>
      <c r="U59" s="255">
        <v>28</v>
      </c>
    </row>
    <row r="60" spans="20:21" ht="12.75">
      <c r="T60" s="257">
        <v>60414</v>
      </c>
      <c r="U60" s="255">
        <v>27</v>
      </c>
    </row>
    <row r="61" spans="20:21" ht="12.75">
      <c r="T61" s="257">
        <v>60814</v>
      </c>
      <c r="U61" s="255">
        <v>26</v>
      </c>
    </row>
    <row r="62" spans="20:21" ht="12.75">
      <c r="T62" s="257">
        <v>61214</v>
      </c>
      <c r="U62" s="255">
        <v>25</v>
      </c>
    </row>
    <row r="63" spans="20:21" ht="12.75">
      <c r="T63" s="257">
        <v>61614</v>
      </c>
      <c r="U63" s="255">
        <v>24</v>
      </c>
    </row>
    <row r="64" spans="20:21" ht="12.75">
      <c r="T64" s="257">
        <v>62014</v>
      </c>
      <c r="U64" s="255">
        <v>23</v>
      </c>
    </row>
    <row r="65" spans="20:21" ht="12.75">
      <c r="T65" s="257">
        <v>62414</v>
      </c>
      <c r="U65" s="255">
        <v>22</v>
      </c>
    </row>
    <row r="66" spans="20:21" ht="12.75">
      <c r="T66" s="257">
        <v>62814</v>
      </c>
      <c r="U66" s="255">
        <v>21</v>
      </c>
    </row>
    <row r="67" spans="20:21" ht="12.75">
      <c r="T67" s="257">
        <v>63214</v>
      </c>
      <c r="U67" s="255">
        <v>20</v>
      </c>
    </row>
    <row r="68" spans="20:21" ht="12.75">
      <c r="T68" s="257">
        <v>63614</v>
      </c>
      <c r="U68" s="255">
        <v>19</v>
      </c>
    </row>
    <row r="69" spans="20:21" ht="12.75">
      <c r="T69" s="257">
        <v>64014</v>
      </c>
      <c r="U69" s="255">
        <v>18</v>
      </c>
    </row>
    <row r="70" spans="20:21" ht="12.75">
      <c r="T70" s="257">
        <v>64414</v>
      </c>
      <c r="U70" s="255">
        <v>17</v>
      </c>
    </row>
    <row r="71" spans="20:21" ht="12.75">
      <c r="T71" s="257">
        <v>64814</v>
      </c>
      <c r="U71" s="255">
        <v>16</v>
      </c>
    </row>
    <row r="72" spans="20:21" ht="12.75">
      <c r="T72" s="257">
        <v>65214</v>
      </c>
      <c r="U72" s="255">
        <v>15</v>
      </c>
    </row>
    <row r="73" spans="20:21" ht="12.75">
      <c r="T73" s="257">
        <v>65614</v>
      </c>
      <c r="U73" s="255">
        <v>14</v>
      </c>
    </row>
    <row r="74" spans="20:21" ht="12.75">
      <c r="T74" s="257">
        <v>70014</v>
      </c>
      <c r="U74" s="255">
        <v>13</v>
      </c>
    </row>
    <row r="75" spans="20:21" ht="12.75">
      <c r="T75" s="257">
        <v>70414</v>
      </c>
      <c r="U75" s="255">
        <v>12</v>
      </c>
    </row>
    <row r="76" spans="20:21" ht="12.75">
      <c r="T76" s="257">
        <v>70914</v>
      </c>
      <c r="U76" s="255">
        <v>11</v>
      </c>
    </row>
    <row r="77" spans="20:21" ht="12.75">
      <c r="T77" s="257">
        <v>71414</v>
      </c>
      <c r="U77" s="255">
        <v>10</v>
      </c>
    </row>
    <row r="78" spans="20:21" ht="12.75">
      <c r="T78" s="257">
        <v>71914</v>
      </c>
      <c r="U78" s="255">
        <v>9</v>
      </c>
    </row>
    <row r="79" spans="20:21" ht="12.75">
      <c r="T79" s="257">
        <v>72414</v>
      </c>
      <c r="U79" s="255">
        <v>8</v>
      </c>
    </row>
    <row r="80" spans="20:21" ht="12.75">
      <c r="T80" s="257">
        <v>72914</v>
      </c>
      <c r="U80" s="255">
        <v>7</v>
      </c>
    </row>
    <row r="81" spans="20:21" ht="12.75">
      <c r="T81" s="257">
        <v>73414</v>
      </c>
      <c r="U81" s="255">
        <v>6</v>
      </c>
    </row>
    <row r="82" spans="20:21" ht="12.75">
      <c r="T82" s="257">
        <v>73914</v>
      </c>
      <c r="U82" s="255">
        <v>5</v>
      </c>
    </row>
    <row r="83" spans="20:21" ht="12.75">
      <c r="T83" s="257">
        <v>74414</v>
      </c>
      <c r="U83" s="255">
        <v>4</v>
      </c>
    </row>
    <row r="84" spans="20:21" ht="12.75">
      <c r="T84" s="257">
        <v>74914</v>
      </c>
      <c r="U84" s="255">
        <v>3</v>
      </c>
    </row>
    <row r="85" spans="20:21" ht="12.75">
      <c r="T85" s="257">
        <v>75414</v>
      </c>
      <c r="U85" s="255">
        <v>2</v>
      </c>
    </row>
    <row r="86" spans="20:21" ht="12.75">
      <c r="T86" s="257">
        <v>80014</v>
      </c>
      <c r="U86" s="255">
        <v>1</v>
      </c>
    </row>
  </sheetData>
  <sheetProtection/>
  <mergeCells count="19">
    <mergeCell ref="I5:P5"/>
    <mergeCell ref="A6:A7"/>
    <mergeCell ref="B6:B7"/>
    <mergeCell ref="G6:G7"/>
    <mergeCell ref="F6:F7"/>
    <mergeCell ref="C6:C7"/>
    <mergeCell ref="D6:D7"/>
    <mergeCell ref="E6:E7"/>
    <mergeCell ref="A5:G5"/>
    <mergeCell ref="A1:P1"/>
    <mergeCell ref="A2:P2"/>
    <mergeCell ref="A3:C3"/>
    <mergeCell ref="D3:E3"/>
    <mergeCell ref="F3:G3"/>
    <mergeCell ref="A4:C4"/>
    <mergeCell ref="D4:E4"/>
    <mergeCell ref="N3:P3"/>
    <mergeCell ref="I3:L3"/>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U86"/>
  <sheetViews>
    <sheetView view="pageBreakPreview" zoomScale="70" zoomScaleSheetLayoutView="70" zoomScalePageLayoutView="0" workbookViewId="0" topLeftCell="A1">
      <selection activeCell="M10" sqref="M10"/>
    </sheetView>
  </sheetViews>
  <sheetFormatPr defaultColWidth="9.140625" defaultRowHeight="12.75"/>
  <cols>
    <col min="1" max="1" width="4.8515625" style="23" customWidth="1"/>
    <col min="2" max="2" width="10.00390625" style="23" bestFit="1" customWidth="1"/>
    <col min="3" max="3" width="14.421875" style="17" customWidth="1"/>
    <col min="4" max="4" width="22.140625" style="48" customWidth="1"/>
    <col min="5" max="5" width="32.8515625" style="48" customWidth="1"/>
    <col min="6" max="6" width="9.28125" style="171" customWidth="1"/>
    <col min="7" max="7" width="7.57421875" style="24" customWidth="1"/>
    <col min="8" max="8" width="2.140625" style="17" customWidth="1"/>
    <col min="9" max="9" width="4.421875" style="23" customWidth="1"/>
    <col min="10" max="10" width="12.421875" style="23" hidden="1" customWidth="1"/>
    <col min="11" max="11" width="6.57421875" style="23" customWidth="1"/>
    <col min="12" max="12" width="11.57421875" style="25" customWidth="1"/>
    <col min="13" max="13" width="23.57421875" style="52" customWidth="1"/>
    <col min="14" max="14" width="33.7109375" style="52" customWidth="1"/>
    <col min="15" max="15" width="9.57421875" style="171" customWidth="1"/>
    <col min="16" max="16" width="7.7109375" style="17" customWidth="1"/>
    <col min="17" max="17" width="5.7109375" style="17" customWidth="1"/>
    <col min="18" max="19" width="9.140625" style="17" customWidth="1"/>
    <col min="20" max="20" width="9.140625" style="257" hidden="1" customWidth="1"/>
    <col min="21" max="21" width="9.140625" style="255" hidden="1" customWidth="1"/>
    <col min="22" max="16384" width="9.140625" style="17" customWidth="1"/>
  </cols>
  <sheetData>
    <row r="1" spans="1:21" s="9" customFormat="1" ht="50.25"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c r="T1" s="256">
        <v>41514</v>
      </c>
      <c r="U1" s="252">
        <v>100</v>
      </c>
    </row>
    <row r="2" spans="1:21" s="9" customFormat="1" ht="24.75" customHeight="1">
      <c r="A2" s="466" t="str">
        <f>'YARIŞMA BİLGİLERİ'!F19</f>
        <v>Kulüplerarası Gençler Atletizm Ligi 1.Kademe Yarışmaları</v>
      </c>
      <c r="B2" s="466"/>
      <c r="C2" s="466"/>
      <c r="D2" s="466"/>
      <c r="E2" s="466"/>
      <c r="F2" s="466"/>
      <c r="G2" s="466"/>
      <c r="H2" s="466"/>
      <c r="I2" s="466"/>
      <c r="J2" s="466"/>
      <c r="K2" s="466"/>
      <c r="L2" s="466"/>
      <c r="M2" s="466"/>
      <c r="N2" s="466"/>
      <c r="O2" s="466"/>
      <c r="P2" s="466"/>
      <c r="T2" s="256">
        <v>41564</v>
      </c>
      <c r="U2" s="252">
        <v>99</v>
      </c>
    </row>
    <row r="3" spans="1:21" s="11" customFormat="1" ht="29.25" customHeight="1">
      <c r="A3" s="467" t="s">
        <v>94</v>
      </c>
      <c r="B3" s="467"/>
      <c r="C3" s="467"/>
      <c r="D3" s="468" t="str">
        <f>'YARIŞMA PROGRAMI'!C14</f>
        <v>5000 Metre</v>
      </c>
      <c r="E3" s="468"/>
      <c r="F3" s="469"/>
      <c r="G3" s="469"/>
      <c r="H3" s="10"/>
      <c r="I3" s="473"/>
      <c r="J3" s="473"/>
      <c r="K3" s="473"/>
      <c r="L3" s="473"/>
      <c r="M3" s="75" t="s">
        <v>445</v>
      </c>
      <c r="N3" s="472" t="str">
        <f>'YARIŞMA PROGRAMI'!E14</f>
        <v>Ali KAYA  13:33.69</v>
      </c>
      <c r="O3" s="472"/>
      <c r="P3" s="472"/>
      <c r="T3" s="256">
        <v>41614</v>
      </c>
      <c r="U3" s="252">
        <v>98</v>
      </c>
    </row>
    <row r="4" spans="1:21" s="11" customFormat="1" ht="17.25" customHeight="1" thickBot="1">
      <c r="A4" s="470" t="s">
        <v>84</v>
      </c>
      <c r="B4" s="470"/>
      <c r="C4" s="470"/>
      <c r="D4" s="471" t="str">
        <f>'YARIŞMA BİLGİLERİ'!F21</f>
        <v>Erkekler</v>
      </c>
      <c r="E4" s="471"/>
      <c r="F4" s="360"/>
      <c r="G4" s="335"/>
      <c r="H4" s="29"/>
      <c r="I4" s="335"/>
      <c r="J4" s="335"/>
      <c r="K4" s="335"/>
      <c r="L4" s="336"/>
      <c r="M4" s="337" t="s">
        <v>5</v>
      </c>
      <c r="N4" s="474" t="str">
        <f>'YARIŞMA PROGRAMI'!B14</f>
        <v>18 Mayıs 2013 - 18.15</v>
      </c>
      <c r="O4" s="474"/>
      <c r="P4" s="474"/>
      <c r="T4" s="256">
        <v>41664</v>
      </c>
      <c r="U4" s="252">
        <v>97</v>
      </c>
    </row>
    <row r="5" spans="1:21" s="9" customFormat="1" ht="22.5" customHeight="1">
      <c r="A5" s="479" t="s">
        <v>910</v>
      </c>
      <c r="B5" s="480"/>
      <c r="C5" s="480"/>
      <c r="D5" s="480"/>
      <c r="E5" s="480"/>
      <c r="F5" s="480"/>
      <c r="G5" s="481"/>
      <c r="H5" s="7"/>
      <c r="I5" s="482" t="s">
        <v>904</v>
      </c>
      <c r="J5" s="483"/>
      <c r="K5" s="483"/>
      <c r="L5" s="483"/>
      <c r="M5" s="483"/>
      <c r="N5" s="483"/>
      <c r="O5" s="483"/>
      <c r="P5" s="484"/>
      <c r="T5" s="256">
        <v>41714</v>
      </c>
      <c r="U5" s="252">
        <v>96</v>
      </c>
    </row>
    <row r="6" spans="1:21" s="15" customFormat="1" ht="18.75" customHeight="1">
      <c r="A6" s="485" t="s">
        <v>12</v>
      </c>
      <c r="B6" s="486" t="s">
        <v>79</v>
      </c>
      <c r="C6" s="478" t="s">
        <v>91</v>
      </c>
      <c r="D6" s="477" t="s">
        <v>14</v>
      </c>
      <c r="E6" s="477" t="s">
        <v>672</v>
      </c>
      <c r="F6" s="507" t="s">
        <v>15</v>
      </c>
      <c r="G6" s="475" t="s">
        <v>233</v>
      </c>
      <c r="I6" s="338" t="s">
        <v>16</v>
      </c>
      <c r="J6" s="269"/>
      <c r="K6" s="269"/>
      <c r="L6" s="269"/>
      <c r="M6" s="269"/>
      <c r="N6" s="269"/>
      <c r="O6" s="269"/>
      <c r="P6" s="339"/>
      <c r="T6" s="257">
        <v>41774</v>
      </c>
      <c r="U6" s="255">
        <v>95</v>
      </c>
    </row>
    <row r="7" spans="1:21" ht="26.25" customHeight="1">
      <c r="A7" s="485"/>
      <c r="B7" s="487"/>
      <c r="C7" s="478"/>
      <c r="D7" s="477"/>
      <c r="E7" s="477"/>
      <c r="F7" s="507"/>
      <c r="G7" s="476"/>
      <c r="H7" s="16"/>
      <c r="I7" s="340" t="s">
        <v>12</v>
      </c>
      <c r="J7" s="45" t="s">
        <v>80</v>
      </c>
      <c r="K7" s="45" t="s">
        <v>79</v>
      </c>
      <c r="L7" s="124" t="s">
        <v>13</v>
      </c>
      <c r="M7" s="125" t="s">
        <v>14</v>
      </c>
      <c r="N7" s="125" t="s">
        <v>672</v>
      </c>
      <c r="O7" s="167" t="s">
        <v>15</v>
      </c>
      <c r="P7" s="357" t="s">
        <v>26</v>
      </c>
      <c r="T7" s="257">
        <v>41834</v>
      </c>
      <c r="U7" s="255">
        <v>94</v>
      </c>
    </row>
    <row r="8" spans="1:21" s="15" customFormat="1" ht="33.75" customHeight="1">
      <c r="A8" s="365">
        <v>1</v>
      </c>
      <c r="B8" s="366">
        <v>565</v>
      </c>
      <c r="C8" s="367" t="s">
        <v>908</v>
      </c>
      <c r="D8" s="368" t="s">
        <v>899</v>
      </c>
      <c r="E8" s="165" t="s">
        <v>810</v>
      </c>
      <c r="F8" s="378">
        <v>152979</v>
      </c>
      <c r="G8" s="370">
        <v>13</v>
      </c>
      <c r="H8" s="18"/>
      <c r="I8" s="342">
        <v>1</v>
      </c>
      <c r="J8" s="20" t="s">
        <v>566</v>
      </c>
      <c r="K8" s="280">
        <f>IF(ISERROR(VLOOKUP(J8,'KAYIT LİSTESİ'!$B$4:$H$951,2,0)),"",(VLOOKUP(J8,'KAYIT LİSTESİ'!$B$4:$H$951,2,0)))</f>
      </c>
      <c r="L8" s="21">
        <f>IF(ISERROR(VLOOKUP(J8,'KAYIT LİSTESİ'!$B$4:$H$951,4,0)),"",(VLOOKUP(J8,'KAYIT LİSTESİ'!$B$4:$H$951,4,0)))</f>
      </c>
      <c r="M8" s="46">
        <f>IF(ISERROR(VLOOKUP(J8,'KAYIT LİSTESİ'!$B$4:$H$951,5,0)),"",(VLOOKUP(J8,'KAYIT LİSTESİ'!$B$4:$H$951,5,0)))</f>
      </c>
      <c r="N8" s="46">
        <f>IF(ISERROR(VLOOKUP(J8,'KAYIT LİSTESİ'!$B$4:$H$951,6,0)),"",(VLOOKUP(J8,'KAYIT LİSTESİ'!$B$4:$H$951,6,0)))</f>
      </c>
      <c r="O8" s="168"/>
      <c r="P8" s="343"/>
      <c r="T8" s="257">
        <v>41894</v>
      </c>
      <c r="U8" s="255">
        <v>93</v>
      </c>
    </row>
    <row r="9" spans="1:21" s="15" customFormat="1" ht="33.75" customHeight="1">
      <c r="A9" s="365">
        <v>2</v>
      </c>
      <c r="B9" s="366">
        <v>571</v>
      </c>
      <c r="C9" s="367">
        <v>34700</v>
      </c>
      <c r="D9" s="368" t="s">
        <v>798</v>
      </c>
      <c r="E9" s="165" t="s">
        <v>879</v>
      </c>
      <c r="F9" s="378">
        <v>153083</v>
      </c>
      <c r="G9" s="370">
        <v>12</v>
      </c>
      <c r="H9" s="18"/>
      <c r="I9" s="342">
        <v>2</v>
      </c>
      <c r="J9" s="20" t="s">
        <v>567</v>
      </c>
      <c r="K9" s="280">
        <f>IF(ISERROR(VLOOKUP(J9,'KAYIT LİSTESİ'!$B$4:$H$951,2,0)),"",(VLOOKUP(J9,'KAYIT LİSTESİ'!$B$4:$H$951,2,0)))</f>
        <v>553</v>
      </c>
      <c r="L9" s="21">
        <f>IF(ISERROR(VLOOKUP(J9,'KAYIT LİSTESİ'!$B$4:$H$951,4,0)),"",(VLOOKUP(J9,'KAYIT LİSTESİ'!$B$4:$H$951,4,0)))</f>
        <v>35782</v>
      </c>
      <c r="M9" s="46" t="str">
        <f>IF(ISERROR(VLOOKUP(J9,'KAYIT LİSTESİ'!$B$4:$H$951,5,0)),"",(VLOOKUP(J9,'KAYIT LİSTESİ'!$B$4:$H$951,5,0)))</f>
        <v>BURAK ÖZDEMİR</v>
      </c>
      <c r="N9" s="46" t="str">
        <f>IF(ISERROR(VLOOKUP(J9,'KAYIT LİSTESİ'!$B$4:$H$951,6,0)),"",(VLOOKUP(J9,'KAYIT LİSTESİ'!$B$4:$H$951,6,0)))</f>
        <v>TOKAT-BELEDİYE PLEVNE SPOR</v>
      </c>
      <c r="O9" s="168"/>
      <c r="P9" s="343"/>
      <c r="T9" s="257">
        <v>41954</v>
      </c>
      <c r="U9" s="255">
        <v>92</v>
      </c>
    </row>
    <row r="10" spans="1:21" s="15" customFormat="1" ht="33.75" customHeight="1">
      <c r="A10" s="365">
        <v>3</v>
      </c>
      <c r="B10" s="366">
        <v>428</v>
      </c>
      <c r="C10" s="367">
        <v>34947</v>
      </c>
      <c r="D10" s="368" t="s">
        <v>729</v>
      </c>
      <c r="E10" s="165" t="s">
        <v>723</v>
      </c>
      <c r="F10" s="378">
        <v>153459</v>
      </c>
      <c r="G10" s="370">
        <v>11</v>
      </c>
      <c r="H10" s="18"/>
      <c r="I10" s="342">
        <v>3</v>
      </c>
      <c r="J10" s="20" t="s">
        <v>568</v>
      </c>
      <c r="K10" s="280">
        <f>IF(ISERROR(VLOOKUP(J10,'KAYIT LİSTESİ'!$B$4:$H$951,2,0)),"",(VLOOKUP(J10,'KAYIT LİSTESİ'!$B$4:$H$951,2,0)))</f>
        <v>476</v>
      </c>
      <c r="L10" s="21">
        <f>IF(ISERROR(VLOOKUP(J10,'KAYIT LİSTESİ'!$B$4:$H$951,4,0)),"",(VLOOKUP(J10,'KAYIT LİSTESİ'!$B$4:$H$951,4,0)))</f>
        <v>34700</v>
      </c>
      <c r="M10" s="46" t="str">
        <f>IF(ISERROR(VLOOKUP(J10,'KAYIT LİSTESİ'!$B$4:$H$951,5,0)),"",(VLOOKUP(J10,'KAYIT LİSTESİ'!$B$4:$H$951,5,0)))</f>
        <v>İSMAİL TİLAVER</v>
      </c>
      <c r="N10" s="46" t="str">
        <f>IF(ISERROR(VLOOKUP(J10,'KAYIT LİSTESİ'!$B$4:$H$951,6,0)),"",(VLOOKUP(J10,'KAYIT LİSTESİ'!$B$4:$H$951,6,0)))</f>
        <v>İSTANBUL-SULTANBEYLİ MEVLANA İ.Ö.O.SP.</v>
      </c>
      <c r="O10" s="168"/>
      <c r="P10" s="343"/>
      <c r="T10" s="257">
        <v>42014</v>
      </c>
      <c r="U10" s="255">
        <v>91</v>
      </c>
    </row>
    <row r="11" spans="1:21" s="15" customFormat="1" ht="33.75" customHeight="1">
      <c r="A11" s="365">
        <v>4</v>
      </c>
      <c r="B11" s="366">
        <v>470</v>
      </c>
      <c r="C11" s="367">
        <v>35004</v>
      </c>
      <c r="D11" s="368" t="s">
        <v>776</v>
      </c>
      <c r="E11" s="165" t="s">
        <v>674</v>
      </c>
      <c r="F11" s="378">
        <v>154112</v>
      </c>
      <c r="G11" s="370">
        <v>10</v>
      </c>
      <c r="H11" s="18"/>
      <c r="I11" s="342">
        <v>4</v>
      </c>
      <c r="J11" s="20" t="s">
        <v>569</v>
      </c>
      <c r="K11" s="280">
        <f>IF(ISERROR(VLOOKUP(J11,'KAYIT LİSTESİ'!$B$4:$H$951,2,0)),"",(VLOOKUP(J11,'KAYIT LİSTESİ'!$B$4:$H$951,2,0)))</f>
        <v>519</v>
      </c>
      <c r="L11" s="21">
        <f>IF(ISERROR(VLOOKUP(J11,'KAYIT LİSTESİ'!$B$4:$H$951,4,0)),"",(VLOOKUP(J11,'KAYIT LİSTESİ'!$B$4:$H$951,4,0)))</f>
        <v>35374</v>
      </c>
      <c r="M11" s="46" t="str">
        <f>IF(ISERROR(VLOOKUP(J11,'KAYIT LİSTESİ'!$B$4:$H$951,5,0)),"",(VLOOKUP(J11,'KAYIT LİSTESİ'!$B$4:$H$951,5,0)))</f>
        <v>İSMAİL ASLAN</v>
      </c>
      <c r="N11" s="46" t="str">
        <f>IF(ISERROR(VLOOKUP(J11,'KAYIT LİSTESİ'!$B$4:$H$951,6,0)),"",(VLOOKUP(J11,'KAYIT LİSTESİ'!$B$4:$H$951,6,0)))</f>
        <v>MALATYA-ESENLİK BLD.SP.</v>
      </c>
      <c r="O11" s="168"/>
      <c r="P11" s="343"/>
      <c r="T11" s="257">
        <v>42084</v>
      </c>
      <c r="U11" s="255">
        <v>90</v>
      </c>
    </row>
    <row r="12" spans="1:21" s="15" customFormat="1" ht="33.75" customHeight="1">
      <c r="A12" s="365">
        <v>5</v>
      </c>
      <c r="B12" s="366">
        <v>494</v>
      </c>
      <c r="C12" s="367">
        <v>35082.08199074074</v>
      </c>
      <c r="D12" s="368" t="s">
        <v>800</v>
      </c>
      <c r="E12" s="165" t="s">
        <v>796</v>
      </c>
      <c r="F12" s="378">
        <v>160638</v>
      </c>
      <c r="G12" s="370">
        <v>9</v>
      </c>
      <c r="H12" s="18"/>
      <c r="I12" s="342">
        <v>5</v>
      </c>
      <c r="J12" s="20" t="s">
        <v>570</v>
      </c>
      <c r="K12" s="280">
        <f>IF(ISERROR(VLOOKUP(J12,'KAYIT LİSTESİ'!$B$4:$H$951,2,0)),"",(VLOOKUP(J12,'KAYIT LİSTESİ'!$B$4:$H$951,2,0)))</f>
        <v>431</v>
      </c>
      <c r="L12" s="21">
        <f>IF(ISERROR(VLOOKUP(J12,'KAYIT LİSTESİ'!$B$4:$H$951,4,0)),"",(VLOOKUP(J12,'KAYIT LİSTESİ'!$B$4:$H$951,4,0)))</f>
        <v>35217</v>
      </c>
      <c r="M12" s="46" t="str">
        <f>IF(ISERROR(VLOOKUP(J12,'KAYIT LİSTESİ'!$B$4:$H$951,5,0)),"",(VLOOKUP(J12,'KAYIT LİSTESİ'!$B$4:$H$951,5,0)))</f>
        <v>EROL AKIN</v>
      </c>
      <c r="N12" s="46" t="str">
        <f>IF(ISERROR(VLOOKUP(J12,'KAYIT LİSTESİ'!$B$4:$H$951,6,0)),"",(VLOOKUP(J12,'KAYIT LİSTESİ'!$B$4:$H$951,6,0)))</f>
        <v>ESKİŞEHİR-B.Ş.GENÇLİK VE SPOR</v>
      </c>
      <c r="O12" s="168"/>
      <c r="P12" s="343"/>
      <c r="T12" s="257">
        <v>42154</v>
      </c>
      <c r="U12" s="255">
        <v>89</v>
      </c>
    </row>
    <row r="13" spans="1:21" s="15" customFormat="1" ht="33.75" customHeight="1">
      <c r="A13" s="365">
        <v>6</v>
      </c>
      <c r="B13" s="366">
        <v>534</v>
      </c>
      <c r="C13" s="367">
        <v>35081</v>
      </c>
      <c r="D13" s="368" t="s">
        <v>847</v>
      </c>
      <c r="E13" s="165" t="s">
        <v>842</v>
      </c>
      <c r="F13" s="378">
        <v>171447</v>
      </c>
      <c r="G13" s="370">
        <v>8</v>
      </c>
      <c r="H13" s="18"/>
      <c r="I13" s="342">
        <v>6</v>
      </c>
      <c r="J13" s="20" t="s">
        <v>571</v>
      </c>
      <c r="K13" s="280">
        <f>IF(ISERROR(VLOOKUP(J13,'KAYIT LİSTESİ'!$B$4:$H$951,2,0)),"",(VLOOKUP(J13,'KAYIT LİSTESİ'!$B$4:$H$951,2,0)))</f>
        <v>534</v>
      </c>
      <c r="L13" s="21">
        <f>IF(ISERROR(VLOOKUP(J13,'KAYIT LİSTESİ'!$B$4:$H$951,4,0)),"",(VLOOKUP(J13,'KAYIT LİSTESİ'!$B$4:$H$951,4,0)))</f>
        <v>35081</v>
      </c>
      <c r="M13" s="46" t="str">
        <f>IF(ISERROR(VLOOKUP(J13,'KAYIT LİSTESİ'!$B$4:$H$951,5,0)),"",(VLOOKUP(J13,'KAYIT LİSTESİ'!$B$4:$H$951,5,0)))</f>
        <v>MEHMET PINAR</v>
      </c>
      <c r="N13" s="46" t="str">
        <f>IF(ISERROR(VLOOKUP(J13,'KAYIT LİSTESİ'!$B$4:$H$951,6,0)),"",(VLOOKUP(J13,'KAYIT LİSTESİ'!$B$4:$H$951,6,0)))</f>
        <v>MERSİN-MESKİ SPOR</v>
      </c>
      <c r="O13" s="168"/>
      <c r="P13" s="343"/>
      <c r="T13" s="257">
        <v>42224</v>
      </c>
      <c r="U13" s="255">
        <v>88</v>
      </c>
    </row>
    <row r="14" spans="1:21" s="15" customFormat="1" ht="33.75" customHeight="1">
      <c r="A14" s="365">
        <v>7</v>
      </c>
      <c r="B14" s="366">
        <v>431</v>
      </c>
      <c r="C14" s="367">
        <v>35217</v>
      </c>
      <c r="D14" s="368" t="s">
        <v>743</v>
      </c>
      <c r="E14" s="165" t="s">
        <v>905</v>
      </c>
      <c r="F14" s="378">
        <v>173015</v>
      </c>
      <c r="G14" s="370">
        <v>7</v>
      </c>
      <c r="H14" s="18"/>
      <c r="I14" s="342">
        <v>7</v>
      </c>
      <c r="J14" s="20" t="s">
        <v>572</v>
      </c>
      <c r="K14" s="280">
        <f>IF(ISERROR(VLOOKUP(J14,'KAYIT LİSTESİ'!$B$4:$H$951,2,0)),"",(VLOOKUP(J14,'KAYIT LİSTESİ'!$B$4:$H$951,2,0)))</f>
        <v>550</v>
      </c>
      <c r="L14" s="21">
        <f>IF(ISERROR(VLOOKUP(J14,'KAYIT LİSTESİ'!$B$4:$H$951,4,0)),"",(VLOOKUP(J14,'KAYIT LİSTESİ'!$B$4:$H$951,4,0)))</f>
        <v>34547</v>
      </c>
      <c r="M14" s="46" t="str">
        <f>IF(ISERROR(VLOOKUP(J14,'KAYIT LİSTESİ'!$B$4:$H$951,5,0)),"",(VLOOKUP(J14,'KAYIT LİSTESİ'!$B$4:$H$951,5,0)))</f>
        <v>TEYFİK YAĞMUR</v>
      </c>
      <c r="N14" s="46" t="str">
        <f>IF(ISERROR(VLOOKUP(J14,'KAYIT LİSTESİ'!$B$4:$H$951,6,0)),"",(VLOOKUP(J14,'KAYIT LİSTESİ'!$B$4:$H$951,6,0)))</f>
        <v>SİVAS-SPORCU EĞİTİM MERKEZİ</v>
      </c>
      <c r="O14" s="168"/>
      <c r="P14" s="343"/>
      <c r="T14" s="257">
        <v>42294</v>
      </c>
      <c r="U14" s="255">
        <v>87</v>
      </c>
    </row>
    <row r="15" spans="1:21" s="15" customFormat="1" ht="33.75" customHeight="1">
      <c r="A15" s="365">
        <v>8</v>
      </c>
      <c r="B15" s="366">
        <v>519</v>
      </c>
      <c r="C15" s="367">
        <v>35374</v>
      </c>
      <c r="D15" s="368" t="s">
        <v>837</v>
      </c>
      <c r="E15" s="165" t="s">
        <v>830</v>
      </c>
      <c r="F15" s="378">
        <v>173479</v>
      </c>
      <c r="G15" s="370">
        <v>6</v>
      </c>
      <c r="H15" s="18"/>
      <c r="I15" s="342">
        <v>8</v>
      </c>
      <c r="J15" s="20" t="s">
        <v>573</v>
      </c>
      <c r="K15" s="280">
        <f>IF(ISERROR(VLOOKUP(J15,'KAYIT LİSTESİ'!$B$4:$H$951,2,0)),"",(VLOOKUP(J15,'KAYIT LİSTESİ'!$B$4:$H$951,2,0)))</f>
      </c>
      <c r="L15" s="21">
        <f>IF(ISERROR(VLOOKUP(J15,'KAYIT LİSTESİ'!$B$4:$H$951,4,0)),"",(VLOOKUP(J15,'KAYIT LİSTESİ'!$B$4:$H$951,4,0)))</f>
      </c>
      <c r="M15" s="46">
        <f>IF(ISERROR(VLOOKUP(J15,'KAYIT LİSTESİ'!$B$4:$H$951,5,0)),"",(VLOOKUP(J15,'KAYIT LİSTESİ'!$B$4:$H$951,5,0)))</f>
      </c>
      <c r="N15" s="46">
        <f>IF(ISERROR(VLOOKUP(J15,'KAYIT LİSTESİ'!$B$4:$H$951,6,0)),"",(VLOOKUP(J15,'KAYIT LİSTESİ'!$B$4:$H$951,6,0)))</f>
      </c>
      <c r="O15" s="168"/>
      <c r="P15" s="343"/>
      <c r="T15" s="257">
        <v>42364</v>
      </c>
      <c r="U15" s="255">
        <v>86</v>
      </c>
    </row>
    <row r="16" spans="1:21" s="15" customFormat="1" ht="33.75" customHeight="1">
      <c r="A16" s="365">
        <v>9</v>
      </c>
      <c r="B16" s="366">
        <v>553</v>
      </c>
      <c r="C16" s="367">
        <v>35782</v>
      </c>
      <c r="D16" s="368" t="s">
        <v>871</v>
      </c>
      <c r="E16" s="165" t="s">
        <v>865</v>
      </c>
      <c r="F16" s="378">
        <v>173538</v>
      </c>
      <c r="G16" s="370">
        <v>5</v>
      </c>
      <c r="H16" s="18"/>
      <c r="I16" s="342">
        <v>9</v>
      </c>
      <c r="J16" s="20" t="s">
        <v>574</v>
      </c>
      <c r="K16" s="280">
        <f>IF(ISERROR(VLOOKUP(J16,'KAYIT LİSTESİ'!$B$4:$H$951,2,0)),"",(VLOOKUP(J16,'KAYIT LİSTESİ'!$B$4:$H$951,2,0)))</f>
      </c>
      <c r="L16" s="21">
        <f>IF(ISERROR(VLOOKUP(J16,'KAYIT LİSTESİ'!$B$4:$H$951,4,0)),"",(VLOOKUP(J16,'KAYIT LİSTESİ'!$B$4:$H$951,4,0)))</f>
      </c>
      <c r="M16" s="46">
        <f>IF(ISERROR(VLOOKUP(J16,'KAYIT LİSTESİ'!$B$4:$H$951,5,0)),"",(VLOOKUP(J16,'KAYIT LİSTESİ'!$B$4:$H$951,5,0)))</f>
      </c>
      <c r="N16" s="46">
        <f>IF(ISERROR(VLOOKUP(J16,'KAYIT LİSTESİ'!$B$4:$H$951,6,0)),"",(VLOOKUP(J16,'KAYIT LİSTESİ'!$B$4:$H$951,6,0)))</f>
      </c>
      <c r="O16" s="168"/>
      <c r="P16" s="343"/>
      <c r="T16" s="257">
        <v>42434</v>
      </c>
      <c r="U16" s="255">
        <v>85</v>
      </c>
    </row>
    <row r="17" spans="1:21" s="15" customFormat="1" ht="33.75" customHeight="1">
      <c r="A17" s="365">
        <v>10</v>
      </c>
      <c r="B17" s="366">
        <v>476</v>
      </c>
      <c r="C17" s="367">
        <v>34700</v>
      </c>
      <c r="D17" s="368" t="s">
        <v>790</v>
      </c>
      <c r="E17" s="165" t="s">
        <v>907</v>
      </c>
      <c r="F17" s="378">
        <v>174624</v>
      </c>
      <c r="G17" s="370">
        <v>4</v>
      </c>
      <c r="H17" s="18"/>
      <c r="I17" s="342">
        <v>10</v>
      </c>
      <c r="J17" s="20" t="s">
        <v>575</v>
      </c>
      <c r="K17" s="280">
        <f>IF(ISERROR(VLOOKUP(J17,'KAYIT LİSTESİ'!$B$4:$H$951,2,0)),"",(VLOOKUP(J17,'KAYIT LİSTESİ'!$B$4:$H$951,2,0)))</f>
      </c>
      <c r="L17" s="21">
        <f>IF(ISERROR(VLOOKUP(J17,'KAYIT LİSTESİ'!$B$4:$H$951,4,0)),"",(VLOOKUP(J17,'KAYIT LİSTESİ'!$B$4:$H$951,4,0)))</f>
      </c>
      <c r="M17" s="46">
        <f>IF(ISERROR(VLOOKUP(J17,'KAYIT LİSTESİ'!$B$4:$H$951,5,0)),"",(VLOOKUP(J17,'KAYIT LİSTESİ'!$B$4:$H$951,5,0)))</f>
      </c>
      <c r="N17" s="46">
        <f>IF(ISERROR(VLOOKUP(J17,'KAYIT LİSTESİ'!$B$4:$H$951,6,0)),"",(VLOOKUP(J17,'KAYIT LİSTESİ'!$B$4:$H$951,6,0)))</f>
      </c>
      <c r="O17" s="168"/>
      <c r="P17" s="343"/>
      <c r="T17" s="257">
        <v>42504</v>
      </c>
      <c r="U17" s="255">
        <v>84</v>
      </c>
    </row>
    <row r="18" spans="1:21" s="15" customFormat="1" ht="33.75" customHeight="1">
      <c r="A18" s="365">
        <v>11</v>
      </c>
      <c r="B18" s="366">
        <v>550</v>
      </c>
      <c r="C18" s="367">
        <v>34547</v>
      </c>
      <c r="D18" s="368" t="s">
        <v>858</v>
      </c>
      <c r="E18" s="165" t="s">
        <v>854</v>
      </c>
      <c r="F18" s="378">
        <v>184123</v>
      </c>
      <c r="G18" s="370">
        <v>3</v>
      </c>
      <c r="H18" s="18"/>
      <c r="I18" s="342">
        <v>11</v>
      </c>
      <c r="J18" s="20" t="s">
        <v>576</v>
      </c>
      <c r="K18" s="280">
        <f>IF(ISERROR(VLOOKUP(J18,'KAYIT LİSTESİ'!$B$4:$H$951,2,0)),"",(VLOOKUP(J18,'KAYIT LİSTESİ'!$B$4:$H$951,2,0)))</f>
      </c>
      <c r="L18" s="21">
        <f>IF(ISERROR(VLOOKUP(J18,'KAYIT LİSTESİ'!$B$4:$H$951,4,0)),"",(VLOOKUP(J18,'KAYIT LİSTESİ'!$B$4:$H$951,4,0)))</f>
      </c>
      <c r="M18" s="46">
        <f>IF(ISERROR(VLOOKUP(J18,'KAYIT LİSTESİ'!$B$4:$H$951,5,0)),"",(VLOOKUP(J18,'KAYIT LİSTESİ'!$B$4:$H$951,5,0)))</f>
      </c>
      <c r="N18" s="46">
        <f>IF(ISERROR(VLOOKUP(J18,'KAYIT LİSTESİ'!$B$4:$H$951,6,0)),"",(VLOOKUP(J18,'KAYIT LİSTESİ'!$B$4:$H$951,6,0)))</f>
      </c>
      <c r="O18" s="168"/>
      <c r="P18" s="343"/>
      <c r="T18" s="257">
        <v>42574</v>
      </c>
      <c r="U18" s="255">
        <v>83</v>
      </c>
    </row>
    <row r="19" spans="1:21" s="15" customFormat="1" ht="33.75" customHeight="1">
      <c r="A19" s="365">
        <v>12</v>
      </c>
      <c r="B19" s="366">
        <v>406</v>
      </c>
      <c r="C19" s="367">
        <v>1995</v>
      </c>
      <c r="D19" s="368" t="s">
        <v>716</v>
      </c>
      <c r="E19" s="165" t="s">
        <v>711</v>
      </c>
      <c r="F19" s="378">
        <v>185930</v>
      </c>
      <c r="G19" s="370">
        <v>2</v>
      </c>
      <c r="H19" s="18"/>
      <c r="I19" s="342">
        <v>12</v>
      </c>
      <c r="J19" s="20" t="s">
        <v>577</v>
      </c>
      <c r="K19" s="280">
        <f>IF(ISERROR(VLOOKUP(J19,'KAYIT LİSTESİ'!$B$4:$H$951,2,0)),"",(VLOOKUP(J19,'KAYIT LİSTESİ'!$B$4:$H$951,2,0)))</f>
      </c>
      <c r="L19" s="21">
        <f>IF(ISERROR(VLOOKUP(J19,'KAYIT LİSTESİ'!$B$4:$H$951,4,0)),"",(VLOOKUP(J19,'KAYIT LİSTESİ'!$B$4:$H$951,4,0)))</f>
      </c>
      <c r="M19" s="46">
        <f>IF(ISERROR(VLOOKUP(J19,'KAYIT LİSTESİ'!$B$4:$H$951,5,0)),"",(VLOOKUP(J19,'KAYIT LİSTESİ'!$B$4:$H$951,5,0)))</f>
      </c>
      <c r="N19" s="46">
        <f>IF(ISERROR(VLOOKUP(J19,'KAYIT LİSTESİ'!$B$4:$H$951,6,0)),"",(VLOOKUP(J19,'KAYIT LİSTESİ'!$B$4:$H$951,6,0)))</f>
      </c>
      <c r="O19" s="168"/>
      <c r="P19" s="343"/>
      <c r="T19" s="257">
        <v>42654</v>
      </c>
      <c r="U19" s="255">
        <v>82</v>
      </c>
    </row>
    <row r="20" spans="1:21" s="15" customFormat="1" ht="33.75" customHeight="1">
      <c r="A20" s="365"/>
      <c r="B20" s="366">
        <v>456</v>
      </c>
      <c r="C20" s="367">
        <v>35709</v>
      </c>
      <c r="D20" s="368" t="s">
        <v>762</v>
      </c>
      <c r="E20" s="165" t="s">
        <v>906</v>
      </c>
      <c r="F20" s="378" t="s">
        <v>934</v>
      </c>
      <c r="G20" s="370">
        <v>0</v>
      </c>
      <c r="H20" s="18"/>
      <c r="I20" s="338" t="s">
        <v>17</v>
      </c>
      <c r="J20" s="269"/>
      <c r="K20" s="269"/>
      <c r="L20" s="269"/>
      <c r="M20" s="269"/>
      <c r="N20" s="269"/>
      <c r="O20" s="269"/>
      <c r="P20" s="339"/>
      <c r="T20" s="257">
        <v>42734</v>
      </c>
      <c r="U20" s="255">
        <v>81</v>
      </c>
    </row>
    <row r="21" spans="1:21" s="15" customFormat="1" ht="33.75" customHeight="1">
      <c r="A21" s="365"/>
      <c r="B21" s="366"/>
      <c r="C21" s="367"/>
      <c r="D21" s="368"/>
      <c r="E21" s="165"/>
      <c r="F21" s="378"/>
      <c r="G21" s="370"/>
      <c r="H21" s="18"/>
      <c r="I21" s="340" t="s">
        <v>12</v>
      </c>
      <c r="J21" s="45" t="s">
        <v>80</v>
      </c>
      <c r="K21" s="45" t="s">
        <v>79</v>
      </c>
      <c r="L21" s="124" t="s">
        <v>13</v>
      </c>
      <c r="M21" s="125" t="s">
        <v>14</v>
      </c>
      <c r="N21" s="125" t="s">
        <v>672</v>
      </c>
      <c r="O21" s="167" t="s">
        <v>15</v>
      </c>
      <c r="P21" s="357" t="s">
        <v>26</v>
      </c>
      <c r="T21" s="257">
        <v>42814</v>
      </c>
      <c r="U21" s="255">
        <v>80</v>
      </c>
    </row>
    <row r="22" spans="1:21" s="15" customFormat="1" ht="33.75" customHeight="1">
      <c r="A22" s="365"/>
      <c r="B22" s="366"/>
      <c r="C22" s="367"/>
      <c r="D22" s="368"/>
      <c r="E22" s="165"/>
      <c r="F22" s="378"/>
      <c r="G22" s="370"/>
      <c r="H22" s="18"/>
      <c r="I22" s="342">
        <v>1</v>
      </c>
      <c r="J22" s="20" t="s">
        <v>578</v>
      </c>
      <c r="K22" s="280">
        <f>IF(ISERROR(VLOOKUP(J22,'KAYIT LİSTESİ'!$B$4:$H$951,2,0)),"",(VLOOKUP(J22,'KAYIT LİSTESİ'!$B$4:$H$951,2,0)))</f>
      </c>
      <c r="L22" s="21">
        <f>IF(ISERROR(VLOOKUP(J22,'KAYIT LİSTESİ'!$B$4:$H$951,4,0)),"",(VLOOKUP(J22,'KAYIT LİSTESİ'!$B$4:$H$951,4,0)))</f>
      </c>
      <c r="M22" s="46">
        <f>IF(ISERROR(VLOOKUP(J22,'KAYIT LİSTESİ'!$B$4:$H$951,5,0)),"",(VLOOKUP(J22,'KAYIT LİSTESİ'!$B$4:$H$951,5,0)))</f>
      </c>
      <c r="N22" s="46">
        <f>IF(ISERROR(VLOOKUP(J22,'KAYIT LİSTESİ'!$B$4:$H$951,6,0)),"",(VLOOKUP(J22,'KAYIT LİSTESİ'!$B$4:$H$951,6,0)))</f>
      </c>
      <c r="O22" s="168"/>
      <c r="P22" s="343"/>
      <c r="T22" s="257">
        <v>42894</v>
      </c>
      <c r="U22" s="255">
        <v>79</v>
      </c>
    </row>
    <row r="23" spans="1:21" s="15" customFormat="1" ht="33.75" customHeight="1">
      <c r="A23" s="365"/>
      <c r="B23" s="366"/>
      <c r="C23" s="367"/>
      <c r="D23" s="368"/>
      <c r="E23" s="165"/>
      <c r="F23" s="378"/>
      <c r="G23" s="370"/>
      <c r="H23" s="18"/>
      <c r="I23" s="342">
        <v>2</v>
      </c>
      <c r="J23" s="20" t="s">
        <v>579</v>
      </c>
      <c r="K23" s="280">
        <f>IF(ISERROR(VLOOKUP(J23,'KAYIT LİSTESİ'!$B$4:$H$951,2,0)),"",(VLOOKUP(J23,'KAYIT LİSTESİ'!$B$4:$H$951,2,0)))</f>
        <v>494</v>
      </c>
      <c r="L23" s="21">
        <f>IF(ISERROR(VLOOKUP(J23,'KAYIT LİSTESİ'!$B$4:$H$951,4,0)),"",(VLOOKUP(J23,'KAYIT LİSTESİ'!$B$4:$H$951,4,0)))</f>
        <v>35082.08199074074</v>
      </c>
      <c r="M23" s="46" t="str">
        <f>IF(ISERROR(VLOOKUP(J23,'KAYIT LİSTESİ'!$B$4:$H$951,5,0)),"",(VLOOKUP(J23,'KAYIT LİSTESİ'!$B$4:$H$951,5,0)))</f>
        <v>ÜMİT TURAN</v>
      </c>
      <c r="N23" s="46" t="str">
        <f>IF(ISERROR(VLOOKUP(J23,'KAYIT LİSTESİ'!$B$4:$H$951,6,0)),"",(VLOOKUP(J23,'KAYIT LİSTESİ'!$B$4:$H$951,6,0)))</f>
        <v>İSTANBUL-ÜSKÜDAR BLD.SPOR</v>
      </c>
      <c r="O23" s="168"/>
      <c r="P23" s="343"/>
      <c r="T23" s="257">
        <v>42974</v>
      </c>
      <c r="U23" s="255">
        <v>78</v>
      </c>
    </row>
    <row r="24" spans="1:21" s="15" customFormat="1" ht="33.75" customHeight="1">
      <c r="A24" s="365"/>
      <c r="B24" s="366"/>
      <c r="C24" s="367"/>
      <c r="D24" s="368"/>
      <c r="E24" s="165"/>
      <c r="F24" s="378"/>
      <c r="G24" s="370"/>
      <c r="H24" s="18"/>
      <c r="I24" s="342">
        <v>3</v>
      </c>
      <c r="J24" s="20" t="s">
        <v>580</v>
      </c>
      <c r="K24" s="280">
        <f>IF(ISERROR(VLOOKUP(J24,'KAYIT LİSTESİ'!$B$4:$H$951,2,0)),"",(VLOOKUP(J24,'KAYIT LİSTESİ'!$B$4:$H$951,2,0)))</f>
        <v>428</v>
      </c>
      <c r="L24" s="21">
        <f>IF(ISERROR(VLOOKUP(J24,'KAYIT LİSTESİ'!$B$4:$H$951,4,0)),"",(VLOOKUP(J24,'KAYIT LİSTESİ'!$B$4:$H$951,4,0)))</f>
        <v>34947</v>
      </c>
      <c r="M24" s="46" t="str">
        <f>IF(ISERROR(VLOOKUP(J24,'KAYIT LİSTESİ'!$B$4:$H$951,5,0)),"",(VLOOKUP(J24,'KAYIT LİSTESİ'!$B$4:$H$951,5,0)))</f>
        <v>Yunus İNAN</v>
      </c>
      <c r="N24" s="46" t="str">
        <f>IF(ISERROR(VLOOKUP(J24,'KAYIT LİSTESİ'!$B$4:$H$951,6,0)),"",(VLOOKUP(J24,'KAYIT LİSTESİ'!$B$4:$H$951,6,0)))</f>
        <v>ANKARA-EGO SPOR KULÜBÜ</v>
      </c>
      <c r="O24" s="168"/>
      <c r="P24" s="343"/>
      <c r="T24" s="257">
        <v>43054</v>
      </c>
      <c r="U24" s="255">
        <v>77</v>
      </c>
    </row>
    <row r="25" spans="1:21" s="15" customFormat="1" ht="33.75" customHeight="1">
      <c r="A25" s="365"/>
      <c r="B25" s="366"/>
      <c r="C25" s="367"/>
      <c r="D25" s="368"/>
      <c r="E25" s="165"/>
      <c r="F25" s="378"/>
      <c r="G25" s="370"/>
      <c r="H25" s="18"/>
      <c r="I25" s="342">
        <v>4</v>
      </c>
      <c r="J25" s="20" t="s">
        <v>581</v>
      </c>
      <c r="K25" s="280">
        <f>IF(ISERROR(VLOOKUP(J25,'KAYIT LİSTESİ'!$B$4:$H$951,2,0)),"",(VLOOKUP(J25,'KAYIT LİSTESİ'!$B$4:$H$951,2,0)))</f>
        <v>470</v>
      </c>
      <c r="L25" s="21">
        <f>IF(ISERROR(VLOOKUP(J25,'KAYIT LİSTESİ'!$B$4:$H$951,4,0)),"",(VLOOKUP(J25,'KAYIT LİSTESİ'!$B$4:$H$951,4,0)))</f>
        <v>35004</v>
      </c>
      <c r="M25" s="46" t="str">
        <f>IF(ISERROR(VLOOKUP(J25,'KAYIT LİSTESİ'!$B$4:$H$951,5,0)),"",(VLOOKUP(J25,'KAYIT LİSTESİ'!$B$4:$H$951,5,0)))</f>
        <v>SAFFET ELKATMIŞ</v>
      </c>
      <c r="N25" s="46" t="str">
        <f>IF(ISERROR(VLOOKUP(J25,'KAYIT LİSTESİ'!$B$4:$H$951,6,0)),"",(VLOOKUP(J25,'KAYIT LİSTESİ'!$B$4:$H$951,6,0)))</f>
        <v>İSTANBUL-FENERBAHÇE</v>
      </c>
      <c r="O25" s="168"/>
      <c r="P25" s="343"/>
      <c r="T25" s="257">
        <v>43134</v>
      </c>
      <c r="U25" s="255">
        <v>76</v>
      </c>
    </row>
    <row r="26" spans="1:21" s="15" customFormat="1" ht="33.75" customHeight="1">
      <c r="A26" s="365"/>
      <c r="B26" s="366"/>
      <c r="C26" s="367"/>
      <c r="D26" s="368"/>
      <c r="E26" s="165"/>
      <c r="F26" s="378"/>
      <c r="G26" s="370"/>
      <c r="H26" s="18"/>
      <c r="I26" s="342">
        <v>5</v>
      </c>
      <c r="J26" s="20" t="s">
        <v>582</v>
      </c>
      <c r="K26" s="280">
        <f>IF(ISERROR(VLOOKUP(J26,'KAYIT LİSTESİ'!$B$4:$H$951,2,0)),"",(VLOOKUP(J26,'KAYIT LİSTESİ'!$B$4:$H$951,2,0)))</f>
        <v>456</v>
      </c>
      <c r="L26" s="21">
        <f>IF(ISERROR(VLOOKUP(J26,'KAYIT LİSTESİ'!$B$4:$H$951,4,0)),"",(VLOOKUP(J26,'KAYIT LİSTESİ'!$B$4:$H$951,4,0)))</f>
        <v>35709</v>
      </c>
      <c r="M26" s="46" t="str">
        <f>IF(ISERROR(VLOOKUP(J26,'KAYIT LİSTESİ'!$B$4:$H$951,5,0)),"",(VLOOKUP(J26,'KAYIT LİSTESİ'!$B$4:$H$951,5,0)))</f>
        <v>UMUT KÜRKÇÜ</v>
      </c>
      <c r="N26" s="46" t="str">
        <f>IF(ISERROR(VLOOKUP(J26,'KAYIT LİSTESİ'!$B$4:$H$951,6,0)),"",(VLOOKUP(J26,'KAYIT LİSTESİ'!$B$4:$H$951,6,0)))</f>
        <v>İSTANBUL-ENKA SPOR</v>
      </c>
      <c r="O26" s="168"/>
      <c r="P26" s="343"/>
      <c r="T26" s="257">
        <v>43214</v>
      </c>
      <c r="U26" s="255">
        <v>75</v>
      </c>
    </row>
    <row r="27" spans="1:21" s="15" customFormat="1" ht="33.75" customHeight="1">
      <c r="A27" s="365"/>
      <c r="B27" s="366"/>
      <c r="C27" s="367"/>
      <c r="D27" s="368"/>
      <c r="E27" s="165"/>
      <c r="F27" s="378"/>
      <c r="G27" s="370"/>
      <c r="H27" s="18"/>
      <c r="I27" s="342">
        <v>6</v>
      </c>
      <c r="J27" s="20" t="s">
        <v>583</v>
      </c>
      <c r="K27" s="280">
        <f>IF(ISERROR(VLOOKUP(J27,'KAYIT LİSTESİ'!$B$4:$H$951,2,0)),"",(VLOOKUP(J27,'KAYIT LİSTESİ'!$B$4:$H$951,2,0)))</f>
        <v>571</v>
      </c>
      <c r="L27" s="21">
        <f>IF(ISERROR(VLOOKUP(J27,'KAYIT LİSTESİ'!$B$4:$H$951,4,0)),"",(VLOOKUP(J27,'KAYIT LİSTESİ'!$B$4:$H$951,4,0)))</f>
        <v>34700</v>
      </c>
      <c r="M27" s="46" t="str">
        <f>IF(ISERROR(VLOOKUP(J27,'KAYIT LİSTESİ'!$B$4:$H$951,5,0)),"",(VLOOKUP(J27,'KAYIT LİSTESİ'!$B$4:$H$951,5,0)))</f>
        <v>MUSTAFA İNAN</v>
      </c>
      <c r="N27" s="46" t="str">
        <f>IF(ISERROR(VLOOKUP(J27,'KAYIT LİSTESİ'!$B$4:$H$951,6,0)),"",(VLOOKUP(J27,'KAYIT LİSTESİ'!$B$4:$H$951,6,0)))</f>
        <v>KOCAELİ-B.Ş.BLD.KAĞIT SPOR</v>
      </c>
      <c r="O27" s="168"/>
      <c r="P27" s="343"/>
      <c r="T27" s="257">
        <v>43314</v>
      </c>
      <c r="U27" s="255">
        <v>74</v>
      </c>
    </row>
    <row r="28" spans="1:21" s="15" customFormat="1" ht="33.75" customHeight="1">
      <c r="A28" s="365"/>
      <c r="B28" s="366"/>
      <c r="C28" s="367"/>
      <c r="D28" s="368"/>
      <c r="E28" s="165"/>
      <c r="F28" s="378"/>
      <c r="G28" s="370"/>
      <c r="H28" s="18"/>
      <c r="I28" s="342">
        <v>7</v>
      </c>
      <c r="J28" s="20" t="s">
        <v>584</v>
      </c>
      <c r="K28" s="280">
        <f>IF(ISERROR(VLOOKUP(J28,'KAYIT LİSTESİ'!$B$4:$H$951,2,0)),"",(VLOOKUP(J28,'KAYIT LİSTESİ'!$B$4:$H$951,2,0)))</f>
        <v>406</v>
      </c>
      <c r="L28" s="21">
        <f>IF(ISERROR(VLOOKUP(J28,'KAYIT LİSTESİ'!$B$4:$H$951,4,0)),"",(VLOOKUP(J28,'KAYIT LİSTESİ'!$B$4:$H$951,4,0)))</f>
        <v>1995</v>
      </c>
      <c r="M28" s="46" t="str">
        <f>IF(ISERROR(VLOOKUP(J28,'KAYIT LİSTESİ'!$B$4:$H$951,5,0)),"",(VLOOKUP(J28,'KAYIT LİSTESİ'!$B$4:$H$951,5,0)))</f>
        <v>CEMRE ALET</v>
      </c>
      <c r="N28" s="46" t="str">
        <f>IF(ISERROR(VLOOKUP(J28,'KAYIT LİSTESİ'!$B$4:$H$951,6,0)),"",(VLOOKUP(J28,'KAYIT LİSTESİ'!$B$4:$H$951,6,0)))</f>
        <v>ANKARA-B.B. ANKARASPOR</v>
      </c>
      <c r="O28" s="168"/>
      <c r="P28" s="343"/>
      <c r="T28" s="257">
        <v>43414</v>
      </c>
      <c r="U28" s="255">
        <v>73</v>
      </c>
    </row>
    <row r="29" spans="1:21" s="15" customFormat="1" ht="33.75" customHeight="1">
      <c r="A29" s="365"/>
      <c r="B29" s="366"/>
      <c r="C29" s="367"/>
      <c r="D29" s="368"/>
      <c r="E29" s="165"/>
      <c r="F29" s="378"/>
      <c r="G29" s="370"/>
      <c r="H29" s="18"/>
      <c r="I29" s="342">
        <v>8</v>
      </c>
      <c r="J29" s="20" t="s">
        <v>585</v>
      </c>
      <c r="K29" s="280">
        <f>IF(ISERROR(VLOOKUP(J29,'KAYIT LİSTESİ'!$B$4:$H$951,2,0)),"",(VLOOKUP(J29,'KAYIT LİSTESİ'!$B$4:$H$951,2,0)))</f>
        <v>565</v>
      </c>
      <c r="L29" s="21" t="str">
        <f>IF(ISERROR(VLOOKUP(J29,'KAYIT LİSTESİ'!$B$4:$H$951,4,0)),"",(VLOOKUP(J29,'KAYIT LİSTESİ'!$B$4:$H$951,4,0)))</f>
        <v>-</v>
      </c>
      <c r="M29" s="46" t="str">
        <f>IF(ISERROR(VLOOKUP(J29,'KAYIT LİSTESİ'!$B$4:$H$951,5,0)),"",(VLOOKUP(J29,'KAYIT LİSTESİ'!$B$4:$H$951,5,0)))</f>
        <v>ADEM KARAGÖZ</v>
      </c>
      <c r="N29" s="46" t="str">
        <f>IF(ISERROR(VLOOKUP(J29,'KAYIT LİSTESİ'!$B$4:$H$951,6,0)),"",(VLOOKUP(J29,'KAYIT LİSTESİ'!$B$4:$H$951,6,0)))</f>
        <v>KOCAELİ-DARICA BLD.EĞT.SP.</v>
      </c>
      <c r="O29" s="168"/>
      <c r="P29" s="343"/>
      <c r="T29" s="257">
        <v>43514</v>
      </c>
      <c r="U29" s="255">
        <v>72</v>
      </c>
    </row>
    <row r="30" spans="1:21" s="15" customFormat="1" ht="33.75" customHeight="1">
      <c r="A30" s="365"/>
      <c r="B30" s="366"/>
      <c r="C30" s="367"/>
      <c r="D30" s="368"/>
      <c r="E30" s="165"/>
      <c r="F30" s="378"/>
      <c r="G30" s="370"/>
      <c r="H30" s="18"/>
      <c r="I30" s="342">
        <v>9</v>
      </c>
      <c r="J30" s="20" t="s">
        <v>586</v>
      </c>
      <c r="K30" s="280">
        <f>IF(ISERROR(VLOOKUP(J30,'KAYIT LİSTESİ'!$B$4:$H$951,2,0)),"",(VLOOKUP(J30,'KAYIT LİSTESİ'!$B$4:$H$951,2,0)))</f>
      </c>
      <c r="L30" s="21">
        <f>IF(ISERROR(VLOOKUP(J30,'KAYIT LİSTESİ'!$B$4:$H$951,4,0)),"",(VLOOKUP(J30,'KAYIT LİSTESİ'!$B$4:$H$951,4,0)))</f>
      </c>
      <c r="M30" s="46">
        <f>IF(ISERROR(VLOOKUP(J30,'KAYIT LİSTESİ'!$B$4:$H$951,5,0)),"",(VLOOKUP(J30,'KAYIT LİSTESİ'!$B$4:$H$951,5,0)))</f>
      </c>
      <c r="N30" s="46">
        <f>IF(ISERROR(VLOOKUP(J30,'KAYIT LİSTESİ'!$B$4:$H$951,6,0)),"",(VLOOKUP(J30,'KAYIT LİSTESİ'!$B$4:$H$951,6,0)))</f>
      </c>
      <c r="O30" s="168"/>
      <c r="P30" s="343"/>
      <c r="T30" s="257">
        <v>43614</v>
      </c>
      <c r="U30" s="255">
        <v>71</v>
      </c>
    </row>
    <row r="31" spans="1:21" s="15" customFormat="1" ht="33.75" customHeight="1">
      <c r="A31" s="365"/>
      <c r="B31" s="366"/>
      <c r="C31" s="367"/>
      <c r="D31" s="368"/>
      <c r="E31" s="165"/>
      <c r="F31" s="378"/>
      <c r="G31" s="370"/>
      <c r="H31" s="18"/>
      <c r="I31" s="342">
        <v>10</v>
      </c>
      <c r="J31" s="20" t="s">
        <v>587</v>
      </c>
      <c r="K31" s="280">
        <f>IF(ISERROR(VLOOKUP(J31,'KAYIT LİSTESİ'!$B$4:$H$951,2,0)),"",(VLOOKUP(J31,'KAYIT LİSTESİ'!$B$4:$H$951,2,0)))</f>
      </c>
      <c r="L31" s="21">
        <f>IF(ISERROR(VLOOKUP(J31,'KAYIT LİSTESİ'!$B$4:$H$951,4,0)),"",(VLOOKUP(J31,'KAYIT LİSTESİ'!$B$4:$H$951,4,0)))</f>
      </c>
      <c r="M31" s="46">
        <f>IF(ISERROR(VLOOKUP(J31,'KAYIT LİSTESİ'!$B$4:$H$951,5,0)),"",(VLOOKUP(J31,'KAYIT LİSTESİ'!$B$4:$H$951,5,0)))</f>
      </c>
      <c r="N31" s="46">
        <f>IF(ISERROR(VLOOKUP(J31,'KAYIT LİSTESİ'!$B$4:$H$951,6,0)),"",(VLOOKUP(J31,'KAYIT LİSTESİ'!$B$4:$H$951,6,0)))</f>
      </c>
      <c r="O31" s="168"/>
      <c r="P31" s="343"/>
      <c r="T31" s="257">
        <v>43714</v>
      </c>
      <c r="U31" s="255">
        <v>70</v>
      </c>
    </row>
    <row r="32" spans="1:21" s="15" customFormat="1" ht="33.75" customHeight="1">
      <c r="A32" s="365"/>
      <c r="B32" s="366"/>
      <c r="C32" s="367"/>
      <c r="D32" s="368"/>
      <c r="E32" s="165"/>
      <c r="F32" s="378"/>
      <c r="G32" s="370"/>
      <c r="H32" s="18"/>
      <c r="I32" s="342">
        <v>11</v>
      </c>
      <c r="J32" s="20" t="s">
        <v>588</v>
      </c>
      <c r="K32" s="280">
        <f>IF(ISERROR(VLOOKUP(J32,'KAYIT LİSTESİ'!$B$4:$H$951,2,0)),"",(VLOOKUP(J32,'KAYIT LİSTESİ'!$B$4:$H$951,2,0)))</f>
      </c>
      <c r="L32" s="21">
        <f>IF(ISERROR(VLOOKUP(J32,'KAYIT LİSTESİ'!$B$4:$H$951,4,0)),"",(VLOOKUP(J32,'KAYIT LİSTESİ'!$B$4:$H$951,4,0)))</f>
      </c>
      <c r="M32" s="46">
        <f>IF(ISERROR(VLOOKUP(J32,'KAYIT LİSTESİ'!$B$4:$H$951,5,0)),"",(VLOOKUP(J32,'KAYIT LİSTESİ'!$B$4:$H$951,5,0)))</f>
      </c>
      <c r="N32" s="46">
        <f>IF(ISERROR(VLOOKUP(J32,'KAYIT LİSTESİ'!$B$4:$H$951,6,0)),"",(VLOOKUP(J32,'KAYIT LİSTESİ'!$B$4:$H$951,6,0)))</f>
      </c>
      <c r="O32" s="168"/>
      <c r="P32" s="343"/>
      <c r="T32" s="257">
        <v>43834</v>
      </c>
      <c r="U32" s="255">
        <v>69</v>
      </c>
    </row>
    <row r="33" spans="1:21" s="15" customFormat="1" ht="33.75" customHeight="1">
      <c r="A33" s="365"/>
      <c r="B33" s="366"/>
      <c r="C33" s="367"/>
      <c r="D33" s="368"/>
      <c r="E33" s="165"/>
      <c r="F33" s="378"/>
      <c r="G33" s="370"/>
      <c r="H33" s="18"/>
      <c r="I33" s="342">
        <v>12</v>
      </c>
      <c r="J33" s="20" t="s">
        <v>589</v>
      </c>
      <c r="K33" s="280">
        <f>IF(ISERROR(VLOOKUP(J33,'KAYIT LİSTESİ'!$B$4:$H$951,2,0)),"",(VLOOKUP(J33,'KAYIT LİSTESİ'!$B$4:$H$951,2,0)))</f>
      </c>
      <c r="L33" s="21">
        <f>IF(ISERROR(VLOOKUP(J33,'KAYIT LİSTESİ'!$B$4:$H$951,4,0)),"",(VLOOKUP(J33,'KAYIT LİSTESİ'!$B$4:$H$951,4,0)))</f>
      </c>
      <c r="M33" s="46">
        <f>IF(ISERROR(VLOOKUP(J33,'KAYIT LİSTESİ'!$B$4:$H$951,5,0)),"",(VLOOKUP(J33,'KAYIT LİSTESİ'!$B$4:$H$951,5,0)))</f>
      </c>
      <c r="N33" s="46">
        <f>IF(ISERROR(VLOOKUP(J33,'KAYIT LİSTESİ'!$B$4:$H$951,6,0)),"",(VLOOKUP(J33,'KAYIT LİSTESİ'!$B$4:$H$951,6,0)))</f>
      </c>
      <c r="O33" s="168"/>
      <c r="P33" s="343"/>
      <c r="T33" s="257">
        <v>43954</v>
      </c>
      <c r="U33" s="255">
        <v>68</v>
      </c>
    </row>
    <row r="34" spans="1:21" s="15" customFormat="1" ht="33.75" customHeight="1">
      <c r="A34" s="365"/>
      <c r="B34" s="366"/>
      <c r="C34" s="367"/>
      <c r="D34" s="368"/>
      <c r="E34" s="165"/>
      <c r="F34" s="378"/>
      <c r="G34" s="370"/>
      <c r="H34" s="18"/>
      <c r="I34" s="338" t="s">
        <v>18</v>
      </c>
      <c r="J34" s="269"/>
      <c r="K34" s="269"/>
      <c r="L34" s="269"/>
      <c r="M34" s="269"/>
      <c r="N34" s="269"/>
      <c r="O34" s="269"/>
      <c r="P34" s="339"/>
      <c r="T34" s="257">
        <v>44074</v>
      </c>
      <c r="U34" s="255">
        <v>67</v>
      </c>
    </row>
    <row r="35" spans="1:21" s="15" customFormat="1" ht="33.75" customHeight="1">
      <c r="A35" s="365"/>
      <c r="B35" s="366"/>
      <c r="C35" s="367"/>
      <c r="D35" s="368"/>
      <c r="E35" s="165"/>
      <c r="F35" s="378"/>
      <c r="G35" s="370"/>
      <c r="H35" s="18"/>
      <c r="I35" s="340" t="s">
        <v>12</v>
      </c>
      <c r="J35" s="45" t="s">
        <v>80</v>
      </c>
      <c r="K35" s="45" t="s">
        <v>79</v>
      </c>
      <c r="L35" s="124" t="s">
        <v>13</v>
      </c>
      <c r="M35" s="125" t="s">
        <v>14</v>
      </c>
      <c r="N35" s="125" t="s">
        <v>672</v>
      </c>
      <c r="O35" s="167" t="s">
        <v>15</v>
      </c>
      <c r="P35" s="357" t="s">
        <v>26</v>
      </c>
      <c r="T35" s="257">
        <v>44194</v>
      </c>
      <c r="U35" s="255">
        <v>66</v>
      </c>
    </row>
    <row r="36" spans="1:21" s="15" customFormat="1" ht="33.75" customHeight="1">
      <c r="A36" s="365"/>
      <c r="B36" s="366"/>
      <c r="C36" s="367"/>
      <c r="D36" s="368"/>
      <c r="E36" s="165"/>
      <c r="F36" s="378"/>
      <c r="G36" s="370"/>
      <c r="H36" s="18"/>
      <c r="I36" s="342">
        <v>1</v>
      </c>
      <c r="J36" s="20" t="s">
        <v>590</v>
      </c>
      <c r="K36" s="280">
        <f>IF(ISERROR(VLOOKUP(J36,'KAYIT LİSTESİ'!$B$4:$H$951,2,0)),"",(VLOOKUP(J36,'KAYIT LİSTESİ'!$B$4:$H$951,2,0)))</f>
      </c>
      <c r="L36" s="21">
        <f>IF(ISERROR(VLOOKUP(J36,'KAYIT LİSTESİ'!$B$4:$H$951,4,0)),"",(VLOOKUP(J36,'KAYIT LİSTESİ'!$B$4:$H$951,4,0)))</f>
      </c>
      <c r="M36" s="46">
        <f>IF(ISERROR(VLOOKUP(J36,'KAYIT LİSTESİ'!$B$4:$H$951,5,0)),"",(VLOOKUP(J36,'KAYIT LİSTESİ'!$B$4:$H$951,5,0)))</f>
      </c>
      <c r="N36" s="46">
        <f>IF(ISERROR(VLOOKUP(J36,'KAYIT LİSTESİ'!$B$4:$H$951,6,0)),"",(VLOOKUP(J36,'KAYIT LİSTESİ'!$B$4:$H$951,6,0)))</f>
      </c>
      <c r="O36" s="168"/>
      <c r="P36" s="343"/>
      <c r="T36" s="257">
        <v>44314</v>
      </c>
      <c r="U36" s="255">
        <v>65</v>
      </c>
    </row>
    <row r="37" spans="1:21" s="15" customFormat="1" ht="33.75" customHeight="1">
      <c r="A37" s="365"/>
      <c r="B37" s="366"/>
      <c r="C37" s="367"/>
      <c r="D37" s="368"/>
      <c r="E37" s="165"/>
      <c r="F37" s="378"/>
      <c r="G37" s="370"/>
      <c r="H37" s="18"/>
      <c r="I37" s="342">
        <v>2</v>
      </c>
      <c r="J37" s="20" t="s">
        <v>591</v>
      </c>
      <c r="K37" s="280">
        <f>IF(ISERROR(VLOOKUP(J37,'KAYIT LİSTESİ'!$B$4:$H$951,2,0)),"",(VLOOKUP(J37,'KAYIT LİSTESİ'!$B$4:$H$951,2,0)))</f>
      </c>
      <c r="L37" s="21">
        <f>IF(ISERROR(VLOOKUP(J37,'KAYIT LİSTESİ'!$B$4:$H$951,4,0)),"",(VLOOKUP(J37,'KAYIT LİSTESİ'!$B$4:$H$951,4,0)))</f>
      </c>
      <c r="M37" s="46">
        <f>IF(ISERROR(VLOOKUP(J37,'KAYIT LİSTESİ'!$B$4:$H$951,5,0)),"",(VLOOKUP(J37,'KAYIT LİSTESİ'!$B$4:$H$951,5,0)))</f>
      </c>
      <c r="N37" s="46">
        <f>IF(ISERROR(VLOOKUP(J37,'KAYIT LİSTESİ'!$B$4:$H$951,6,0)),"",(VLOOKUP(J37,'KAYIT LİSTESİ'!$B$4:$H$951,6,0)))</f>
      </c>
      <c r="O37" s="168"/>
      <c r="P37" s="343"/>
      <c r="T37" s="257">
        <v>44434</v>
      </c>
      <c r="U37" s="255">
        <v>64</v>
      </c>
    </row>
    <row r="38" spans="1:21" s="15" customFormat="1" ht="33.75" customHeight="1">
      <c r="A38" s="365"/>
      <c r="B38" s="366"/>
      <c r="C38" s="367"/>
      <c r="D38" s="368"/>
      <c r="E38" s="165"/>
      <c r="F38" s="378"/>
      <c r="G38" s="370"/>
      <c r="H38" s="18"/>
      <c r="I38" s="342">
        <v>3</v>
      </c>
      <c r="J38" s="20" t="s">
        <v>592</v>
      </c>
      <c r="K38" s="280">
        <f>IF(ISERROR(VLOOKUP(J38,'KAYIT LİSTESİ'!$B$4:$H$951,2,0)),"",(VLOOKUP(J38,'KAYIT LİSTESİ'!$B$4:$H$951,2,0)))</f>
      </c>
      <c r="L38" s="21">
        <f>IF(ISERROR(VLOOKUP(J38,'KAYIT LİSTESİ'!$B$4:$H$951,4,0)),"",(VLOOKUP(J38,'KAYIT LİSTESİ'!$B$4:$H$951,4,0)))</f>
      </c>
      <c r="M38" s="46">
        <f>IF(ISERROR(VLOOKUP(J38,'KAYIT LİSTESİ'!$B$4:$H$951,5,0)),"",(VLOOKUP(J38,'KAYIT LİSTESİ'!$B$4:$H$951,5,0)))</f>
      </c>
      <c r="N38" s="46">
        <f>IF(ISERROR(VLOOKUP(J38,'KAYIT LİSTESİ'!$B$4:$H$951,6,0)),"",(VLOOKUP(J38,'KAYIT LİSTESİ'!$B$4:$H$951,6,0)))</f>
      </c>
      <c r="O38" s="168"/>
      <c r="P38" s="343"/>
      <c r="T38" s="257">
        <v>44554</v>
      </c>
      <c r="U38" s="255">
        <v>63</v>
      </c>
    </row>
    <row r="39" spans="1:21" s="15" customFormat="1" ht="33.75" customHeight="1">
      <c r="A39" s="365"/>
      <c r="B39" s="366"/>
      <c r="C39" s="367"/>
      <c r="D39" s="368"/>
      <c r="E39" s="165"/>
      <c r="F39" s="378"/>
      <c r="G39" s="370"/>
      <c r="H39" s="18"/>
      <c r="I39" s="342">
        <v>4</v>
      </c>
      <c r="J39" s="20" t="s">
        <v>593</v>
      </c>
      <c r="K39" s="280">
        <f>IF(ISERROR(VLOOKUP(J39,'KAYIT LİSTESİ'!$B$4:$H$951,2,0)),"",(VLOOKUP(J39,'KAYIT LİSTESİ'!$B$4:$H$951,2,0)))</f>
      </c>
      <c r="L39" s="21">
        <f>IF(ISERROR(VLOOKUP(J39,'KAYIT LİSTESİ'!$B$4:$H$951,4,0)),"",(VLOOKUP(J39,'KAYIT LİSTESİ'!$B$4:$H$951,4,0)))</f>
      </c>
      <c r="M39" s="46">
        <f>IF(ISERROR(VLOOKUP(J39,'KAYIT LİSTESİ'!$B$4:$H$951,5,0)),"",(VLOOKUP(J39,'KAYIT LİSTESİ'!$B$4:$H$951,5,0)))</f>
      </c>
      <c r="N39" s="46">
        <f>IF(ISERROR(VLOOKUP(J39,'KAYIT LİSTESİ'!$B$4:$H$951,6,0)),"",(VLOOKUP(J39,'KAYIT LİSTESİ'!$B$4:$H$951,6,0)))</f>
      </c>
      <c r="O39" s="168"/>
      <c r="P39" s="343"/>
      <c r="T39" s="257">
        <v>44674</v>
      </c>
      <c r="U39" s="255">
        <v>62</v>
      </c>
    </row>
    <row r="40" spans="1:21" s="15" customFormat="1" ht="33.75" customHeight="1">
      <c r="A40" s="365"/>
      <c r="B40" s="366"/>
      <c r="C40" s="367"/>
      <c r="D40" s="368"/>
      <c r="E40" s="165"/>
      <c r="F40" s="378"/>
      <c r="G40" s="370"/>
      <c r="H40" s="18"/>
      <c r="I40" s="342">
        <v>5</v>
      </c>
      <c r="J40" s="20" t="s">
        <v>594</v>
      </c>
      <c r="K40" s="280">
        <f>IF(ISERROR(VLOOKUP(J40,'KAYIT LİSTESİ'!$B$4:$H$951,2,0)),"",(VLOOKUP(J40,'KAYIT LİSTESİ'!$B$4:$H$951,2,0)))</f>
      </c>
      <c r="L40" s="21">
        <f>IF(ISERROR(VLOOKUP(J40,'KAYIT LİSTESİ'!$B$4:$H$951,4,0)),"",(VLOOKUP(J40,'KAYIT LİSTESİ'!$B$4:$H$951,4,0)))</f>
      </c>
      <c r="M40" s="46">
        <f>IF(ISERROR(VLOOKUP(J40,'KAYIT LİSTESİ'!$B$4:$H$951,5,0)),"",(VLOOKUP(J40,'KAYIT LİSTESİ'!$B$4:$H$951,5,0)))</f>
      </c>
      <c r="N40" s="46">
        <f>IF(ISERROR(VLOOKUP(J40,'KAYIT LİSTESİ'!$B$4:$H$951,6,0)),"",(VLOOKUP(J40,'KAYIT LİSTESİ'!$B$4:$H$951,6,0)))</f>
      </c>
      <c r="O40" s="168"/>
      <c r="P40" s="343"/>
      <c r="T40" s="257">
        <v>44794</v>
      </c>
      <c r="U40" s="255">
        <v>61</v>
      </c>
    </row>
    <row r="41" spans="1:21" s="15" customFormat="1" ht="33.75" customHeight="1">
      <c r="A41" s="365"/>
      <c r="B41" s="366"/>
      <c r="C41" s="367"/>
      <c r="D41" s="368"/>
      <c r="E41" s="165"/>
      <c r="F41" s="378"/>
      <c r="G41" s="370"/>
      <c r="H41" s="18"/>
      <c r="I41" s="342">
        <v>6</v>
      </c>
      <c r="J41" s="20" t="s">
        <v>595</v>
      </c>
      <c r="K41" s="280">
        <f>IF(ISERROR(VLOOKUP(J41,'KAYIT LİSTESİ'!$B$4:$H$951,2,0)),"",(VLOOKUP(J41,'KAYIT LİSTESİ'!$B$4:$H$951,2,0)))</f>
      </c>
      <c r="L41" s="21">
        <f>IF(ISERROR(VLOOKUP(J41,'KAYIT LİSTESİ'!$B$4:$H$951,4,0)),"",(VLOOKUP(J41,'KAYIT LİSTESİ'!$B$4:$H$951,4,0)))</f>
      </c>
      <c r="M41" s="46">
        <f>IF(ISERROR(VLOOKUP(J41,'KAYIT LİSTESİ'!$B$4:$H$951,5,0)),"",(VLOOKUP(J41,'KAYIT LİSTESİ'!$B$4:$H$951,5,0)))</f>
      </c>
      <c r="N41" s="46">
        <f>IF(ISERROR(VLOOKUP(J41,'KAYIT LİSTESİ'!$B$4:$H$951,6,0)),"",(VLOOKUP(J41,'KAYIT LİSTESİ'!$B$4:$H$951,6,0)))</f>
      </c>
      <c r="O41" s="168"/>
      <c r="P41" s="343"/>
      <c r="T41" s="257">
        <v>44914</v>
      </c>
      <c r="U41" s="255">
        <v>60</v>
      </c>
    </row>
    <row r="42" spans="1:21" s="15" customFormat="1" ht="33.75" customHeight="1">
      <c r="A42" s="365"/>
      <c r="B42" s="366"/>
      <c r="C42" s="367"/>
      <c r="D42" s="368"/>
      <c r="E42" s="165"/>
      <c r="F42" s="378"/>
      <c r="G42" s="370"/>
      <c r="H42" s="18"/>
      <c r="I42" s="342">
        <v>7</v>
      </c>
      <c r="J42" s="20" t="s">
        <v>596</v>
      </c>
      <c r="K42" s="280">
        <f>IF(ISERROR(VLOOKUP(J42,'KAYIT LİSTESİ'!$B$4:$H$951,2,0)),"",(VLOOKUP(J42,'KAYIT LİSTESİ'!$B$4:$H$951,2,0)))</f>
      </c>
      <c r="L42" s="21">
        <f>IF(ISERROR(VLOOKUP(J42,'KAYIT LİSTESİ'!$B$4:$H$951,4,0)),"",(VLOOKUP(J42,'KAYIT LİSTESİ'!$B$4:$H$951,4,0)))</f>
      </c>
      <c r="M42" s="46">
        <f>IF(ISERROR(VLOOKUP(J42,'KAYIT LİSTESİ'!$B$4:$H$951,5,0)),"",(VLOOKUP(J42,'KAYIT LİSTESİ'!$B$4:$H$951,5,0)))</f>
      </c>
      <c r="N42" s="46">
        <f>IF(ISERROR(VLOOKUP(J42,'KAYIT LİSTESİ'!$B$4:$H$951,6,0)),"",(VLOOKUP(J42,'KAYIT LİSTESİ'!$B$4:$H$951,6,0)))</f>
      </c>
      <c r="O42" s="168"/>
      <c r="P42" s="343"/>
      <c r="T42" s="257">
        <v>45064</v>
      </c>
      <c r="U42" s="255">
        <v>59</v>
      </c>
    </row>
    <row r="43" spans="1:21" s="15" customFormat="1" ht="33.75" customHeight="1">
      <c r="A43" s="365"/>
      <c r="B43" s="366"/>
      <c r="C43" s="367"/>
      <c r="D43" s="368"/>
      <c r="E43" s="165"/>
      <c r="F43" s="378"/>
      <c r="G43" s="370"/>
      <c r="H43" s="18"/>
      <c r="I43" s="342">
        <v>8</v>
      </c>
      <c r="J43" s="20" t="s">
        <v>597</v>
      </c>
      <c r="K43" s="280">
        <f>IF(ISERROR(VLOOKUP(J43,'KAYIT LİSTESİ'!$B$4:$H$951,2,0)),"",(VLOOKUP(J43,'KAYIT LİSTESİ'!$B$4:$H$951,2,0)))</f>
      </c>
      <c r="L43" s="21">
        <f>IF(ISERROR(VLOOKUP(J43,'KAYIT LİSTESİ'!$B$4:$H$951,4,0)),"",(VLOOKUP(J43,'KAYIT LİSTESİ'!$B$4:$H$951,4,0)))</f>
      </c>
      <c r="M43" s="46">
        <f>IF(ISERROR(VLOOKUP(J43,'KAYIT LİSTESİ'!$B$4:$H$951,5,0)),"",(VLOOKUP(J43,'KAYIT LİSTESİ'!$B$4:$H$951,5,0)))</f>
      </c>
      <c r="N43" s="46">
        <f>IF(ISERROR(VLOOKUP(J43,'KAYIT LİSTESİ'!$B$4:$H$951,6,0)),"",(VLOOKUP(J43,'KAYIT LİSTESİ'!$B$4:$H$951,6,0)))</f>
      </c>
      <c r="O43" s="168"/>
      <c r="P43" s="343"/>
      <c r="T43" s="257">
        <v>45214</v>
      </c>
      <c r="U43" s="255">
        <v>58</v>
      </c>
    </row>
    <row r="44" spans="1:21" s="15" customFormat="1" ht="33.75" customHeight="1">
      <c r="A44" s="365"/>
      <c r="B44" s="366"/>
      <c r="C44" s="367"/>
      <c r="D44" s="368"/>
      <c r="E44" s="165"/>
      <c r="F44" s="378"/>
      <c r="G44" s="370"/>
      <c r="H44" s="18"/>
      <c r="I44" s="342">
        <v>9</v>
      </c>
      <c r="J44" s="20" t="s">
        <v>598</v>
      </c>
      <c r="K44" s="280">
        <f>IF(ISERROR(VLOOKUP(J44,'KAYIT LİSTESİ'!$B$4:$H$951,2,0)),"",(VLOOKUP(J44,'KAYIT LİSTESİ'!$B$4:$H$951,2,0)))</f>
      </c>
      <c r="L44" s="21">
        <f>IF(ISERROR(VLOOKUP(J44,'KAYIT LİSTESİ'!$B$4:$H$951,4,0)),"",(VLOOKUP(J44,'KAYIT LİSTESİ'!$B$4:$H$951,4,0)))</f>
      </c>
      <c r="M44" s="46">
        <f>IF(ISERROR(VLOOKUP(J44,'KAYIT LİSTESİ'!$B$4:$H$951,5,0)),"",(VLOOKUP(J44,'KAYIT LİSTESİ'!$B$4:$H$951,5,0)))</f>
      </c>
      <c r="N44" s="46">
        <f>IF(ISERROR(VLOOKUP(J44,'KAYIT LİSTESİ'!$B$4:$H$951,6,0)),"",(VLOOKUP(J44,'KAYIT LİSTESİ'!$B$4:$H$951,6,0)))</f>
      </c>
      <c r="O44" s="168"/>
      <c r="P44" s="343"/>
      <c r="T44" s="257">
        <v>45364</v>
      </c>
      <c r="U44" s="255">
        <v>57</v>
      </c>
    </row>
    <row r="45" spans="1:21" s="15" customFormat="1" ht="33.75" customHeight="1">
      <c r="A45" s="365"/>
      <c r="B45" s="366"/>
      <c r="C45" s="367"/>
      <c r="D45" s="368"/>
      <c r="E45" s="165"/>
      <c r="F45" s="378"/>
      <c r="G45" s="370"/>
      <c r="H45" s="18"/>
      <c r="I45" s="342">
        <v>10</v>
      </c>
      <c r="J45" s="20" t="s">
        <v>599</v>
      </c>
      <c r="K45" s="280">
        <f>IF(ISERROR(VLOOKUP(J45,'KAYIT LİSTESİ'!$B$4:$H$951,2,0)),"",(VLOOKUP(J45,'KAYIT LİSTESİ'!$B$4:$H$951,2,0)))</f>
      </c>
      <c r="L45" s="21">
        <f>IF(ISERROR(VLOOKUP(J45,'KAYIT LİSTESİ'!$B$4:$H$951,4,0)),"",(VLOOKUP(J45,'KAYIT LİSTESİ'!$B$4:$H$951,4,0)))</f>
      </c>
      <c r="M45" s="46">
        <f>IF(ISERROR(VLOOKUP(J45,'KAYIT LİSTESİ'!$B$4:$H$951,5,0)),"",(VLOOKUP(J45,'KAYIT LİSTESİ'!$B$4:$H$951,5,0)))</f>
      </c>
      <c r="N45" s="46">
        <f>IF(ISERROR(VLOOKUP(J45,'KAYIT LİSTESİ'!$B$4:$H$951,6,0)),"",(VLOOKUP(J45,'KAYIT LİSTESİ'!$B$4:$H$951,6,0)))</f>
      </c>
      <c r="O45" s="168"/>
      <c r="P45" s="343"/>
      <c r="T45" s="257">
        <v>45514</v>
      </c>
      <c r="U45" s="255">
        <v>56</v>
      </c>
    </row>
    <row r="46" spans="1:21" s="15" customFormat="1" ht="33.75" customHeight="1">
      <c r="A46" s="365"/>
      <c r="B46" s="366"/>
      <c r="C46" s="367"/>
      <c r="D46" s="368"/>
      <c r="E46" s="165"/>
      <c r="F46" s="378"/>
      <c r="G46" s="370"/>
      <c r="H46" s="18"/>
      <c r="I46" s="342">
        <v>11</v>
      </c>
      <c r="J46" s="20" t="s">
        <v>600</v>
      </c>
      <c r="K46" s="280">
        <f>IF(ISERROR(VLOOKUP(J46,'KAYIT LİSTESİ'!$B$4:$H$951,2,0)),"",(VLOOKUP(J46,'KAYIT LİSTESİ'!$B$4:$H$951,2,0)))</f>
      </c>
      <c r="L46" s="21">
        <f>IF(ISERROR(VLOOKUP(J46,'KAYIT LİSTESİ'!$B$4:$H$951,4,0)),"",(VLOOKUP(J46,'KAYIT LİSTESİ'!$B$4:$H$951,4,0)))</f>
      </c>
      <c r="M46" s="46">
        <f>IF(ISERROR(VLOOKUP(J46,'KAYIT LİSTESİ'!$B$4:$H$951,5,0)),"",(VLOOKUP(J46,'KAYIT LİSTESİ'!$B$4:$H$951,5,0)))</f>
      </c>
      <c r="N46" s="46">
        <f>IF(ISERROR(VLOOKUP(J46,'KAYIT LİSTESİ'!$B$4:$H$951,6,0)),"",(VLOOKUP(J46,'KAYIT LİSTESİ'!$B$4:$H$951,6,0)))</f>
      </c>
      <c r="O46" s="168"/>
      <c r="P46" s="343"/>
      <c r="T46" s="257">
        <v>45664</v>
      </c>
      <c r="U46" s="255">
        <v>55</v>
      </c>
    </row>
    <row r="47" spans="1:21" s="15" customFormat="1" ht="33.75" customHeight="1" thickBot="1">
      <c r="A47" s="371"/>
      <c r="B47" s="372"/>
      <c r="C47" s="373"/>
      <c r="D47" s="374"/>
      <c r="E47" s="375"/>
      <c r="F47" s="379"/>
      <c r="G47" s="377"/>
      <c r="H47" s="18"/>
      <c r="I47" s="344">
        <v>12</v>
      </c>
      <c r="J47" s="345" t="s">
        <v>601</v>
      </c>
      <c r="K47" s="358">
        <f>IF(ISERROR(VLOOKUP(J47,'KAYIT LİSTESİ'!$B$4:$H$951,2,0)),"",(VLOOKUP(J47,'KAYIT LİSTESİ'!$B$4:$H$951,2,0)))</f>
      </c>
      <c r="L47" s="359">
        <f>IF(ISERROR(VLOOKUP(J47,'KAYIT LİSTESİ'!$B$4:$H$951,4,0)),"",(VLOOKUP(J47,'KAYIT LİSTESİ'!$B$4:$H$951,4,0)))</f>
      </c>
      <c r="M47" s="348">
        <f>IF(ISERROR(VLOOKUP(J47,'KAYIT LİSTESİ'!$B$4:$H$951,5,0)),"",(VLOOKUP(J47,'KAYIT LİSTESİ'!$B$4:$H$951,5,0)))</f>
      </c>
      <c r="N47" s="348">
        <f>IF(ISERROR(VLOOKUP(J47,'KAYIT LİSTESİ'!$B$4:$H$951,6,0)),"",(VLOOKUP(J47,'KAYIT LİSTESİ'!$B$4:$H$951,6,0)))</f>
      </c>
      <c r="O47" s="355"/>
      <c r="P47" s="350"/>
      <c r="T47" s="257">
        <v>45814</v>
      </c>
      <c r="U47" s="255">
        <v>54</v>
      </c>
    </row>
    <row r="48" spans="1:21" ht="7.5" customHeight="1">
      <c r="A48" s="31"/>
      <c r="B48" s="31"/>
      <c r="C48" s="32"/>
      <c r="D48" s="53"/>
      <c r="E48" s="33"/>
      <c r="F48" s="173"/>
      <c r="G48" s="35"/>
      <c r="I48" s="36"/>
      <c r="J48" s="37"/>
      <c r="K48" s="38"/>
      <c r="L48" s="39"/>
      <c r="M48" s="49"/>
      <c r="N48" s="49"/>
      <c r="O48" s="169"/>
      <c r="P48" s="38"/>
      <c r="T48" s="257">
        <v>52614</v>
      </c>
      <c r="U48" s="255">
        <v>39</v>
      </c>
    </row>
    <row r="49" spans="1:21" ht="14.25" customHeight="1">
      <c r="A49" s="26" t="s">
        <v>19</v>
      </c>
      <c r="B49" s="26"/>
      <c r="C49" s="26"/>
      <c r="D49" s="54"/>
      <c r="E49" s="47" t="s">
        <v>0</v>
      </c>
      <c r="F49" s="174" t="s">
        <v>1</v>
      </c>
      <c r="G49" s="23"/>
      <c r="H49" s="27" t="s">
        <v>2</v>
      </c>
      <c r="I49" s="27"/>
      <c r="J49" s="27"/>
      <c r="K49" s="27"/>
      <c r="M49" s="50" t="s">
        <v>3</v>
      </c>
      <c r="N49" s="51" t="s">
        <v>3</v>
      </c>
      <c r="O49" s="170" t="s">
        <v>3</v>
      </c>
      <c r="P49" s="26"/>
      <c r="Q49" s="28"/>
      <c r="T49" s="257">
        <v>52814</v>
      </c>
      <c r="U49" s="255">
        <v>38</v>
      </c>
    </row>
    <row r="50" spans="20:21" ht="12.75">
      <c r="T50" s="257">
        <v>53014</v>
      </c>
      <c r="U50" s="255">
        <v>37</v>
      </c>
    </row>
    <row r="51" spans="20:21" ht="12.75">
      <c r="T51" s="257">
        <v>53214</v>
      </c>
      <c r="U51" s="255">
        <v>36</v>
      </c>
    </row>
    <row r="52" spans="20:21" ht="12.75">
      <c r="T52" s="257">
        <v>53514</v>
      </c>
      <c r="U52" s="255">
        <v>35</v>
      </c>
    </row>
    <row r="53" spans="20:21" ht="12.75">
      <c r="T53" s="257">
        <v>53814</v>
      </c>
      <c r="U53" s="255">
        <v>34</v>
      </c>
    </row>
    <row r="54" spans="20:21" ht="12.75">
      <c r="T54" s="257">
        <v>54114</v>
      </c>
      <c r="U54" s="255">
        <v>33</v>
      </c>
    </row>
    <row r="55" spans="20:21" ht="12.75">
      <c r="T55" s="257">
        <v>54414</v>
      </c>
      <c r="U55" s="255">
        <v>32</v>
      </c>
    </row>
    <row r="56" spans="20:21" ht="12.75">
      <c r="T56" s="257">
        <v>54814</v>
      </c>
      <c r="U56" s="255">
        <v>31</v>
      </c>
    </row>
    <row r="57" spans="20:21" ht="12.75">
      <c r="T57" s="257">
        <v>55214</v>
      </c>
      <c r="U57" s="255">
        <v>30</v>
      </c>
    </row>
    <row r="58" spans="20:21" ht="12.75">
      <c r="T58" s="257">
        <v>55614</v>
      </c>
      <c r="U58" s="255">
        <v>29</v>
      </c>
    </row>
    <row r="59" spans="20:21" ht="12.75">
      <c r="T59" s="257">
        <v>60014</v>
      </c>
      <c r="U59" s="255">
        <v>28</v>
      </c>
    </row>
    <row r="60" spans="20:21" ht="12.75">
      <c r="T60" s="257">
        <v>60414</v>
      </c>
      <c r="U60" s="255">
        <v>27</v>
      </c>
    </row>
    <row r="61" spans="20:21" ht="12.75">
      <c r="T61" s="257">
        <v>60814</v>
      </c>
      <c r="U61" s="255">
        <v>26</v>
      </c>
    </row>
    <row r="62" spans="20:21" ht="12.75">
      <c r="T62" s="257">
        <v>61214</v>
      </c>
      <c r="U62" s="255">
        <v>25</v>
      </c>
    </row>
    <row r="63" spans="20:21" ht="12.75">
      <c r="T63" s="257">
        <v>61614</v>
      </c>
      <c r="U63" s="255">
        <v>24</v>
      </c>
    </row>
    <row r="64" spans="20:21" ht="12.75">
      <c r="T64" s="257">
        <v>62014</v>
      </c>
      <c r="U64" s="255">
        <v>23</v>
      </c>
    </row>
    <row r="65" spans="20:21" ht="12.75">
      <c r="T65" s="257">
        <v>62414</v>
      </c>
      <c r="U65" s="255">
        <v>22</v>
      </c>
    </row>
    <row r="66" spans="20:21" ht="12.75">
      <c r="T66" s="257">
        <v>62814</v>
      </c>
      <c r="U66" s="255">
        <v>21</v>
      </c>
    </row>
    <row r="67" spans="20:21" ht="12.75">
      <c r="T67" s="257">
        <v>63214</v>
      </c>
      <c r="U67" s="255">
        <v>20</v>
      </c>
    </row>
    <row r="68" spans="20:21" ht="12.75">
      <c r="T68" s="257">
        <v>63614</v>
      </c>
      <c r="U68" s="255">
        <v>19</v>
      </c>
    </row>
    <row r="69" spans="20:21" ht="12.75">
      <c r="T69" s="257">
        <v>64014</v>
      </c>
      <c r="U69" s="255">
        <v>18</v>
      </c>
    </row>
    <row r="70" spans="20:21" ht="12.75">
      <c r="T70" s="257">
        <v>64414</v>
      </c>
      <c r="U70" s="255">
        <v>17</v>
      </c>
    </row>
    <row r="71" spans="20:21" ht="12.75">
      <c r="T71" s="257">
        <v>64814</v>
      </c>
      <c r="U71" s="255">
        <v>16</v>
      </c>
    </row>
    <row r="72" spans="20:21" ht="12.75">
      <c r="T72" s="257">
        <v>65214</v>
      </c>
      <c r="U72" s="255">
        <v>15</v>
      </c>
    </row>
    <row r="73" spans="20:21" ht="12.75">
      <c r="T73" s="257">
        <v>65614</v>
      </c>
      <c r="U73" s="255">
        <v>14</v>
      </c>
    </row>
    <row r="74" spans="20:21" ht="12.75">
      <c r="T74" s="257">
        <v>70014</v>
      </c>
      <c r="U74" s="255">
        <v>13</v>
      </c>
    </row>
    <row r="75" spans="20:21" ht="12.75">
      <c r="T75" s="257">
        <v>70414</v>
      </c>
      <c r="U75" s="255">
        <v>12</v>
      </c>
    </row>
    <row r="76" spans="20:21" ht="12.75">
      <c r="T76" s="257">
        <v>70914</v>
      </c>
      <c r="U76" s="255">
        <v>11</v>
      </c>
    </row>
    <row r="77" spans="20:21" ht="12.75">
      <c r="T77" s="257">
        <v>71414</v>
      </c>
      <c r="U77" s="255">
        <v>10</v>
      </c>
    </row>
    <row r="78" spans="20:21" ht="12.75">
      <c r="T78" s="257">
        <v>71914</v>
      </c>
      <c r="U78" s="255">
        <v>9</v>
      </c>
    </row>
    <row r="79" spans="20:21" ht="12.75">
      <c r="T79" s="257">
        <v>72414</v>
      </c>
      <c r="U79" s="255">
        <v>8</v>
      </c>
    </row>
    <row r="80" spans="20:21" ht="12.75">
      <c r="T80" s="257">
        <v>72914</v>
      </c>
      <c r="U80" s="255">
        <v>7</v>
      </c>
    </row>
    <row r="81" spans="20:21" ht="12.75">
      <c r="T81" s="257">
        <v>73414</v>
      </c>
      <c r="U81" s="255">
        <v>6</v>
      </c>
    </row>
    <row r="82" spans="20:21" ht="12.75">
      <c r="T82" s="257">
        <v>73914</v>
      </c>
      <c r="U82" s="255">
        <v>5</v>
      </c>
    </row>
    <row r="83" spans="20:21" ht="12.75">
      <c r="T83" s="257">
        <v>74414</v>
      </c>
      <c r="U83" s="255">
        <v>4</v>
      </c>
    </row>
    <row r="84" spans="20:21" ht="12.75">
      <c r="T84" s="257">
        <v>74914</v>
      </c>
      <c r="U84" s="255">
        <v>3</v>
      </c>
    </row>
    <row r="85" spans="20:21" ht="12.75">
      <c r="T85" s="257">
        <v>75414</v>
      </c>
      <c r="U85" s="255">
        <v>2</v>
      </c>
    </row>
    <row r="86" spans="20:21" ht="12.75">
      <c r="T86" s="257">
        <v>80014</v>
      </c>
      <c r="U86" s="255">
        <v>1</v>
      </c>
    </row>
  </sheetData>
  <sheetProtection/>
  <mergeCells count="19">
    <mergeCell ref="E6:E7"/>
    <mergeCell ref="F6:F7"/>
    <mergeCell ref="A1:P1"/>
    <mergeCell ref="A2:P2"/>
    <mergeCell ref="A3:C3"/>
    <mergeCell ref="D3:E3"/>
    <mergeCell ref="F3:G3"/>
    <mergeCell ref="I3:L3"/>
    <mergeCell ref="N3:P3"/>
    <mergeCell ref="D4:E4"/>
    <mergeCell ref="N4:P4"/>
    <mergeCell ref="G6:G7"/>
    <mergeCell ref="A5:G5"/>
    <mergeCell ref="I5:P5"/>
    <mergeCell ref="A4:C4"/>
    <mergeCell ref="A6:A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BW95"/>
  <sheetViews>
    <sheetView view="pageBreakPreview" zoomScale="40" zoomScaleNormal="50" zoomScaleSheetLayoutView="40" workbookViewId="0" topLeftCell="A9">
      <selection activeCell="AI12" sqref="AI12"/>
    </sheetView>
  </sheetViews>
  <sheetFormatPr defaultColWidth="9.140625" defaultRowHeight="12.75"/>
  <cols>
    <col min="1" max="1" width="8.421875" style="24" customWidth="1"/>
    <col min="2" max="2" width="20.00390625" style="24" hidden="1" customWidth="1"/>
    <col min="3" max="3" width="9.57421875" style="24" customWidth="1"/>
    <col min="4" max="4" width="21.00390625" style="56" bestFit="1" customWidth="1"/>
    <col min="5" max="5" width="36.00390625" style="24" customWidth="1"/>
    <col min="6" max="6" width="51.140625" style="24"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61" hidden="1" customWidth="1"/>
    <col min="75" max="75" width="9.140625" style="259" hidden="1" customWidth="1"/>
    <col min="76" max="16384" width="9.140625" style="55" customWidth="1"/>
  </cols>
  <sheetData>
    <row r="1" spans="1:75" s="9" customFormat="1" ht="69.75" customHeight="1">
      <c r="A1" s="524" t="str">
        <f>('YARIŞMA BİLGİLERİ'!A2)</f>
        <v>Türkiye Atletizm Federasyonu
Ankara Atletizm İl Temsilciliği</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V1" s="261">
        <v>60</v>
      </c>
      <c r="BW1" s="259">
        <v>1</v>
      </c>
    </row>
    <row r="2" spans="1:75" s="9" customFormat="1" ht="36.75" customHeight="1">
      <c r="A2" s="525" t="str">
        <f>'YARIŞMA BİLGİLERİ'!F19</f>
        <v>Kulüplerarası Gençler Atletizm Ligi 1.Kademe Yarışmaları</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5"/>
      <c r="BV2" s="261">
        <v>62</v>
      </c>
      <c r="BW2" s="259">
        <v>2</v>
      </c>
    </row>
    <row r="3" spans="1:75" s="64" customFormat="1" ht="23.25" customHeight="1">
      <c r="A3" s="519" t="s">
        <v>94</v>
      </c>
      <c r="B3" s="519"/>
      <c r="C3" s="519"/>
      <c r="D3" s="519"/>
      <c r="E3" s="526" t="str">
        <f>'YARIŞMA PROGRAMI'!C11</f>
        <v>Yüksek Atlama</v>
      </c>
      <c r="F3" s="526"/>
      <c r="G3" s="62"/>
      <c r="H3" s="62"/>
      <c r="I3" s="62"/>
      <c r="J3" s="62"/>
      <c r="K3" s="62"/>
      <c r="L3" s="62"/>
      <c r="M3" s="62"/>
      <c r="N3" s="62"/>
      <c r="O3" s="62"/>
      <c r="P3" s="62"/>
      <c r="Q3" s="62"/>
      <c r="R3" s="62"/>
      <c r="S3" s="62"/>
      <c r="T3" s="62"/>
      <c r="U3" s="527"/>
      <c r="V3" s="527"/>
      <c r="W3" s="527"/>
      <c r="X3" s="527"/>
      <c r="Y3" s="62"/>
      <c r="Z3" s="62"/>
      <c r="AA3" s="519"/>
      <c r="AB3" s="519"/>
      <c r="AC3" s="519"/>
      <c r="AD3" s="519"/>
      <c r="AE3" s="519"/>
      <c r="AF3" s="528"/>
      <c r="AG3" s="528"/>
      <c r="AH3" s="528"/>
      <c r="AI3" s="528"/>
      <c r="AJ3" s="528"/>
      <c r="AK3" s="62"/>
      <c r="AL3" s="62"/>
      <c r="AM3" s="62"/>
      <c r="AN3" s="62"/>
      <c r="AO3" s="62"/>
      <c r="AP3" s="62"/>
      <c r="AQ3" s="62"/>
      <c r="AR3" s="63"/>
      <c r="AS3" s="63"/>
      <c r="AT3" s="63"/>
      <c r="AU3" s="63"/>
      <c r="AV3" s="63"/>
      <c r="AW3" s="519" t="s">
        <v>445</v>
      </c>
      <c r="AX3" s="519"/>
      <c r="AY3" s="519"/>
      <c r="AZ3" s="519"/>
      <c r="BA3" s="519"/>
      <c r="BB3" s="519"/>
      <c r="BC3" s="523" t="str">
        <f>'YARIŞMA PROGRAMI'!E11</f>
        <v>Ümit TAN  2.25</v>
      </c>
      <c r="BD3" s="523"/>
      <c r="BE3" s="523"/>
      <c r="BF3" s="523"/>
      <c r="BG3" s="523"/>
      <c r="BH3" s="523"/>
      <c r="BI3" s="523"/>
      <c r="BJ3" s="523"/>
      <c r="BK3" s="523"/>
      <c r="BL3" s="523"/>
      <c r="BM3" s="523"/>
      <c r="BN3" s="523"/>
      <c r="BO3" s="523"/>
      <c r="BP3" s="523"/>
      <c r="BQ3" s="523"/>
      <c r="BV3" s="261">
        <v>64</v>
      </c>
      <c r="BW3" s="259">
        <v>3</v>
      </c>
    </row>
    <row r="4" spans="1:75" s="64" customFormat="1" ht="23.25" customHeight="1">
      <c r="A4" s="521" t="s">
        <v>96</v>
      </c>
      <c r="B4" s="521"/>
      <c r="C4" s="521"/>
      <c r="D4" s="521"/>
      <c r="E4" s="522" t="str">
        <f>'YARIŞMA BİLGİLERİ'!F21</f>
        <v>Erkekler</v>
      </c>
      <c r="F4" s="522"/>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521" t="s">
        <v>92</v>
      </c>
      <c r="AX4" s="521"/>
      <c r="AY4" s="521"/>
      <c r="AZ4" s="521"/>
      <c r="BA4" s="521"/>
      <c r="BB4" s="521"/>
      <c r="BC4" s="511" t="str">
        <f>'YARIŞMA PROGRAMI'!B11</f>
        <v>18 Mayıs 2013 - 17.30</v>
      </c>
      <c r="BD4" s="511"/>
      <c r="BE4" s="511"/>
      <c r="BF4" s="511"/>
      <c r="BG4" s="511"/>
      <c r="BH4" s="511"/>
      <c r="BI4" s="511"/>
      <c r="BJ4" s="511"/>
      <c r="BK4" s="511"/>
      <c r="BL4" s="511"/>
      <c r="BM4" s="511"/>
      <c r="BN4" s="511"/>
      <c r="BO4" s="511"/>
      <c r="BP4" s="511"/>
      <c r="BQ4" s="511"/>
      <c r="BV4" s="261">
        <v>66</v>
      </c>
      <c r="BW4" s="259">
        <v>4</v>
      </c>
    </row>
    <row r="5" spans="1:75" s="9" customFormat="1" ht="30" customHeight="1">
      <c r="A5" s="12"/>
      <c r="B5" s="12"/>
      <c r="C5" s="12"/>
      <c r="D5" s="14"/>
      <c r="E5" s="59"/>
      <c r="F5" s="60"/>
      <c r="G5" s="13"/>
      <c r="H5" s="13"/>
      <c r="I5" s="13"/>
      <c r="J5" s="13"/>
      <c r="K5" s="12"/>
      <c r="L5" s="12"/>
      <c r="M5" s="12"/>
      <c r="N5" s="12"/>
      <c r="O5" s="12"/>
      <c r="P5" s="12"/>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517">
        <f ca="1">NOW()</f>
        <v>41486.82992534722</v>
      </c>
      <c r="BP5" s="517"/>
      <c r="BQ5" s="517"/>
      <c r="BV5" s="261">
        <v>68</v>
      </c>
      <c r="BW5" s="259">
        <v>5</v>
      </c>
    </row>
    <row r="6" spans="1:75" ht="22.5" customHeight="1">
      <c r="A6" s="512" t="s">
        <v>6</v>
      </c>
      <c r="B6" s="520"/>
      <c r="C6" s="512" t="s">
        <v>78</v>
      </c>
      <c r="D6" s="512" t="s">
        <v>21</v>
      </c>
      <c r="E6" s="512" t="s">
        <v>7</v>
      </c>
      <c r="F6" s="512" t="s">
        <v>672</v>
      </c>
      <c r="G6" s="516" t="s">
        <v>22</v>
      </c>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8" t="s">
        <v>8</v>
      </c>
      <c r="BP6" s="514" t="s">
        <v>133</v>
      </c>
      <c r="BQ6" s="515" t="s">
        <v>9</v>
      </c>
      <c r="BV6" s="261">
        <v>70</v>
      </c>
      <c r="BW6" s="259">
        <v>6</v>
      </c>
    </row>
    <row r="7" spans="1:75" ht="54.75" customHeight="1">
      <c r="A7" s="513"/>
      <c r="B7" s="520"/>
      <c r="C7" s="513"/>
      <c r="D7" s="513"/>
      <c r="E7" s="513"/>
      <c r="F7" s="513"/>
      <c r="G7" s="509">
        <v>160</v>
      </c>
      <c r="H7" s="509"/>
      <c r="I7" s="509"/>
      <c r="J7" s="509">
        <v>165</v>
      </c>
      <c r="K7" s="509"/>
      <c r="L7" s="509"/>
      <c r="M7" s="509">
        <v>170</v>
      </c>
      <c r="N7" s="509"/>
      <c r="O7" s="509"/>
      <c r="P7" s="509">
        <v>175</v>
      </c>
      <c r="Q7" s="509"/>
      <c r="R7" s="509"/>
      <c r="S7" s="509">
        <v>180</v>
      </c>
      <c r="T7" s="509"/>
      <c r="U7" s="509"/>
      <c r="V7" s="509">
        <v>185</v>
      </c>
      <c r="W7" s="509"/>
      <c r="X7" s="509"/>
      <c r="Y7" s="509">
        <v>190</v>
      </c>
      <c r="Z7" s="509"/>
      <c r="AA7" s="509"/>
      <c r="AB7" s="509">
        <v>195</v>
      </c>
      <c r="AC7" s="509"/>
      <c r="AD7" s="509"/>
      <c r="AE7" s="509">
        <v>198</v>
      </c>
      <c r="AF7" s="509"/>
      <c r="AG7" s="509"/>
      <c r="AH7" s="510" t="s">
        <v>949</v>
      </c>
      <c r="AI7" s="509"/>
      <c r="AJ7" s="509"/>
      <c r="AK7" s="509">
        <v>204</v>
      </c>
      <c r="AL7" s="509"/>
      <c r="AM7" s="509"/>
      <c r="AN7" s="509">
        <v>207</v>
      </c>
      <c r="AO7" s="509"/>
      <c r="AP7" s="509"/>
      <c r="AQ7" s="509">
        <v>210</v>
      </c>
      <c r="AR7" s="509"/>
      <c r="AS7" s="509"/>
      <c r="AT7" s="509">
        <v>213</v>
      </c>
      <c r="AU7" s="509"/>
      <c r="AV7" s="509"/>
      <c r="AW7" s="509">
        <v>216</v>
      </c>
      <c r="AX7" s="509"/>
      <c r="AY7" s="509"/>
      <c r="AZ7" s="509">
        <v>218</v>
      </c>
      <c r="BA7" s="509"/>
      <c r="BB7" s="509"/>
      <c r="BC7" s="509">
        <v>220</v>
      </c>
      <c r="BD7" s="509"/>
      <c r="BE7" s="509"/>
      <c r="BF7" s="509">
        <v>222</v>
      </c>
      <c r="BG7" s="509"/>
      <c r="BH7" s="509"/>
      <c r="BI7" s="509">
        <v>224</v>
      </c>
      <c r="BJ7" s="509"/>
      <c r="BK7" s="509"/>
      <c r="BL7" s="509">
        <v>226</v>
      </c>
      <c r="BM7" s="509"/>
      <c r="BN7" s="509"/>
      <c r="BO7" s="518"/>
      <c r="BP7" s="514"/>
      <c r="BQ7" s="515"/>
      <c r="BV7" s="261">
        <v>72</v>
      </c>
      <c r="BW7" s="259">
        <v>7</v>
      </c>
    </row>
    <row r="8" spans="1:75" s="15" customFormat="1" ht="66" customHeight="1">
      <c r="A8" s="319">
        <v>1</v>
      </c>
      <c r="B8" s="163" t="s">
        <v>114</v>
      </c>
      <c r="C8" s="320">
        <f>IF(ISERROR(VLOOKUP(B8,'KAYIT LİSTESİ'!$B$4:$H$951,2,0)),"",(VLOOKUP(B8,'KAYIT LİSTESİ'!$B$4:$H$951,2,0)))</f>
        <v>412</v>
      </c>
      <c r="D8" s="321">
        <f>IF(ISERROR(VLOOKUP(B8,'KAYIT LİSTESİ'!$B$4:$H$951,4,0)),"",(VLOOKUP(B8,'KAYIT LİSTESİ'!$B$4:$H$951,4,0)))</f>
        <v>1994</v>
      </c>
      <c r="E8" s="322" t="str">
        <f>IF(ISERROR(VLOOKUP(B8,'KAYIT LİSTESİ'!$B$4:$H$951,5,0)),"",(VLOOKUP(B8,'KAYIT LİSTESİ'!$B$4:$H$951,5,0)))</f>
        <v>ÖZDENİZ AKKUŞ</v>
      </c>
      <c r="F8" s="322" t="str">
        <f>IF(ISERROR(VLOOKUP(B8,'KAYIT LİSTESİ'!$B$4:$H$951,6,0)),"",(VLOOKUP(B8,'KAYIT LİSTESİ'!$B$4:$H$951,6,0)))</f>
        <v>ANKARA-B.B. ANKARASPOR</v>
      </c>
      <c r="G8" s="209"/>
      <c r="H8" s="209"/>
      <c r="I8" s="209"/>
      <c r="J8" s="210"/>
      <c r="K8" s="211"/>
      <c r="L8" s="211"/>
      <c r="M8" s="209"/>
      <c r="N8" s="212"/>
      <c r="O8" s="209"/>
      <c r="P8" s="211"/>
      <c r="Q8" s="211"/>
      <c r="R8" s="211"/>
      <c r="S8" s="209"/>
      <c r="T8" s="209"/>
      <c r="U8" s="209"/>
      <c r="V8" s="211"/>
      <c r="W8" s="211"/>
      <c r="X8" s="211"/>
      <c r="Y8" s="209" t="s">
        <v>948</v>
      </c>
      <c r="Z8" s="209"/>
      <c r="AA8" s="209"/>
      <c r="AB8" s="211" t="s">
        <v>948</v>
      </c>
      <c r="AC8" s="211"/>
      <c r="AD8" s="211"/>
      <c r="AE8" s="209" t="s">
        <v>931</v>
      </c>
      <c r="AF8" s="209" t="s">
        <v>931</v>
      </c>
      <c r="AG8" s="209" t="s">
        <v>931</v>
      </c>
      <c r="AH8" s="211" t="s">
        <v>948</v>
      </c>
      <c r="AI8" s="211"/>
      <c r="AJ8" s="211"/>
      <c r="AK8" s="209"/>
      <c r="AL8" s="209"/>
      <c r="AM8" s="209"/>
      <c r="AN8" s="211"/>
      <c r="AO8" s="211"/>
      <c r="AP8" s="211"/>
      <c r="AQ8" s="209"/>
      <c r="AR8" s="209"/>
      <c r="AS8" s="209"/>
      <c r="AT8" s="211"/>
      <c r="AU8" s="213"/>
      <c r="AV8" s="213"/>
      <c r="AW8" s="214"/>
      <c r="AX8" s="214"/>
      <c r="AY8" s="214"/>
      <c r="AZ8" s="213"/>
      <c r="BA8" s="213"/>
      <c r="BB8" s="213"/>
      <c r="BC8" s="214"/>
      <c r="BD8" s="214"/>
      <c r="BE8" s="214"/>
      <c r="BF8" s="213"/>
      <c r="BG8" s="213"/>
      <c r="BH8" s="213"/>
      <c r="BI8" s="214"/>
      <c r="BJ8" s="214"/>
      <c r="BK8" s="214"/>
      <c r="BL8" s="213"/>
      <c r="BM8" s="213"/>
      <c r="BN8" s="213"/>
      <c r="BO8" s="208">
        <v>198</v>
      </c>
      <c r="BP8" s="284">
        <v>13</v>
      </c>
      <c r="BQ8" s="390">
        <v>1</v>
      </c>
      <c r="BV8" s="261">
        <v>74</v>
      </c>
      <c r="BW8" s="259">
        <v>8</v>
      </c>
    </row>
    <row r="9" spans="1:75" s="15" customFormat="1" ht="66" customHeight="1">
      <c r="A9" s="319">
        <v>2</v>
      </c>
      <c r="B9" s="163" t="s">
        <v>115</v>
      </c>
      <c r="C9" s="320">
        <f>IF(ISERROR(VLOOKUP(B9,'KAYIT LİSTESİ'!$B$4:$H$951,2,0)),"",(VLOOKUP(B9,'KAYIT LİSTESİ'!$B$4:$H$951,2,0)))</f>
        <v>513</v>
      </c>
      <c r="D9" s="321" t="str">
        <f>IF(ISERROR(VLOOKUP(B9,'KAYIT LİSTESİ'!$B$4:$H$951,4,0)),"",(VLOOKUP(B9,'KAYIT LİSTESİ'!$B$4:$H$951,4,0)))</f>
        <v>-</v>
      </c>
      <c r="E9" s="322" t="str">
        <f>IF(ISERROR(VLOOKUP(B9,'KAYIT LİSTESİ'!$B$4:$H$951,5,0)),"",(VLOOKUP(B9,'KAYIT LİSTESİ'!$B$4:$H$951,5,0)))</f>
        <v>TUNAHAN DURMAZ</v>
      </c>
      <c r="F9" s="322" t="str">
        <f>IF(ISERROR(VLOOKUP(B9,'KAYIT LİSTESİ'!$B$4:$H$951,6,0)),"",(VLOOKUP(B9,'KAYIT LİSTESİ'!$B$4:$H$951,6,0)))</f>
        <v>KOCAELİ-DARICA BLD.EĞT.SP.</v>
      </c>
      <c r="G9" s="209"/>
      <c r="H9" s="209"/>
      <c r="I9" s="209"/>
      <c r="J9" s="210"/>
      <c r="K9" s="211"/>
      <c r="L9" s="211"/>
      <c r="M9" s="209"/>
      <c r="N9" s="212"/>
      <c r="O9" s="209"/>
      <c r="P9" s="211"/>
      <c r="Q9" s="211"/>
      <c r="R9" s="211"/>
      <c r="S9" s="209" t="s">
        <v>948</v>
      </c>
      <c r="T9" s="209"/>
      <c r="U9" s="209"/>
      <c r="V9" s="211" t="s">
        <v>948</v>
      </c>
      <c r="W9" s="211"/>
      <c r="X9" s="211"/>
      <c r="Y9" s="209" t="s">
        <v>948</v>
      </c>
      <c r="Z9" s="209"/>
      <c r="AA9" s="209"/>
      <c r="AB9" s="211" t="s">
        <v>948</v>
      </c>
      <c r="AC9" s="211"/>
      <c r="AD9" s="211"/>
      <c r="AE9" s="209" t="s">
        <v>931</v>
      </c>
      <c r="AF9" s="209" t="s">
        <v>931</v>
      </c>
      <c r="AG9" s="209" t="s">
        <v>931</v>
      </c>
      <c r="AH9" s="211" t="s">
        <v>931</v>
      </c>
      <c r="AI9" s="211"/>
      <c r="AJ9" s="211"/>
      <c r="AK9" s="209"/>
      <c r="AL9" s="209"/>
      <c r="AM9" s="209"/>
      <c r="AN9" s="211"/>
      <c r="AO9" s="211"/>
      <c r="AP9" s="211"/>
      <c r="AQ9" s="209"/>
      <c r="AR9" s="209"/>
      <c r="AS9" s="209"/>
      <c r="AT9" s="211"/>
      <c r="AU9" s="213"/>
      <c r="AV9" s="213"/>
      <c r="AW9" s="214"/>
      <c r="AX9" s="214"/>
      <c r="AY9" s="214"/>
      <c r="AZ9" s="213"/>
      <c r="BA9" s="213"/>
      <c r="BB9" s="213"/>
      <c r="BC9" s="214"/>
      <c r="BD9" s="214"/>
      <c r="BE9" s="214"/>
      <c r="BF9" s="213"/>
      <c r="BG9" s="213"/>
      <c r="BH9" s="213"/>
      <c r="BI9" s="214"/>
      <c r="BJ9" s="214"/>
      <c r="BK9" s="214"/>
      <c r="BL9" s="213"/>
      <c r="BM9" s="213"/>
      <c r="BN9" s="213"/>
      <c r="BO9" s="208">
        <v>195</v>
      </c>
      <c r="BP9" s="284">
        <v>12</v>
      </c>
      <c r="BQ9" s="390">
        <v>2</v>
      </c>
      <c r="BV9" s="261">
        <v>76</v>
      </c>
      <c r="BW9" s="259">
        <v>9</v>
      </c>
    </row>
    <row r="10" spans="1:75" s="15" customFormat="1" ht="66" customHeight="1">
      <c r="A10" s="319">
        <v>3</v>
      </c>
      <c r="B10" s="163" t="s">
        <v>119</v>
      </c>
      <c r="C10" s="320">
        <f>IF(ISERROR(VLOOKUP(B10,'KAYIT LİSTESİ'!$B$4:$H$951,2,0)),"",(VLOOKUP(B10,'KAYIT LİSTESİ'!$B$4:$H$951,2,0)))</f>
        <v>451</v>
      </c>
      <c r="D10" s="321">
        <f>IF(ISERROR(VLOOKUP(B10,'KAYIT LİSTESİ'!$B$4:$H$951,4,0)),"",(VLOOKUP(B10,'KAYIT LİSTESİ'!$B$4:$H$951,4,0)))</f>
        <v>34444</v>
      </c>
      <c r="E10" s="322" t="str">
        <f>IF(ISERROR(VLOOKUP(B10,'KAYIT LİSTESİ'!$B$4:$H$951,5,0)),"",(VLOOKUP(B10,'KAYIT LİSTESİ'!$B$4:$H$951,5,0)))</f>
        <v>NURİ SEZER</v>
      </c>
      <c r="F10" s="322" t="str">
        <f>IF(ISERROR(VLOOKUP(B10,'KAYIT LİSTESİ'!$B$4:$H$951,6,0)),"",(VLOOKUP(B10,'KAYIT LİSTESİ'!$B$4:$H$951,6,0)))</f>
        <v>İSTANBUL-ENKA SPOR</v>
      </c>
      <c r="G10" s="209"/>
      <c r="H10" s="209"/>
      <c r="I10" s="209"/>
      <c r="J10" s="210"/>
      <c r="K10" s="211"/>
      <c r="L10" s="211"/>
      <c r="M10" s="209"/>
      <c r="N10" s="212"/>
      <c r="O10" s="209"/>
      <c r="P10" s="211" t="s">
        <v>948</v>
      </c>
      <c r="Q10" s="211"/>
      <c r="R10" s="211"/>
      <c r="S10" s="209" t="s">
        <v>908</v>
      </c>
      <c r="T10" s="209" t="s">
        <v>908</v>
      </c>
      <c r="U10" s="209" t="s">
        <v>908</v>
      </c>
      <c r="V10" s="211" t="s">
        <v>948</v>
      </c>
      <c r="W10" s="211"/>
      <c r="X10" s="211"/>
      <c r="Y10" s="209" t="s">
        <v>948</v>
      </c>
      <c r="Z10" s="209"/>
      <c r="AA10" s="209"/>
      <c r="AB10" s="211" t="s">
        <v>931</v>
      </c>
      <c r="AC10" s="211" t="s">
        <v>948</v>
      </c>
      <c r="AD10" s="211"/>
      <c r="AE10" s="209" t="s">
        <v>931</v>
      </c>
      <c r="AF10" s="209" t="s">
        <v>931</v>
      </c>
      <c r="AG10" s="209" t="s">
        <v>931</v>
      </c>
      <c r="AH10" s="211"/>
      <c r="AI10" s="211"/>
      <c r="AJ10" s="211"/>
      <c r="AK10" s="209"/>
      <c r="AL10" s="209"/>
      <c r="AM10" s="209"/>
      <c r="AN10" s="211"/>
      <c r="AO10" s="211"/>
      <c r="AP10" s="211"/>
      <c r="AQ10" s="209"/>
      <c r="AR10" s="209"/>
      <c r="AS10" s="209"/>
      <c r="AT10" s="211"/>
      <c r="AU10" s="213"/>
      <c r="AV10" s="213"/>
      <c r="AW10" s="214"/>
      <c r="AX10" s="214"/>
      <c r="AY10" s="214"/>
      <c r="AZ10" s="213"/>
      <c r="BA10" s="213"/>
      <c r="BB10" s="213"/>
      <c r="BC10" s="214"/>
      <c r="BD10" s="214"/>
      <c r="BE10" s="214"/>
      <c r="BF10" s="213"/>
      <c r="BG10" s="213"/>
      <c r="BH10" s="213"/>
      <c r="BI10" s="214"/>
      <c r="BJ10" s="214"/>
      <c r="BK10" s="214"/>
      <c r="BL10" s="213"/>
      <c r="BM10" s="213"/>
      <c r="BN10" s="213"/>
      <c r="BO10" s="208">
        <v>195</v>
      </c>
      <c r="BP10" s="284">
        <v>11</v>
      </c>
      <c r="BQ10" s="390">
        <v>3</v>
      </c>
      <c r="BV10" s="261">
        <v>78</v>
      </c>
      <c r="BW10" s="259">
        <v>10</v>
      </c>
    </row>
    <row r="11" spans="1:75" s="15" customFormat="1" ht="66" customHeight="1">
      <c r="A11" s="319">
        <v>4</v>
      </c>
      <c r="B11" s="163" t="s">
        <v>120</v>
      </c>
      <c r="C11" s="320">
        <f>IF(ISERROR(VLOOKUP(B11,'KAYIT LİSTESİ'!$B$4:$H$951,2,0)),"",(VLOOKUP(B11,'KAYIT LİSTESİ'!$B$4:$H$951,2,0)))</f>
        <v>463</v>
      </c>
      <c r="D11" s="321">
        <f>IF(ISERROR(VLOOKUP(B11,'KAYIT LİSTESİ'!$B$4:$H$951,4,0)),"",(VLOOKUP(B11,'KAYIT LİSTESİ'!$B$4:$H$951,4,0)))</f>
        <v>34707</v>
      </c>
      <c r="E11" s="322" t="str">
        <f>IF(ISERROR(VLOOKUP(B11,'KAYIT LİSTESİ'!$B$4:$H$951,5,0)),"",(VLOOKUP(B11,'KAYIT LİSTESİ'!$B$4:$H$951,5,0)))</f>
        <v>İBRAHİM HALİL SAĞLAM</v>
      </c>
      <c r="F11" s="322" t="str">
        <f>IF(ISERROR(VLOOKUP(B11,'KAYIT LİSTESİ'!$B$4:$H$951,6,0)),"",(VLOOKUP(B11,'KAYIT LİSTESİ'!$B$4:$H$951,6,0)))</f>
        <v>İSTANBUL-FENERBAHÇE</v>
      </c>
      <c r="G11" s="209"/>
      <c r="H11" s="209"/>
      <c r="I11" s="209"/>
      <c r="J11" s="210"/>
      <c r="K11" s="211"/>
      <c r="L11" s="211"/>
      <c r="M11" s="209"/>
      <c r="N11" s="212"/>
      <c r="O11" s="209"/>
      <c r="P11" s="211" t="s">
        <v>948</v>
      </c>
      <c r="Q11" s="211"/>
      <c r="R11" s="211"/>
      <c r="S11" s="209" t="s">
        <v>908</v>
      </c>
      <c r="T11" s="209" t="s">
        <v>908</v>
      </c>
      <c r="U11" s="209" t="s">
        <v>908</v>
      </c>
      <c r="V11" s="211" t="s">
        <v>948</v>
      </c>
      <c r="W11" s="211"/>
      <c r="X11" s="211"/>
      <c r="Y11" s="209" t="s">
        <v>931</v>
      </c>
      <c r="Z11" s="209" t="s">
        <v>948</v>
      </c>
      <c r="AA11" s="209"/>
      <c r="AB11" s="211" t="s">
        <v>931</v>
      </c>
      <c r="AC11" s="211" t="s">
        <v>931</v>
      </c>
      <c r="AD11" s="211" t="s">
        <v>931</v>
      </c>
      <c r="AE11" s="209"/>
      <c r="AF11" s="209"/>
      <c r="AG11" s="209"/>
      <c r="AH11" s="211"/>
      <c r="AI11" s="211"/>
      <c r="AJ11" s="211"/>
      <c r="AK11" s="209"/>
      <c r="AL11" s="209"/>
      <c r="AM11" s="209"/>
      <c r="AN11" s="211"/>
      <c r="AO11" s="211"/>
      <c r="AP11" s="211"/>
      <c r="AQ11" s="209"/>
      <c r="AR11" s="209"/>
      <c r="AS11" s="209"/>
      <c r="AT11" s="211"/>
      <c r="AU11" s="213"/>
      <c r="AV11" s="213"/>
      <c r="AW11" s="214"/>
      <c r="AX11" s="214"/>
      <c r="AY11" s="214"/>
      <c r="AZ11" s="213"/>
      <c r="BA11" s="213"/>
      <c r="BB11" s="213"/>
      <c r="BC11" s="214"/>
      <c r="BD11" s="214"/>
      <c r="BE11" s="214"/>
      <c r="BF11" s="213"/>
      <c r="BG11" s="213"/>
      <c r="BH11" s="213"/>
      <c r="BI11" s="214"/>
      <c r="BJ11" s="214"/>
      <c r="BK11" s="214"/>
      <c r="BL11" s="213"/>
      <c r="BM11" s="213"/>
      <c r="BN11" s="213"/>
      <c r="BO11" s="208">
        <v>190</v>
      </c>
      <c r="BP11" s="284">
        <v>10</v>
      </c>
      <c r="BQ11" s="390">
        <v>4</v>
      </c>
      <c r="BV11" s="261">
        <v>80</v>
      </c>
      <c r="BW11" s="259">
        <v>11</v>
      </c>
    </row>
    <row r="12" spans="1:75" s="15" customFormat="1" ht="66" customHeight="1">
      <c r="A12" s="319">
        <v>5</v>
      </c>
      <c r="B12" s="163" t="s">
        <v>112</v>
      </c>
      <c r="C12" s="320">
        <f>IF(ISERROR(VLOOKUP(B12,'KAYIT LİSTESİ'!$B$4:$H$951,2,0)),"",(VLOOKUP(B12,'KAYIT LİSTESİ'!$B$4:$H$951,2,0)))</f>
        <v>538</v>
      </c>
      <c r="D12" s="321">
        <f>IF(ISERROR(VLOOKUP(B12,'KAYIT LİSTESİ'!$B$4:$H$951,4,0)),"",(VLOOKUP(B12,'KAYIT LİSTESİ'!$B$4:$H$951,4,0)))</f>
        <v>34814</v>
      </c>
      <c r="E12" s="322" t="str">
        <f>IF(ISERROR(VLOOKUP(B12,'KAYIT LİSTESİ'!$B$4:$H$951,5,0)),"",(VLOOKUP(B12,'KAYIT LİSTESİ'!$B$4:$H$951,5,0)))</f>
        <v>SEMİH İLHAN</v>
      </c>
      <c r="F12" s="322" t="str">
        <f>IF(ISERROR(VLOOKUP(B12,'KAYIT LİSTESİ'!$B$4:$H$951,6,0)),"",(VLOOKUP(B12,'KAYIT LİSTESİ'!$B$4:$H$951,6,0)))</f>
        <v>MERSİN-MESKİ SPOR</v>
      </c>
      <c r="G12" s="209"/>
      <c r="H12" s="209"/>
      <c r="I12" s="209"/>
      <c r="J12" s="210"/>
      <c r="K12" s="211"/>
      <c r="L12" s="211"/>
      <c r="M12" s="209"/>
      <c r="N12" s="212"/>
      <c r="O12" s="209"/>
      <c r="P12" s="211" t="s">
        <v>948</v>
      </c>
      <c r="Q12" s="211"/>
      <c r="R12" s="211"/>
      <c r="S12" s="209" t="s">
        <v>931</v>
      </c>
      <c r="T12" s="209" t="s">
        <v>948</v>
      </c>
      <c r="U12" s="209"/>
      <c r="V12" s="211" t="s">
        <v>931</v>
      </c>
      <c r="W12" s="211" t="s">
        <v>948</v>
      </c>
      <c r="X12" s="211"/>
      <c r="Y12" s="209" t="s">
        <v>931</v>
      </c>
      <c r="Z12" s="209" t="s">
        <v>931</v>
      </c>
      <c r="AA12" s="209" t="s">
        <v>948</v>
      </c>
      <c r="AB12" s="211" t="s">
        <v>931</v>
      </c>
      <c r="AC12" s="211" t="s">
        <v>931</v>
      </c>
      <c r="AD12" s="211" t="s">
        <v>931</v>
      </c>
      <c r="AE12" s="209"/>
      <c r="AF12" s="209"/>
      <c r="AG12" s="209"/>
      <c r="AH12" s="211"/>
      <c r="AI12" s="211"/>
      <c r="AJ12" s="211"/>
      <c r="AK12" s="209"/>
      <c r="AL12" s="209"/>
      <c r="AM12" s="209"/>
      <c r="AN12" s="211"/>
      <c r="AO12" s="211"/>
      <c r="AP12" s="211"/>
      <c r="AQ12" s="209"/>
      <c r="AR12" s="209"/>
      <c r="AS12" s="209"/>
      <c r="AT12" s="211"/>
      <c r="AU12" s="213"/>
      <c r="AV12" s="213"/>
      <c r="AW12" s="214"/>
      <c r="AX12" s="214"/>
      <c r="AY12" s="214"/>
      <c r="AZ12" s="213"/>
      <c r="BA12" s="213"/>
      <c r="BB12" s="213"/>
      <c r="BC12" s="214"/>
      <c r="BD12" s="214"/>
      <c r="BE12" s="214"/>
      <c r="BF12" s="213"/>
      <c r="BG12" s="213"/>
      <c r="BH12" s="213"/>
      <c r="BI12" s="214"/>
      <c r="BJ12" s="214"/>
      <c r="BK12" s="214"/>
      <c r="BL12" s="213"/>
      <c r="BM12" s="213"/>
      <c r="BN12" s="213"/>
      <c r="BO12" s="208">
        <v>190</v>
      </c>
      <c r="BP12" s="284">
        <v>9</v>
      </c>
      <c r="BQ12" s="390">
        <v>5</v>
      </c>
      <c r="BV12" s="261">
        <v>82</v>
      </c>
      <c r="BW12" s="259">
        <v>12</v>
      </c>
    </row>
    <row r="13" spans="1:75" s="15" customFormat="1" ht="66" customHeight="1">
      <c r="A13" s="319">
        <v>6</v>
      </c>
      <c r="B13" s="163" t="s">
        <v>116</v>
      </c>
      <c r="C13" s="320">
        <f>IF(ISERROR(VLOOKUP(B13,'KAYIT LİSTESİ'!$B$4:$H$951,2,0)),"",(VLOOKUP(B13,'KAYIT LİSTESİ'!$B$4:$H$951,2,0)))</f>
        <v>495</v>
      </c>
      <c r="D13" s="321">
        <f>IF(ISERROR(VLOOKUP(B13,'KAYIT LİSTESİ'!$B$4:$H$951,4,0)),"",(VLOOKUP(B13,'KAYIT LİSTESİ'!$B$4:$H$951,4,0)))</f>
        <v>35094</v>
      </c>
      <c r="E13" s="322" t="str">
        <f>IF(ISERROR(VLOOKUP(B13,'KAYIT LİSTESİ'!$B$4:$H$951,5,0)),"",(VLOOKUP(B13,'KAYIT LİSTESİ'!$B$4:$H$951,5,0)))</f>
        <v>YAGIZ ERDOĞAN</v>
      </c>
      <c r="F13" s="322" t="str">
        <f>IF(ISERROR(VLOOKUP(B13,'KAYIT LİSTESİ'!$B$4:$H$951,6,0)),"",(VLOOKUP(B13,'KAYIT LİSTESİ'!$B$4:$H$951,6,0)))</f>
        <v>İSTANBUL-ÜSKÜDAR BLD.SPOR</v>
      </c>
      <c r="G13" s="209"/>
      <c r="H13" s="209"/>
      <c r="I13" s="209"/>
      <c r="J13" s="210"/>
      <c r="K13" s="211"/>
      <c r="L13" s="211"/>
      <c r="M13" s="209" t="s">
        <v>948</v>
      </c>
      <c r="N13" s="212"/>
      <c r="O13" s="209"/>
      <c r="P13" s="211" t="s">
        <v>908</v>
      </c>
      <c r="Q13" s="211" t="s">
        <v>908</v>
      </c>
      <c r="R13" s="211" t="s">
        <v>908</v>
      </c>
      <c r="S13" s="209" t="s">
        <v>948</v>
      </c>
      <c r="T13" s="209"/>
      <c r="U13" s="209"/>
      <c r="V13" s="211" t="s">
        <v>931</v>
      </c>
      <c r="W13" s="211" t="s">
        <v>948</v>
      </c>
      <c r="X13" s="211"/>
      <c r="Y13" s="209" t="s">
        <v>931</v>
      </c>
      <c r="Z13" s="209" t="s">
        <v>931</v>
      </c>
      <c r="AA13" s="209" t="s">
        <v>931</v>
      </c>
      <c r="AB13" s="211"/>
      <c r="AC13" s="211"/>
      <c r="AD13" s="211"/>
      <c r="AE13" s="209"/>
      <c r="AF13" s="209"/>
      <c r="AG13" s="209"/>
      <c r="AH13" s="211"/>
      <c r="AI13" s="211"/>
      <c r="AJ13" s="211"/>
      <c r="AK13" s="209"/>
      <c r="AL13" s="209"/>
      <c r="AM13" s="209"/>
      <c r="AN13" s="211"/>
      <c r="AO13" s="211"/>
      <c r="AP13" s="211"/>
      <c r="AQ13" s="209"/>
      <c r="AR13" s="209"/>
      <c r="AS13" s="209"/>
      <c r="AT13" s="211"/>
      <c r="AU13" s="213"/>
      <c r="AV13" s="213"/>
      <c r="AW13" s="214"/>
      <c r="AX13" s="214"/>
      <c r="AY13" s="214"/>
      <c r="AZ13" s="213"/>
      <c r="BA13" s="213"/>
      <c r="BB13" s="213"/>
      <c r="BC13" s="214"/>
      <c r="BD13" s="214"/>
      <c r="BE13" s="214"/>
      <c r="BF13" s="213"/>
      <c r="BG13" s="213"/>
      <c r="BH13" s="213"/>
      <c r="BI13" s="214"/>
      <c r="BJ13" s="214"/>
      <c r="BK13" s="214"/>
      <c r="BL13" s="213"/>
      <c r="BM13" s="213"/>
      <c r="BN13" s="213"/>
      <c r="BO13" s="208">
        <v>185</v>
      </c>
      <c r="BP13" s="284">
        <v>8</v>
      </c>
      <c r="BQ13" s="390">
        <v>6</v>
      </c>
      <c r="BV13" s="261">
        <v>84</v>
      </c>
      <c r="BW13" s="259">
        <v>13</v>
      </c>
    </row>
    <row r="14" spans="1:75" s="15" customFormat="1" ht="66" customHeight="1">
      <c r="A14" s="319">
        <v>7</v>
      </c>
      <c r="B14" s="163" t="s">
        <v>117</v>
      </c>
      <c r="C14" s="320">
        <f>IF(ISERROR(VLOOKUP(B14,'KAYIT LİSTESİ'!$B$4:$H$951,2,0)),"",(VLOOKUP(B14,'KAYIT LİSTESİ'!$B$4:$H$951,2,0)))</f>
        <v>573</v>
      </c>
      <c r="D14" s="321">
        <f>IF(ISERROR(VLOOKUP(B14,'KAYIT LİSTESİ'!$B$4:$H$951,4,0)),"",(VLOOKUP(B14,'KAYIT LİSTESİ'!$B$4:$H$951,4,0)))</f>
        <v>34656</v>
      </c>
      <c r="E14" s="322" t="str">
        <f>IF(ISERROR(VLOOKUP(B14,'KAYIT LİSTESİ'!$B$4:$H$951,5,0)),"",(VLOOKUP(B14,'KAYIT LİSTESİ'!$B$4:$H$951,5,0)))</f>
        <v>ALİ SARI </v>
      </c>
      <c r="F14" s="322" t="str">
        <f>IF(ISERROR(VLOOKUP(B14,'KAYIT LİSTESİ'!$B$4:$H$951,6,0)),"",(VLOOKUP(B14,'KAYIT LİSTESİ'!$B$4:$H$951,6,0)))</f>
        <v>KOCAELİ-B.Ş.BLD.KAĞIT SPOR</v>
      </c>
      <c r="G14" s="209"/>
      <c r="H14" s="209"/>
      <c r="I14" s="209"/>
      <c r="J14" s="210"/>
      <c r="K14" s="211"/>
      <c r="L14" s="211"/>
      <c r="M14" s="209" t="s">
        <v>948</v>
      </c>
      <c r="N14" s="212"/>
      <c r="O14" s="209"/>
      <c r="P14" s="211" t="s">
        <v>948</v>
      </c>
      <c r="Q14" s="211" t="s">
        <v>825</v>
      </c>
      <c r="R14" s="211" t="s">
        <v>825</v>
      </c>
      <c r="S14" s="209" t="s">
        <v>931</v>
      </c>
      <c r="T14" s="209" t="s">
        <v>931</v>
      </c>
      <c r="U14" s="209" t="s">
        <v>931</v>
      </c>
      <c r="V14" s="211" t="s">
        <v>825</v>
      </c>
      <c r="W14" s="211" t="s">
        <v>825</v>
      </c>
      <c r="X14" s="211"/>
      <c r="Y14" s="209" t="s">
        <v>825</v>
      </c>
      <c r="Z14" s="209" t="s">
        <v>825</v>
      </c>
      <c r="AA14" s="209" t="s">
        <v>825</v>
      </c>
      <c r="AB14" s="211"/>
      <c r="AC14" s="211"/>
      <c r="AD14" s="211"/>
      <c r="AE14" s="209"/>
      <c r="AF14" s="209"/>
      <c r="AG14" s="209"/>
      <c r="AH14" s="211"/>
      <c r="AI14" s="211"/>
      <c r="AJ14" s="211"/>
      <c r="AK14" s="209"/>
      <c r="AL14" s="209"/>
      <c r="AM14" s="209"/>
      <c r="AN14" s="211"/>
      <c r="AO14" s="211"/>
      <c r="AP14" s="211"/>
      <c r="AQ14" s="209"/>
      <c r="AR14" s="209"/>
      <c r="AS14" s="209"/>
      <c r="AT14" s="211"/>
      <c r="AU14" s="213"/>
      <c r="AV14" s="213"/>
      <c r="AW14" s="214"/>
      <c r="AX14" s="214"/>
      <c r="AY14" s="214"/>
      <c r="AZ14" s="213"/>
      <c r="BA14" s="213"/>
      <c r="BB14" s="213"/>
      <c r="BC14" s="214"/>
      <c r="BD14" s="214"/>
      <c r="BE14" s="214"/>
      <c r="BF14" s="213"/>
      <c r="BG14" s="213"/>
      <c r="BH14" s="213"/>
      <c r="BI14" s="214"/>
      <c r="BJ14" s="214"/>
      <c r="BK14" s="214"/>
      <c r="BL14" s="213"/>
      <c r="BM14" s="213"/>
      <c r="BN14" s="213"/>
      <c r="BO14" s="208">
        <v>175</v>
      </c>
      <c r="BP14" s="284">
        <v>7</v>
      </c>
      <c r="BQ14" s="390">
        <v>7</v>
      </c>
      <c r="BV14" s="261">
        <v>86</v>
      </c>
      <c r="BW14" s="259">
        <v>14</v>
      </c>
    </row>
    <row r="15" spans="1:75" s="15" customFormat="1" ht="66" customHeight="1">
      <c r="A15" s="319">
        <v>8</v>
      </c>
      <c r="B15" s="163" t="s">
        <v>118</v>
      </c>
      <c r="C15" s="320">
        <f>IF(ISERROR(VLOOKUP(B15,'KAYIT LİSTESİ'!$B$4:$H$951,2,0)),"",(VLOOKUP(B15,'KAYIT LİSTESİ'!$B$4:$H$951,2,0)))</f>
        <v>422</v>
      </c>
      <c r="D15" s="321">
        <f>IF(ISERROR(VLOOKUP(B15,'KAYIT LİSTESİ'!$B$4:$H$951,4,0)),"",(VLOOKUP(B15,'KAYIT LİSTESİ'!$B$4:$H$951,4,0)))</f>
        <v>35080</v>
      </c>
      <c r="E15" s="322" t="str">
        <f>IF(ISERROR(VLOOKUP(B15,'KAYIT LİSTESİ'!$B$4:$H$951,5,0)),"",(VLOOKUP(B15,'KAYIT LİSTESİ'!$B$4:$H$951,5,0)))</f>
        <v>M.Mustafa KEPİÇ</v>
      </c>
      <c r="F15" s="322" t="str">
        <f>IF(ISERROR(VLOOKUP(B15,'KAYIT LİSTESİ'!$B$4:$H$951,6,0)),"",(VLOOKUP(B15,'KAYIT LİSTESİ'!$B$4:$H$951,6,0)))</f>
        <v>ANKARA-EGO SPOR KULÜBÜ</v>
      </c>
      <c r="G15" s="209"/>
      <c r="H15" s="209"/>
      <c r="I15" s="209"/>
      <c r="J15" s="210"/>
      <c r="K15" s="211"/>
      <c r="L15" s="211"/>
      <c r="M15" s="209" t="s">
        <v>931</v>
      </c>
      <c r="N15" s="212" t="s">
        <v>948</v>
      </c>
      <c r="O15" s="209"/>
      <c r="P15" s="211" t="s">
        <v>931</v>
      </c>
      <c r="Q15" s="211" t="s">
        <v>931</v>
      </c>
      <c r="R15" s="211" t="s">
        <v>948</v>
      </c>
      <c r="S15" s="209" t="s">
        <v>931</v>
      </c>
      <c r="T15" s="209" t="s">
        <v>931</v>
      </c>
      <c r="U15" s="209" t="s">
        <v>931</v>
      </c>
      <c r="V15" s="211"/>
      <c r="W15" s="211"/>
      <c r="X15" s="211"/>
      <c r="Y15" s="209"/>
      <c r="Z15" s="209"/>
      <c r="AA15" s="209"/>
      <c r="AB15" s="211"/>
      <c r="AC15" s="211"/>
      <c r="AD15" s="211"/>
      <c r="AE15" s="209"/>
      <c r="AF15" s="209"/>
      <c r="AG15" s="209"/>
      <c r="AH15" s="211"/>
      <c r="AI15" s="211"/>
      <c r="AJ15" s="211"/>
      <c r="AK15" s="209"/>
      <c r="AL15" s="209"/>
      <c r="AM15" s="209"/>
      <c r="AN15" s="211"/>
      <c r="AO15" s="211"/>
      <c r="AP15" s="211"/>
      <c r="AQ15" s="209"/>
      <c r="AR15" s="209"/>
      <c r="AS15" s="209"/>
      <c r="AT15" s="211"/>
      <c r="AU15" s="213"/>
      <c r="AV15" s="213"/>
      <c r="AW15" s="214"/>
      <c r="AX15" s="214"/>
      <c r="AY15" s="214"/>
      <c r="AZ15" s="213"/>
      <c r="BA15" s="213"/>
      <c r="BB15" s="213"/>
      <c r="BC15" s="214"/>
      <c r="BD15" s="214"/>
      <c r="BE15" s="214"/>
      <c r="BF15" s="213"/>
      <c r="BG15" s="213"/>
      <c r="BH15" s="213"/>
      <c r="BI15" s="214"/>
      <c r="BJ15" s="214"/>
      <c r="BK15" s="214"/>
      <c r="BL15" s="213"/>
      <c r="BM15" s="213"/>
      <c r="BN15" s="213"/>
      <c r="BO15" s="208">
        <v>175</v>
      </c>
      <c r="BP15" s="284">
        <v>6</v>
      </c>
      <c r="BQ15" s="390">
        <v>8</v>
      </c>
      <c r="BV15" s="261">
        <v>88</v>
      </c>
      <c r="BW15" s="259">
        <v>15</v>
      </c>
    </row>
    <row r="16" spans="1:75" s="15" customFormat="1" ht="66" customHeight="1">
      <c r="A16" s="319">
        <v>9</v>
      </c>
      <c r="B16" s="163" t="s">
        <v>111</v>
      </c>
      <c r="C16" s="320">
        <f>IF(ISERROR(VLOOKUP(B16,'KAYIT LİSTESİ'!$B$4:$H$951,2,0)),"",(VLOOKUP(B16,'KAYIT LİSTESİ'!$B$4:$H$951,2,0)))</f>
        <v>430</v>
      </c>
      <c r="D16" s="321">
        <f>IF(ISERROR(VLOOKUP(B16,'KAYIT LİSTESİ'!$B$4:$H$951,4,0)),"",(VLOOKUP(B16,'KAYIT LİSTESİ'!$B$4:$H$951,4,0)))</f>
        <v>35689</v>
      </c>
      <c r="E16" s="322" t="str">
        <f>IF(ISERROR(VLOOKUP(B16,'KAYIT LİSTESİ'!$B$4:$H$951,5,0)),"",(VLOOKUP(B16,'KAYIT LİSTESİ'!$B$4:$H$951,5,0)))</f>
        <v>DOGUKAN  ÇATKIN</v>
      </c>
      <c r="F16" s="322" t="str">
        <f>IF(ISERROR(VLOOKUP(B16,'KAYIT LİSTESİ'!$B$4:$H$951,6,0)),"",(VLOOKUP(B16,'KAYIT LİSTESİ'!$B$4:$H$951,6,0)))</f>
        <v>ESKİŞEHİR-B.Ş.GENÇLİK VE SPOR</v>
      </c>
      <c r="G16" s="209" t="s">
        <v>931</v>
      </c>
      <c r="H16" s="209" t="s">
        <v>948</v>
      </c>
      <c r="I16" s="209"/>
      <c r="J16" s="210" t="s">
        <v>931</v>
      </c>
      <c r="K16" s="211" t="s">
        <v>948</v>
      </c>
      <c r="L16" s="211"/>
      <c r="M16" s="209" t="s">
        <v>931</v>
      </c>
      <c r="N16" s="212" t="s">
        <v>931</v>
      </c>
      <c r="O16" s="209" t="s">
        <v>931</v>
      </c>
      <c r="P16" s="211"/>
      <c r="Q16" s="211"/>
      <c r="R16" s="211"/>
      <c r="S16" s="209"/>
      <c r="T16" s="209"/>
      <c r="U16" s="209"/>
      <c r="V16" s="211"/>
      <c r="W16" s="211"/>
      <c r="X16" s="211"/>
      <c r="Y16" s="209"/>
      <c r="Z16" s="209"/>
      <c r="AA16" s="209"/>
      <c r="AB16" s="211"/>
      <c r="AC16" s="211"/>
      <c r="AD16" s="211"/>
      <c r="AE16" s="209"/>
      <c r="AF16" s="209"/>
      <c r="AG16" s="209"/>
      <c r="AH16" s="211"/>
      <c r="AI16" s="211"/>
      <c r="AJ16" s="211"/>
      <c r="AK16" s="209"/>
      <c r="AL16" s="209"/>
      <c r="AM16" s="209"/>
      <c r="AN16" s="211"/>
      <c r="AO16" s="211"/>
      <c r="AP16" s="211"/>
      <c r="AQ16" s="209"/>
      <c r="AR16" s="209"/>
      <c r="AS16" s="209"/>
      <c r="AT16" s="211"/>
      <c r="AU16" s="213"/>
      <c r="AV16" s="213"/>
      <c r="AW16" s="209"/>
      <c r="AX16" s="209"/>
      <c r="AY16" s="209"/>
      <c r="AZ16" s="211"/>
      <c r="BA16" s="211"/>
      <c r="BB16" s="211"/>
      <c r="BC16" s="209"/>
      <c r="BD16" s="214"/>
      <c r="BE16" s="214"/>
      <c r="BF16" s="211"/>
      <c r="BG16" s="213"/>
      <c r="BH16" s="213"/>
      <c r="BI16" s="209"/>
      <c r="BJ16" s="214"/>
      <c r="BK16" s="214"/>
      <c r="BL16" s="211"/>
      <c r="BM16" s="213"/>
      <c r="BN16" s="213"/>
      <c r="BO16" s="208">
        <v>165</v>
      </c>
      <c r="BP16" s="284">
        <v>5</v>
      </c>
      <c r="BQ16" s="390">
        <v>9</v>
      </c>
      <c r="BV16" s="261">
        <v>90</v>
      </c>
      <c r="BW16" s="259">
        <v>16</v>
      </c>
    </row>
    <row r="17" spans="1:75" s="15" customFormat="1" ht="66" customHeight="1">
      <c r="A17" s="319">
        <v>10</v>
      </c>
      <c r="B17" s="163" t="s">
        <v>110</v>
      </c>
      <c r="C17" s="320">
        <f>IF(ISERROR(VLOOKUP(B17,'KAYIT LİSTESİ'!$B$4:$H$951,2,0)),"",(VLOOKUP(B17,'KAYIT LİSTESİ'!$B$4:$H$951,2,0)))</f>
        <v>517</v>
      </c>
      <c r="D17" s="321">
        <f>IF(ISERROR(VLOOKUP(B17,'KAYIT LİSTESİ'!$B$4:$H$951,4,0)),"",(VLOOKUP(B17,'KAYIT LİSTESİ'!$B$4:$H$951,4,0)))</f>
        <v>35011</v>
      </c>
      <c r="E17" s="322" t="str">
        <f>IF(ISERROR(VLOOKUP(B17,'KAYIT LİSTESİ'!$B$4:$H$951,5,0)),"",(VLOOKUP(B17,'KAYIT LİSTESİ'!$B$4:$H$951,5,0)))</f>
        <v>EMRE ARSLAN</v>
      </c>
      <c r="F17" s="322" t="str">
        <f>IF(ISERROR(VLOOKUP(B17,'KAYIT LİSTESİ'!$B$4:$H$951,6,0)),"",(VLOOKUP(B17,'KAYIT LİSTESİ'!$B$4:$H$951,6,0)))</f>
        <v>MALATYA-ESENLİK BLD.SP.</v>
      </c>
      <c r="G17" s="209" t="s">
        <v>948</v>
      </c>
      <c r="H17" s="209"/>
      <c r="I17" s="209"/>
      <c r="J17" s="210" t="s">
        <v>931</v>
      </c>
      <c r="K17" s="211" t="s">
        <v>931</v>
      </c>
      <c r="L17" s="211" t="s">
        <v>931</v>
      </c>
      <c r="M17" s="209"/>
      <c r="N17" s="212"/>
      <c r="O17" s="209"/>
      <c r="P17" s="211"/>
      <c r="Q17" s="211"/>
      <c r="R17" s="211"/>
      <c r="S17" s="209"/>
      <c r="T17" s="209"/>
      <c r="U17" s="209"/>
      <c r="V17" s="211"/>
      <c r="W17" s="211"/>
      <c r="X17" s="211"/>
      <c r="Y17" s="209"/>
      <c r="Z17" s="209"/>
      <c r="AA17" s="209"/>
      <c r="AB17" s="211"/>
      <c r="AC17" s="211"/>
      <c r="AD17" s="211"/>
      <c r="AE17" s="209"/>
      <c r="AF17" s="209"/>
      <c r="AG17" s="209"/>
      <c r="AH17" s="211"/>
      <c r="AI17" s="211"/>
      <c r="AJ17" s="211"/>
      <c r="AK17" s="209"/>
      <c r="AL17" s="209"/>
      <c r="AM17" s="209"/>
      <c r="AN17" s="211"/>
      <c r="AO17" s="211"/>
      <c r="AP17" s="211"/>
      <c r="AQ17" s="209"/>
      <c r="AR17" s="209"/>
      <c r="AS17" s="209"/>
      <c r="AT17" s="211"/>
      <c r="AU17" s="213"/>
      <c r="AV17" s="213"/>
      <c r="AW17" s="214"/>
      <c r="AX17" s="214"/>
      <c r="AY17" s="214"/>
      <c r="AZ17" s="213"/>
      <c r="BA17" s="213"/>
      <c r="BB17" s="213"/>
      <c r="BC17" s="214"/>
      <c r="BD17" s="214"/>
      <c r="BE17" s="214"/>
      <c r="BF17" s="213"/>
      <c r="BG17" s="213"/>
      <c r="BH17" s="213"/>
      <c r="BI17" s="214"/>
      <c r="BJ17" s="214"/>
      <c r="BK17" s="214"/>
      <c r="BL17" s="213"/>
      <c r="BM17" s="213"/>
      <c r="BN17" s="213"/>
      <c r="BO17" s="208">
        <v>160</v>
      </c>
      <c r="BP17" s="284">
        <v>4</v>
      </c>
      <c r="BQ17" s="390">
        <v>10</v>
      </c>
      <c r="BV17" s="261">
        <v>92</v>
      </c>
      <c r="BW17" s="259">
        <v>17</v>
      </c>
    </row>
    <row r="18" spans="1:75" s="15" customFormat="1" ht="66" customHeight="1">
      <c r="A18" s="319">
        <v>11</v>
      </c>
      <c r="B18" s="163" t="s">
        <v>108</v>
      </c>
      <c r="C18" s="320">
        <f>IF(ISERROR(VLOOKUP(B18,'KAYIT LİSTESİ'!$B$4:$H$951,2,0)),"",(VLOOKUP(B18,'KAYIT LİSTESİ'!$B$4:$H$951,2,0)))</f>
        <v>551</v>
      </c>
      <c r="D18" s="321">
        <f>IF(ISERROR(VLOOKUP(B18,'KAYIT LİSTESİ'!$B$4:$H$951,4,0)),"",(VLOOKUP(B18,'KAYIT LİSTESİ'!$B$4:$H$951,4,0)))</f>
        <v>35328</v>
      </c>
      <c r="E18" s="322" t="str">
        <f>IF(ISERROR(VLOOKUP(B18,'KAYIT LİSTESİ'!$B$4:$H$951,5,0)),"",(VLOOKUP(B18,'KAYIT LİSTESİ'!$B$4:$H$951,5,0)))</f>
        <v>ABDURRAHMAN ÇALICA</v>
      </c>
      <c r="F18" s="322" t="str">
        <f>IF(ISERROR(VLOOKUP(B18,'KAYIT LİSTESİ'!$B$4:$H$951,6,0)),"",(VLOOKUP(B18,'KAYIT LİSTESİ'!$B$4:$H$951,6,0)))</f>
        <v>TOKAT-BELEDİYE PLEVNE SPOR</v>
      </c>
      <c r="G18" s="209" t="s">
        <v>931</v>
      </c>
      <c r="H18" s="209" t="s">
        <v>948</v>
      </c>
      <c r="I18" s="209"/>
      <c r="J18" s="210" t="s">
        <v>931</v>
      </c>
      <c r="K18" s="211" t="s">
        <v>931</v>
      </c>
      <c r="L18" s="211" t="s">
        <v>931</v>
      </c>
      <c r="M18" s="209"/>
      <c r="N18" s="212"/>
      <c r="O18" s="209"/>
      <c r="P18" s="211"/>
      <c r="Q18" s="211"/>
      <c r="R18" s="211"/>
      <c r="S18" s="209"/>
      <c r="T18" s="209"/>
      <c r="U18" s="209"/>
      <c r="V18" s="211"/>
      <c r="W18" s="211"/>
      <c r="X18" s="211"/>
      <c r="Y18" s="209"/>
      <c r="Z18" s="209"/>
      <c r="AA18" s="209"/>
      <c r="AB18" s="211"/>
      <c r="AC18" s="211"/>
      <c r="AD18" s="211"/>
      <c r="AE18" s="209"/>
      <c r="AF18" s="209"/>
      <c r="AG18" s="209"/>
      <c r="AH18" s="211"/>
      <c r="AI18" s="211"/>
      <c r="AJ18" s="211"/>
      <c r="AK18" s="209"/>
      <c r="AL18" s="209"/>
      <c r="AM18" s="209"/>
      <c r="AN18" s="211"/>
      <c r="AO18" s="211"/>
      <c r="AP18" s="211"/>
      <c r="AQ18" s="209"/>
      <c r="AR18" s="209"/>
      <c r="AS18" s="209"/>
      <c r="AT18" s="211"/>
      <c r="AU18" s="213"/>
      <c r="AV18" s="213"/>
      <c r="AW18" s="209"/>
      <c r="AX18" s="209"/>
      <c r="AY18" s="209"/>
      <c r="AZ18" s="211"/>
      <c r="BA18" s="211"/>
      <c r="BB18" s="211"/>
      <c r="BC18" s="209"/>
      <c r="BD18" s="214"/>
      <c r="BE18" s="214"/>
      <c r="BF18" s="211"/>
      <c r="BG18" s="213"/>
      <c r="BH18" s="213"/>
      <c r="BI18" s="209"/>
      <c r="BJ18" s="214"/>
      <c r="BK18" s="214"/>
      <c r="BL18" s="211"/>
      <c r="BM18" s="213"/>
      <c r="BN18" s="213"/>
      <c r="BO18" s="208">
        <v>160</v>
      </c>
      <c r="BP18" s="284">
        <v>3</v>
      </c>
      <c r="BQ18" s="390">
        <v>11</v>
      </c>
      <c r="BV18" s="261">
        <v>94</v>
      </c>
      <c r="BW18" s="259">
        <v>18</v>
      </c>
    </row>
    <row r="19" spans="1:75" s="15" customFormat="1" ht="66" customHeight="1">
      <c r="A19" s="319"/>
      <c r="B19" s="163" t="s">
        <v>109</v>
      </c>
      <c r="C19" s="320">
        <f>IF(ISERROR(VLOOKUP(B19,'KAYIT LİSTESİ'!$B$4:$H$951,2,0)),"",(VLOOKUP(B19,'KAYIT LİSTESİ'!$B$4:$H$951,2,0)))</f>
        <v>0</v>
      </c>
      <c r="D19" s="321">
        <f>IF(ISERROR(VLOOKUP(B19,'KAYIT LİSTESİ'!$B$4:$H$951,4,0)),"",(VLOOKUP(B19,'KAYIT LİSTESİ'!$B$4:$H$951,4,0)))</f>
        <v>0</v>
      </c>
      <c r="E19" s="322">
        <f>IF(ISERROR(VLOOKUP(B19,'KAYIT LİSTESİ'!$B$4:$H$951,5,0)),"",(VLOOKUP(B19,'KAYIT LİSTESİ'!$B$4:$H$951,5,0)))</f>
        <v>0</v>
      </c>
      <c r="F19" s="322" t="str">
        <f>IF(ISERROR(VLOOKUP(B19,'KAYIT LİSTESİ'!$B$4:$H$951,6,0)),"",(VLOOKUP(B19,'KAYIT LİSTESİ'!$B$4:$H$951,6,0)))</f>
        <v>İSTANBUL-SULTANBEYLİ MEVLANA İ.Ö.O.SP.</v>
      </c>
      <c r="G19" s="209"/>
      <c r="H19" s="209"/>
      <c r="I19" s="209"/>
      <c r="J19" s="210"/>
      <c r="K19" s="211"/>
      <c r="L19" s="211"/>
      <c r="M19" s="209"/>
      <c r="N19" s="212"/>
      <c r="O19" s="209"/>
      <c r="P19" s="211"/>
      <c r="Q19" s="211"/>
      <c r="R19" s="211"/>
      <c r="S19" s="209"/>
      <c r="T19" s="209"/>
      <c r="U19" s="209"/>
      <c r="V19" s="211"/>
      <c r="W19" s="211"/>
      <c r="X19" s="211"/>
      <c r="Y19" s="209"/>
      <c r="Z19" s="209"/>
      <c r="AA19" s="209"/>
      <c r="AB19" s="211"/>
      <c r="AC19" s="211"/>
      <c r="AD19" s="211"/>
      <c r="AE19" s="209"/>
      <c r="AF19" s="209"/>
      <c r="AG19" s="209"/>
      <c r="AH19" s="211"/>
      <c r="AI19" s="211"/>
      <c r="AJ19" s="211"/>
      <c r="AK19" s="209"/>
      <c r="AL19" s="209"/>
      <c r="AM19" s="209"/>
      <c r="AN19" s="211"/>
      <c r="AO19" s="211"/>
      <c r="AP19" s="211"/>
      <c r="AQ19" s="209"/>
      <c r="AR19" s="209"/>
      <c r="AS19" s="209"/>
      <c r="AT19" s="211"/>
      <c r="AU19" s="213"/>
      <c r="AV19" s="213"/>
      <c r="AW19" s="209"/>
      <c r="AX19" s="209"/>
      <c r="AY19" s="209"/>
      <c r="AZ19" s="211"/>
      <c r="BA19" s="211"/>
      <c r="BB19" s="211"/>
      <c r="BC19" s="209"/>
      <c r="BD19" s="214"/>
      <c r="BE19" s="214"/>
      <c r="BF19" s="211"/>
      <c r="BG19" s="213"/>
      <c r="BH19" s="213"/>
      <c r="BI19" s="209"/>
      <c r="BJ19" s="214"/>
      <c r="BK19" s="214"/>
      <c r="BL19" s="211"/>
      <c r="BM19" s="213"/>
      <c r="BN19" s="213"/>
      <c r="BO19" s="208" t="s">
        <v>925</v>
      </c>
      <c r="BP19" s="284">
        <v>0</v>
      </c>
      <c r="BQ19" s="67"/>
      <c r="BV19" s="261">
        <v>96</v>
      </c>
      <c r="BW19" s="259">
        <v>19</v>
      </c>
    </row>
    <row r="20" spans="1:75" s="15" customFormat="1" ht="66" customHeight="1">
      <c r="A20" s="319"/>
      <c r="B20" s="163" t="s">
        <v>113</v>
      </c>
      <c r="C20" s="320">
        <f>IF(ISERROR(VLOOKUP(B20,'KAYIT LİSTESİ'!$B$4:$H$951,2,0)),"",(VLOOKUP(B20,'KAYIT LİSTESİ'!$B$4:$H$951,2,0)))</f>
        <v>540</v>
      </c>
      <c r="D20" s="321">
        <f>IF(ISERROR(VLOOKUP(B20,'KAYIT LİSTESİ'!$B$4:$H$951,4,0)),"",(VLOOKUP(B20,'KAYIT LİSTESİ'!$B$4:$H$951,4,0)))</f>
        <v>35244</v>
      </c>
      <c r="E20" s="322" t="str">
        <f>IF(ISERROR(VLOOKUP(B20,'KAYIT LİSTESİ'!$B$4:$H$951,5,0)),"",(VLOOKUP(B20,'KAYIT LİSTESİ'!$B$4:$H$951,5,0)))</f>
        <v>AHMET FEHİM KOÇ</v>
      </c>
      <c r="F20" s="322" t="str">
        <f>IF(ISERROR(VLOOKUP(B20,'KAYIT LİSTESİ'!$B$4:$H$951,6,0)),"",(VLOOKUP(B20,'KAYIT LİSTESİ'!$B$4:$H$951,6,0)))</f>
        <v>SİVAS-SPORCU EĞİTİM MERKEZİ</v>
      </c>
      <c r="G20" s="209" t="s">
        <v>931</v>
      </c>
      <c r="H20" s="209" t="s">
        <v>931</v>
      </c>
      <c r="I20" s="209" t="s">
        <v>931</v>
      </c>
      <c r="J20" s="210"/>
      <c r="K20" s="211"/>
      <c r="L20" s="211"/>
      <c r="M20" s="209"/>
      <c r="N20" s="212"/>
      <c r="O20" s="209"/>
      <c r="P20" s="211"/>
      <c r="Q20" s="211"/>
      <c r="R20" s="211"/>
      <c r="S20" s="209"/>
      <c r="T20" s="209"/>
      <c r="U20" s="209"/>
      <c r="V20" s="211"/>
      <c r="W20" s="211"/>
      <c r="X20" s="211"/>
      <c r="Y20" s="209"/>
      <c r="Z20" s="209"/>
      <c r="AA20" s="209"/>
      <c r="AB20" s="211"/>
      <c r="AC20" s="211"/>
      <c r="AD20" s="211"/>
      <c r="AE20" s="209"/>
      <c r="AF20" s="209"/>
      <c r="AG20" s="209"/>
      <c r="AH20" s="211"/>
      <c r="AI20" s="211"/>
      <c r="AJ20" s="211"/>
      <c r="AK20" s="209"/>
      <c r="AL20" s="209"/>
      <c r="AM20" s="209"/>
      <c r="AN20" s="211"/>
      <c r="AO20" s="211"/>
      <c r="AP20" s="211"/>
      <c r="AQ20" s="209"/>
      <c r="AR20" s="209"/>
      <c r="AS20" s="209"/>
      <c r="AT20" s="211"/>
      <c r="AU20" s="213"/>
      <c r="AV20" s="213"/>
      <c r="AW20" s="214"/>
      <c r="AX20" s="214"/>
      <c r="AY20" s="214"/>
      <c r="AZ20" s="213"/>
      <c r="BA20" s="213"/>
      <c r="BB20" s="213"/>
      <c r="BC20" s="214"/>
      <c r="BD20" s="214"/>
      <c r="BE20" s="214"/>
      <c r="BF20" s="213"/>
      <c r="BG20" s="213"/>
      <c r="BH20" s="213"/>
      <c r="BI20" s="214"/>
      <c r="BJ20" s="214"/>
      <c r="BK20" s="214"/>
      <c r="BL20" s="213"/>
      <c r="BM20" s="213"/>
      <c r="BN20" s="213"/>
      <c r="BO20" s="208" t="s">
        <v>934</v>
      </c>
      <c r="BP20" s="284">
        <v>0</v>
      </c>
      <c r="BQ20" s="67"/>
      <c r="BV20" s="261">
        <v>98</v>
      </c>
      <c r="BW20" s="259">
        <v>20</v>
      </c>
    </row>
    <row r="21" spans="1:75" s="15" customFormat="1" ht="66" customHeight="1">
      <c r="A21" s="319"/>
      <c r="B21" s="163" t="s">
        <v>121</v>
      </c>
      <c r="C21" s="320">
        <f>IF(ISERROR(VLOOKUP(B21,'KAYIT LİSTESİ'!$B$4:$H$951,2,0)),"",(VLOOKUP(B21,'KAYIT LİSTESİ'!$B$4:$H$951,2,0)))</f>
      </c>
      <c r="D21" s="321">
        <f>IF(ISERROR(VLOOKUP(B21,'KAYIT LİSTESİ'!$B$4:$H$951,4,0)),"",(VLOOKUP(B21,'KAYIT LİSTESİ'!$B$4:$H$951,4,0)))</f>
      </c>
      <c r="E21" s="322">
        <f>IF(ISERROR(VLOOKUP(B21,'KAYIT LİSTESİ'!$B$4:$H$951,5,0)),"",(VLOOKUP(B21,'KAYIT LİSTESİ'!$B$4:$H$951,5,0)))</f>
      </c>
      <c r="F21" s="322">
        <f>IF(ISERROR(VLOOKUP(B21,'KAYIT LİSTESİ'!$B$4:$H$951,6,0)),"",(VLOOKUP(B21,'KAYIT LİSTESİ'!$B$4:$H$951,6,0)))</f>
      </c>
      <c r="G21" s="209"/>
      <c r="H21" s="209"/>
      <c r="I21" s="209"/>
      <c r="J21" s="210"/>
      <c r="K21" s="211"/>
      <c r="L21" s="211"/>
      <c r="M21" s="209"/>
      <c r="N21" s="212"/>
      <c r="O21" s="209"/>
      <c r="P21" s="211"/>
      <c r="Q21" s="211"/>
      <c r="R21" s="211"/>
      <c r="S21" s="209"/>
      <c r="T21" s="209"/>
      <c r="U21" s="209"/>
      <c r="V21" s="211"/>
      <c r="W21" s="211"/>
      <c r="X21" s="211"/>
      <c r="Y21" s="209"/>
      <c r="Z21" s="209"/>
      <c r="AA21" s="209"/>
      <c r="AB21" s="211"/>
      <c r="AC21" s="211"/>
      <c r="AD21" s="211"/>
      <c r="AE21" s="209"/>
      <c r="AF21" s="209"/>
      <c r="AG21" s="209"/>
      <c r="AH21" s="211"/>
      <c r="AI21" s="211"/>
      <c r="AJ21" s="211"/>
      <c r="AK21" s="209"/>
      <c r="AL21" s="209"/>
      <c r="AM21" s="209"/>
      <c r="AN21" s="211"/>
      <c r="AO21" s="211"/>
      <c r="AP21" s="211"/>
      <c r="AQ21" s="209"/>
      <c r="AR21" s="209"/>
      <c r="AS21" s="209"/>
      <c r="AT21" s="211"/>
      <c r="AU21" s="213"/>
      <c r="AV21" s="213"/>
      <c r="AW21" s="214"/>
      <c r="AX21" s="214"/>
      <c r="AY21" s="214"/>
      <c r="AZ21" s="213"/>
      <c r="BA21" s="213"/>
      <c r="BB21" s="213"/>
      <c r="BC21" s="214"/>
      <c r="BD21" s="214"/>
      <c r="BE21" s="214"/>
      <c r="BF21" s="213"/>
      <c r="BG21" s="213"/>
      <c r="BH21" s="213"/>
      <c r="BI21" s="214"/>
      <c r="BJ21" s="214"/>
      <c r="BK21" s="214"/>
      <c r="BL21" s="213"/>
      <c r="BM21" s="213"/>
      <c r="BN21" s="213"/>
      <c r="BO21" s="208"/>
      <c r="BP21" s="284"/>
      <c r="BQ21" s="67"/>
      <c r="BV21" s="261">
        <v>100</v>
      </c>
      <c r="BW21" s="259">
        <v>21</v>
      </c>
    </row>
    <row r="22" spans="1:75" s="15" customFormat="1" ht="66" customHeight="1">
      <c r="A22" s="319"/>
      <c r="B22" s="163" t="s">
        <v>122</v>
      </c>
      <c r="C22" s="320">
        <f>IF(ISERROR(VLOOKUP(B22,'KAYIT LİSTESİ'!$B$4:$H$951,2,0)),"",(VLOOKUP(B22,'KAYIT LİSTESİ'!$B$4:$H$951,2,0)))</f>
      </c>
      <c r="D22" s="321">
        <f>IF(ISERROR(VLOOKUP(B22,'KAYIT LİSTESİ'!$B$4:$H$951,4,0)),"",(VLOOKUP(B22,'KAYIT LİSTESİ'!$B$4:$H$951,4,0)))</f>
      </c>
      <c r="E22" s="322">
        <f>IF(ISERROR(VLOOKUP(B22,'KAYIT LİSTESİ'!$B$4:$H$951,5,0)),"",(VLOOKUP(B22,'KAYIT LİSTESİ'!$B$4:$H$951,5,0)))</f>
      </c>
      <c r="F22" s="322">
        <f>IF(ISERROR(VLOOKUP(B22,'KAYIT LİSTESİ'!$B$4:$H$951,6,0)),"",(VLOOKUP(B22,'KAYIT LİSTESİ'!$B$4:$H$951,6,0)))</f>
      </c>
      <c r="G22" s="209"/>
      <c r="H22" s="209"/>
      <c r="I22" s="209"/>
      <c r="J22" s="210"/>
      <c r="K22" s="211"/>
      <c r="L22" s="211"/>
      <c r="M22" s="209"/>
      <c r="N22" s="212"/>
      <c r="O22" s="209"/>
      <c r="P22" s="211"/>
      <c r="Q22" s="211"/>
      <c r="R22" s="211"/>
      <c r="S22" s="209"/>
      <c r="T22" s="209"/>
      <c r="U22" s="209"/>
      <c r="V22" s="211"/>
      <c r="W22" s="211"/>
      <c r="X22" s="211"/>
      <c r="Y22" s="209"/>
      <c r="Z22" s="209"/>
      <c r="AA22" s="209"/>
      <c r="AB22" s="211"/>
      <c r="AC22" s="211"/>
      <c r="AD22" s="211"/>
      <c r="AE22" s="209"/>
      <c r="AF22" s="209"/>
      <c r="AG22" s="209"/>
      <c r="AH22" s="211"/>
      <c r="AI22" s="211"/>
      <c r="AJ22" s="211"/>
      <c r="AK22" s="209"/>
      <c r="AL22" s="209"/>
      <c r="AM22" s="209"/>
      <c r="AN22" s="211"/>
      <c r="AO22" s="211"/>
      <c r="AP22" s="211"/>
      <c r="AQ22" s="209"/>
      <c r="AR22" s="209"/>
      <c r="AS22" s="209"/>
      <c r="AT22" s="211"/>
      <c r="AU22" s="213"/>
      <c r="AV22" s="213"/>
      <c r="AW22" s="214"/>
      <c r="AX22" s="214"/>
      <c r="AY22" s="214"/>
      <c r="AZ22" s="213"/>
      <c r="BA22" s="213"/>
      <c r="BB22" s="213"/>
      <c r="BC22" s="214"/>
      <c r="BD22" s="214"/>
      <c r="BE22" s="214"/>
      <c r="BF22" s="213"/>
      <c r="BG22" s="213"/>
      <c r="BH22" s="213"/>
      <c r="BI22" s="214"/>
      <c r="BJ22" s="214"/>
      <c r="BK22" s="214"/>
      <c r="BL22" s="213"/>
      <c r="BM22" s="213"/>
      <c r="BN22" s="213"/>
      <c r="BO22" s="208"/>
      <c r="BP22" s="284"/>
      <c r="BQ22" s="67"/>
      <c r="BV22" s="261">
        <v>102</v>
      </c>
      <c r="BW22" s="259">
        <v>22</v>
      </c>
    </row>
    <row r="23" spans="1:75" s="15" customFormat="1" ht="66" customHeight="1">
      <c r="A23" s="319"/>
      <c r="B23" s="163" t="s">
        <v>123</v>
      </c>
      <c r="C23" s="320">
        <f>IF(ISERROR(VLOOKUP(B23,'KAYIT LİSTESİ'!$B$4:$H$951,2,0)),"",(VLOOKUP(B23,'KAYIT LİSTESİ'!$B$4:$H$951,2,0)))</f>
      </c>
      <c r="D23" s="321">
        <f>IF(ISERROR(VLOOKUP(B23,'KAYIT LİSTESİ'!$B$4:$H$951,4,0)),"",(VLOOKUP(B23,'KAYIT LİSTESİ'!$B$4:$H$951,4,0)))</f>
      </c>
      <c r="E23" s="322">
        <f>IF(ISERROR(VLOOKUP(B23,'KAYIT LİSTESİ'!$B$4:$H$951,5,0)),"",(VLOOKUP(B23,'KAYIT LİSTESİ'!$B$4:$H$951,5,0)))</f>
      </c>
      <c r="F23" s="322">
        <f>IF(ISERROR(VLOOKUP(B23,'KAYIT LİSTESİ'!$B$4:$H$951,6,0)),"",(VLOOKUP(B23,'KAYIT LİSTESİ'!$B$4:$H$951,6,0)))</f>
      </c>
      <c r="G23" s="209"/>
      <c r="H23" s="209"/>
      <c r="I23" s="209"/>
      <c r="J23" s="210"/>
      <c r="K23" s="211"/>
      <c r="L23" s="211"/>
      <c r="M23" s="209"/>
      <c r="N23" s="212"/>
      <c r="O23" s="209"/>
      <c r="P23" s="211"/>
      <c r="Q23" s="211"/>
      <c r="R23" s="211"/>
      <c r="S23" s="209"/>
      <c r="T23" s="209"/>
      <c r="U23" s="209"/>
      <c r="V23" s="211"/>
      <c r="W23" s="211"/>
      <c r="X23" s="211"/>
      <c r="Y23" s="209"/>
      <c r="Z23" s="209"/>
      <c r="AA23" s="209"/>
      <c r="AB23" s="211"/>
      <c r="AC23" s="211"/>
      <c r="AD23" s="211"/>
      <c r="AE23" s="209"/>
      <c r="AF23" s="209"/>
      <c r="AG23" s="209"/>
      <c r="AH23" s="211"/>
      <c r="AI23" s="211"/>
      <c r="AJ23" s="211"/>
      <c r="AK23" s="209"/>
      <c r="AL23" s="209"/>
      <c r="AM23" s="209"/>
      <c r="AN23" s="211"/>
      <c r="AO23" s="211"/>
      <c r="AP23" s="211"/>
      <c r="AQ23" s="209"/>
      <c r="AR23" s="209"/>
      <c r="AS23" s="209"/>
      <c r="AT23" s="211"/>
      <c r="AU23" s="213"/>
      <c r="AV23" s="213"/>
      <c r="AW23" s="214"/>
      <c r="AX23" s="214"/>
      <c r="AY23" s="214"/>
      <c r="AZ23" s="213"/>
      <c r="BA23" s="213"/>
      <c r="BB23" s="213"/>
      <c r="BC23" s="214"/>
      <c r="BD23" s="214"/>
      <c r="BE23" s="214"/>
      <c r="BF23" s="213"/>
      <c r="BG23" s="213"/>
      <c r="BH23" s="213"/>
      <c r="BI23" s="214"/>
      <c r="BJ23" s="214"/>
      <c r="BK23" s="214"/>
      <c r="BL23" s="213"/>
      <c r="BM23" s="213"/>
      <c r="BN23" s="213"/>
      <c r="BO23" s="208"/>
      <c r="BP23" s="284"/>
      <c r="BQ23" s="67"/>
      <c r="BV23" s="261">
        <v>104</v>
      </c>
      <c r="BW23" s="259">
        <v>23</v>
      </c>
    </row>
    <row r="24" spans="1:75" s="15" customFormat="1" ht="66" customHeight="1">
      <c r="A24" s="319"/>
      <c r="B24" s="163" t="s">
        <v>124</v>
      </c>
      <c r="C24" s="320">
        <f>IF(ISERROR(VLOOKUP(B24,'KAYIT LİSTESİ'!$B$4:$H$951,2,0)),"",(VLOOKUP(B24,'KAYIT LİSTESİ'!$B$4:$H$951,2,0)))</f>
      </c>
      <c r="D24" s="321">
        <f>IF(ISERROR(VLOOKUP(B24,'KAYIT LİSTESİ'!$B$4:$H$951,4,0)),"",(VLOOKUP(B24,'KAYIT LİSTESİ'!$B$4:$H$951,4,0)))</f>
      </c>
      <c r="E24" s="322">
        <f>IF(ISERROR(VLOOKUP(B24,'KAYIT LİSTESİ'!$B$4:$H$951,5,0)),"",(VLOOKUP(B24,'KAYIT LİSTESİ'!$B$4:$H$951,5,0)))</f>
      </c>
      <c r="F24" s="322">
        <f>IF(ISERROR(VLOOKUP(B24,'KAYIT LİSTESİ'!$B$4:$H$951,6,0)),"",(VLOOKUP(B24,'KAYIT LİSTESİ'!$B$4:$H$951,6,0)))</f>
      </c>
      <c r="G24" s="209"/>
      <c r="H24" s="209"/>
      <c r="I24" s="209"/>
      <c r="J24" s="210"/>
      <c r="K24" s="211"/>
      <c r="L24" s="211"/>
      <c r="M24" s="209"/>
      <c r="N24" s="212"/>
      <c r="O24" s="209"/>
      <c r="P24" s="211"/>
      <c r="Q24" s="211"/>
      <c r="R24" s="211"/>
      <c r="S24" s="209"/>
      <c r="T24" s="209"/>
      <c r="U24" s="209"/>
      <c r="V24" s="211"/>
      <c r="W24" s="211"/>
      <c r="X24" s="211"/>
      <c r="Y24" s="209"/>
      <c r="Z24" s="209"/>
      <c r="AA24" s="209"/>
      <c r="AB24" s="211"/>
      <c r="AC24" s="211"/>
      <c r="AD24" s="211"/>
      <c r="AE24" s="209"/>
      <c r="AF24" s="209"/>
      <c r="AG24" s="209"/>
      <c r="AH24" s="211"/>
      <c r="AI24" s="211"/>
      <c r="AJ24" s="211"/>
      <c r="AK24" s="209"/>
      <c r="AL24" s="209"/>
      <c r="AM24" s="209"/>
      <c r="AN24" s="211"/>
      <c r="AO24" s="211"/>
      <c r="AP24" s="211"/>
      <c r="AQ24" s="209"/>
      <c r="AR24" s="209"/>
      <c r="AS24" s="209"/>
      <c r="AT24" s="211"/>
      <c r="AU24" s="213"/>
      <c r="AV24" s="213"/>
      <c r="AW24" s="214"/>
      <c r="AX24" s="214"/>
      <c r="AY24" s="214"/>
      <c r="AZ24" s="213"/>
      <c r="BA24" s="213"/>
      <c r="BB24" s="213"/>
      <c r="BC24" s="214"/>
      <c r="BD24" s="214"/>
      <c r="BE24" s="214"/>
      <c r="BF24" s="213"/>
      <c r="BG24" s="213"/>
      <c r="BH24" s="213"/>
      <c r="BI24" s="214"/>
      <c r="BJ24" s="214"/>
      <c r="BK24" s="214"/>
      <c r="BL24" s="213"/>
      <c r="BM24" s="213"/>
      <c r="BN24" s="213"/>
      <c r="BO24" s="208"/>
      <c r="BP24" s="284"/>
      <c r="BQ24" s="67"/>
      <c r="BV24" s="261">
        <v>106</v>
      </c>
      <c r="BW24" s="259">
        <v>24</v>
      </c>
    </row>
    <row r="25" spans="1:75" s="15" customFormat="1" ht="66" customHeight="1">
      <c r="A25" s="319"/>
      <c r="B25" s="163" t="s">
        <v>125</v>
      </c>
      <c r="C25" s="320">
        <f>IF(ISERROR(VLOOKUP(B25,'KAYIT LİSTESİ'!$B$4:$H$951,2,0)),"",(VLOOKUP(B25,'KAYIT LİSTESİ'!$B$4:$H$951,2,0)))</f>
      </c>
      <c r="D25" s="321">
        <f>IF(ISERROR(VLOOKUP(B25,'KAYIT LİSTESİ'!$B$4:$H$951,4,0)),"",(VLOOKUP(B25,'KAYIT LİSTESİ'!$B$4:$H$951,4,0)))</f>
      </c>
      <c r="E25" s="322">
        <f>IF(ISERROR(VLOOKUP(B25,'KAYIT LİSTESİ'!$B$4:$H$951,5,0)),"",(VLOOKUP(B25,'KAYIT LİSTESİ'!$B$4:$H$951,5,0)))</f>
      </c>
      <c r="F25" s="322">
        <f>IF(ISERROR(VLOOKUP(B25,'KAYIT LİSTESİ'!$B$4:$H$951,6,0)),"",(VLOOKUP(B25,'KAYIT LİSTESİ'!$B$4:$H$951,6,0)))</f>
      </c>
      <c r="G25" s="209"/>
      <c r="H25" s="209"/>
      <c r="I25" s="209"/>
      <c r="J25" s="210"/>
      <c r="K25" s="211"/>
      <c r="L25" s="211"/>
      <c r="M25" s="209"/>
      <c r="N25" s="212"/>
      <c r="O25" s="209"/>
      <c r="P25" s="211"/>
      <c r="Q25" s="211"/>
      <c r="R25" s="211"/>
      <c r="S25" s="209"/>
      <c r="T25" s="209"/>
      <c r="U25" s="209"/>
      <c r="V25" s="211"/>
      <c r="W25" s="211"/>
      <c r="X25" s="211"/>
      <c r="Y25" s="209"/>
      <c r="Z25" s="209"/>
      <c r="AA25" s="209"/>
      <c r="AB25" s="211"/>
      <c r="AC25" s="211"/>
      <c r="AD25" s="211"/>
      <c r="AE25" s="209"/>
      <c r="AF25" s="209"/>
      <c r="AG25" s="209"/>
      <c r="AH25" s="211"/>
      <c r="AI25" s="211"/>
      <c r="AJ25" s="211"/>
      <c r="AK25" s="209"/>
      <c r="AL25" s="209"/>
      <c r="AM25" s="209"/>
      <c r="AN25" s="211"/>
      <c r="AO25" s="211"/>
      <c r="AP25" s="211"/>
      <c r="AQ25" s="209"/>
      <c r="AR25" s="209"/>
      <c r="AS25" s="209"/>
      <c r="AT25" s="211"/>
      <c r="AU25" s="213"/>
      <c r="AV25" s="213"/>
      <c r="AW25" s="214"/>
      <c r="AX25" s="214"/>
      <c r="AY25" s="214"/>
      <c r="AZ25" s="213"/>
      <c r="BA25" s="213"/>
      <c r="BB25" s="213"/>
      <c r="BC25" s="214"/>
      <c r="BD25" s="214"/>
      <c r="BE25" s="214"/>
      <c r="BF25" s="213"/>
      <c r="BG25" s="213"/>
      <c r="BH25" s="213"/>
      <c r="BI25" s="214"/>
      <c r="BJ25" s="214"/>
      <c r="BK25" s="214"/>
      <c r="BL25" s="213"/>
      <c r="BM25" s="213"/>
      <c r="BN25" s="213"/>
      <c r="BO25" s="208"/>
      <c r="BP25" s="284"/>
      <c r="BQ25" s="67"/>
      <c r="BV25" s="261">
        <v>108</v>
      </c>
      <c r="BW25" s="259">
        <v>25</v>
      </c>
    </row>
    <row r="26" spans="1:75" s="15" customFormat="1" ht="66" customHeight="1">
      <c r="A26" s="319"/>
      <c r="B26" s="163" t="s">
        <v>126</v>
      </c>
      <c r="C26" s="320">
        <f>IF(ISERROR(VLOOKUP(B26,'KAYIT LİSTESİ'!$B$4:$H$951,2,0)),"",(VLOOKUP(B26,'KAYIT LİSTESİ'!$B$4:$H$951,2,0)))</f>
      </c>
      <c r="D26" s="321">
        <f>IF(ISERROR(VLOOKUP(B26,'KAYIT LİSTESİ'!$B$4:$H$951,4,0)),"",(VLOOKUP(B26,'KAYIT LİSTESİ'!$B$4:$H$951,4,0)))</f>
      </c>
      <c r="E26" s="322">
        <f>IF(ISERROR(VLOOKUP(B26,'KAYIT LİSTESİ'!$B$4:$H$951,5,0)),"",(VLOOKUP(B26,'KAYIT LİSTESİ'!$B$4:$H$951,5,0)))</f>
      </c>
      <c r="F26" s="322">
        <f>IF(ISERROR(VLOOKUP(B26,'KAYIT LİSTESİ'!$B$4:$H$951,6,0)),"",(VLOOKUP(B26,'KAYIT LİSTESİ'!$B$4:$H$951,6,0)))</f>
      </c>
      <c r="G26" s="209"/>
      <c r="H26" s="209"/>
      <c r="I26" s="209"/>
      <c r="J26" s="210"/>
      <c r="K26" s="211"/>
      <c r="L26" s="211"/>
      <c r="M26" s="209"/>
      <c r="N26" s="212"/>
      <c r="O26" s="209"/>
      <c r="P26" s="211"/>
      <c r="Q26" s="211"/>
      <c r="R26" s="211"/>
      <c r="S26" s="209"/>
      <c r="T26" s="209"/>
      <c r="U26" s="209"/>
      <c r="V26" s="211"/>
      <c r="W26" s="211"/>
      <c r="X26" s="211"/>
      <c r="Y26" s="209"/>
      <c r="Z26" s="209"/>
      <c r="AA26" s="209"/>
      <c r="AB26" s="211"/>
      <c r="AC26" s="211"/>
      <c r="AD26" s="211"/>
      <c r="AE26" s="209"/>
      <c r="AF26" s="209"/>
      <c r="AG26" s="209"/>
      <c r="AH26" s="211"/>
      <c r="AI26" s="211"/>
      <c r="AJ26" s="211"/>
      <c r="AK26" s="209"/>
      <c r="AL26" s="209"/>
      <c r="AM26" s="209"/>
      <c r="AN26" s="211"/>
      <c r="AO26" s="211"/>
      <c r="AP26" s="211"/>
      <c r="AQ26" s="209"/>
      <c r="AR26" s="209"/>
      <c r="AS26" s="209"/>
      <c r="AT26" s="211"/>
      <c r="AU26" s="213"/>
      <c r="AV26" s="213"/>
      <c r="AW26" s="214"/>
      <c r="AX26" s="214"/>
      <c r="AY26" s="214"/>
      <c r="AZ26" s="213"/>
      <c r="BA26" s="213"/>
      <c r="BB26" s="213"/>
      <c r="BC26" s="214"/>
      <c r="BD26" s="214"/>
      <c r="BE26" s="214"/>
      <c r="BF26" s="213"/>
      <c r="BG26" s="213"/>
      <c r="BH26" s="213"/>
      <c r="BI26" s="214"/>
      <c r="BJ26" s="214"/>
      <c r="BK26" s="214"/>
      <c r="BL26" s="213"/>
      <c r="BM26" s="213"/>
      <c r="BN26" s="213"/>
      <c r="BO26" s="208"/>
      <c r="BP26" s="284"/>
      <c r="BQ26" s="67"/>
      <c r="BV26" s="261">
        <v>110</v>
      </c>
      <c r="BW26" s="259">
        <v>26</v>
      </c>
    </row>
    <row r="27" spans="1:75" s="15" customFormat="1" ht="66" customHeight="1">
      <c r="A27" s="319"/>
      <c r="B27" s="163" t="s">
        <v>127</v>
      </c>
      <c r="C27" s="320">
        <f>IF(ISERROR(VLOOKUP(B27,'KAYIT LİSTESİ'!$B$4:$H$951,2,0)),"",(VLOOKUP(B27,'KAYIT LİSTESİ'!$B$4:$H$951,2,0)))</f>
      </c>
      <c r="D27" s="321">
        <f>IF(ISERROR(VLOOKUP(B27,'KAYIT LİSTESİ'!$B$4:$H$951,4,0)),"",(VLOOKUP(B27,'KAYIT LİSTESİ'!$B$4:$H$951,4,0)))</f>
      </c>
      <c r="E27" s="322">
        <f>IF(ISERROR(VLOOKUP(B27,'KAYIT LİSTESİ'!$B$4:$H$951,5,0)),"",(VLOOKUP(B27,'KAYIT LİSTESİ'!$B$4:$H$951,5,0)))</f>
      </c>
      <c r="F27" s="322">
        <f>IF(ISERROR(VLOOKUP(B27,'KAYIT LİSTESİ'!$B$4:$H$951,6,0)),"",(VLOOKUP(B27,'KAYIT LİSTESİ'!$B$4:$H$951,6,0)))</f>
      </c>
      <c r="G27" s="209"/>
      <c r="H27" s="209"/>
      <c r="I27" s="209"/>
      <c r="J27" s="210"/>
      <c r="K27" s="211"/>
      <c r="L27" s="211"/>
      <c r="M27" s="209"/>
      <c r="N27" s="212"/>
      <c r="O27" s="209"/>
      <c r="P27" s="211"/>
      <c r="Q27" s="211"/>
      <c r="R27" s="211"/>
      <c r="S27" s="209"/>
      <c r="T27" s="209"/>
      <c r="U27" s="209"/>
      <c r="V27" s="211"/>
      <c r="W27" s="211"/>
      <c r="X27" s="211"/>
      <c r="Y27" s="209"/>
      <c r="Z27" s="209"/>
      <c r="AA27" s="209"/>
      <c r="AB27" s="211"/>
      <c r="AC27" s="211"/>
      <c r="AD27" s="211"/>
      <c r="AE27" s="209"/>
      <c r="AF27" s="209"/>
      <c r="AG27" s="209"/>
      <c r="AH27" s="211"/>
      <c r="AI27" s="211"/>
      <c r="AJ27" s="211"/>
      <c r="AK27" s="209"/>
      <c r="AL27" s="209"/>
      <c r="AM27" s="209"/>
      <c r="AN27" s="211"/>
      <c r="AO27" s="211"/>
      <c r="AP27" s="211"/>
      <c r="AQ27" s="209"/>
      <c r="AR27" s="209"/>
      <c r="AS27" s="209"/>
      <c r="AT27" s="211"/>
      <c r="AU27" s="213"/>
      <c r="AV27" s="213"/>
      <c r="AW27" s="214"/>
      <c r="AX27" s="214"/>
      <c r="AY27" s="214"/>
      <c r="AZ27" s="213"/>
      <c r="BA27" s="213"/>
      <c r="BB27" s="213"/>
      <c r="BC27" s="214"/>
      <c r="BD27" s="214"/>
      <c r="BE27" s="214"/>
      <c r="BF27" s="213"/>
      <c r="BG27" s="213"/>
      <c r="BH27" s="213"/>
      <c r="BI27" s="214"/>
      <c r="BJ27" s="214"/>
      <c r="BK27" s="214"/>
      <c r="BL27" s="213"/>
      <c r="BM27" s="213"/>
      <c r="BN27" s="213"/>
      <c r="BO27" s="208"/>
      <c r="BP27" s="284"/>
      <c r="BQ27" s="67"/>
      <c r="BV27" s="261">
        <v>112</v>
      </c>
      <c r="BW27" s="259">
        <v>27</v>
      </c>
    </row>
    <row r="28" spans="5:75" ht="9" customHeight="1">
      <c r="E28" s="53"/>
      <c r="BV28" s="261">
        <v>123</v>
      </c>
      <c r="BW28" s="259">
        <v>33</v>
      </c>
    </row>
    <row r="29" spans="1:75" s="73" customFormat="1" ht="20.25">
      <c r="A29" s="69" t="s">
        <v>23</v>
      </c>
      <c r="B29" s="69"/>
      <c r="C29" s="69"/>
      <c r="D29" s="70"/>
      <c r="E29" s="71"/>
      <c r="F29" s="72" t="s">
        <v>0</v>
      </c>
      <c r="J29" s="73" t="s">
        <v>1</v>
      </c>
      <c r="S29" s="73" t="s">
        <v>2</v>
      </c>
      <c r="AA29" s="73" t="s">
        <v>3</v>
      </c>
      <c r="AL29" s="73" t="s">
        <v>3</v>
      </c>
      <c r="BO29" s="74" t="s">
        <v>3</v>
      </c>
      <c r="BP29" s="72"/>
      <c r="BQ29" s="72"/>
      <c r="BV29" s="261">
        <v>124</v>
      </c>
      <c r="BW29" s="259">
        <v>34</v>
      </c>
    </row>
    <row r="30" spans="5:75" ht="20.25">
      <c r="E30" s="53"/>
      <c r="BV30" s="261">
        <v>125</v>
      </c>
      <c r="BW30" s="259">
        <v>35</v>
      </c>
    </row>
    <row r="31" spans="5:75" ht="20.25">
      <c r="E31" s="53"/>
      <c r="BV31" s="261">
        <v>126</v>
      </c>
      <c r="BW31" s="259">
        <v>36</v>
      </c>
    </row>
    <row r="32" spans="5:75" ht="20.25">
      <c r="E32" s="53"/>
      <c r="BV32" s="261">
        <v>127</v>
      </c>
      <c r="BW32" s="259">
        <v>37</v>
      </c>
    </row>
    <row r="33" spans="74:75" ht="20.25">
      <c r="BV33" s="261">
        <v>128</v>
      </c>
      <c r="BW33" s="259">
        <v>38</v>
      </c>
    </row>
    <row r="34" spans="74:75" ht="20.25">
      <c r="BV34" s="261">
        <v>129</v>
      </c>
      <c r="BW34" s="259">
        <v>39</v>
      </c>
    </row>
    <row r="35" spans="74:75" ht="20.25">
      <c r="BV35" s="261">
        <v>130</v>
      </c>
      <c r="BW35" s="259">
        <v>40</v>
      </c>
    </row>
    <row r="36" spans="74:75" ht="20.25">
      <c r="BV36" s="261">
        <v>131</v>
      </c>
      <c r="BW36" s="259">
        <v>41</v>
      </c>
    </row>
    <row r="37" spans="74:75" ht="20.25">
      <c r="BV37" s="261">
        <v>132</v>
      </c>
      <c r="BW37" s="259">
        <v>42</v>
      </c>
    </row>
    <row r="38" spans="74:75" ht="20.25">
      <c r="BV38" s="261">
        <v>133</v>
      </c>
      <c r="BW38" s="259">
        <v>43</v>
      </c>
    </row>
    <row r="39" spans="74:75" ht="20.25">
      <c r="BV39" s="261">
        <v>134</v>
      </c>
      <c r="BW39" s="259">
        <v>44</v>
      </c>
    </row>
    <row r="40" spans="74:75" ht="20.25">
      <c r="BV40" s="261">
        <v>135</v>
      </c>
      <c r="BW40" s="259">
        <v>45</v>
      </c>
    </row>
    <row r="41" spans="74:75" ht="20.25">
      <c r="BV41" s="261">
        <v>136</v>
      </c>
      <c r="BW41" s="259">
        <v>46</v>
      </c>
    </row>
    <row r="42" spans="74:75" ht="20.25">
      <c r="BV42" s="261">
        <v>137</v>
      </c>
      <c r="BW42" s="259">
        <v>47</v>
      </c>
    </row>
    <row r="43" spans="74:75" ht="20.25">
      <c r="BV43" s="261">
        <v>138</v>
      </c>
      <c r="BW43" s="259">
        <v>48</v>
      </c>
    </row>
    <row r="44" spans="74:75" ht="20.25">
      <c r="BV44" s="261">
        <v>139</v>
      </c>
      <c r="BW44" s="259">
        <v>49</v>
      </c>
    </row>
    <row r="45" spans="74:75" ht="20.25">
      <c r="BV45" s="261">
        <v>140</v>
      </c>
      <c r="BW45" s="259">
        <v>50</v>
      </c>
    </row>
    <row r="46" spans="74:75" ht="20.25">
      <c r="BV46" s="261">
        <v>141</v>
      </c>
      <c r="BW46" s="259">
        <v>51</v>
      </c>
    </row>
    <row r="47" spans="74:75" ht="20.25">
      <c r="BV47" s="261">
        <v>142</v>
      </c>
      <c r="BW47" s="259">
        <v>52</v>
      </c>
    </row>
    <row r="48" spans="74:75" ht="20.25">
      <c r="BV48" s="261">
        <v>143</v>
      </c>
      <c r="BW48" s="259">
        <v>53</v>
      </c>
    </row>
    <row r="49" spans="74:75" ht="20.25">
      <c r="BV49" s="261">
        <v>144</v>
      </c>
      <c r="BW49" s="259">
        <v>54</v>
      </c>
    </row>
    <row r="50" spans="74:75" ht="20.25">
      <c r="BV50" s="261">
        <v>145</v>
      </c>
      <c r="BW50" s="259">
        <v>55</v>
      </c>
    </row>
    <row r="51" spans="74:75" ht="20.25">
      <c r="BV51" s="261">
        <v>146</v>
      </c>
      <c r="BW51" s="259">
        <v>56</v>
      </c>
    </row>
    <row r="52" spans="74:75" ht="20.25">
      <c r="BV52" s="261">
        <v>147</v>
      </c>
      <c r="BW52" s="259">
        <v>57</v>
      </c>
    </row>
    <row r="53" spans="74:75" ht="20.25">
      <c r="BV53" s="261">
        <v>148</v>
      </c>
      <c r="BW53" s="259">
        <v>58</v>
      </c>
    </row>
    <row r="54" spans="74:75" ht="20.25">
      <c r="BV54" s="261">
        <v>149</v>
      </c>
      <c r="BW54" s="259">
        <v>59</v>
      </c>
    </row>
    <row r="55" spans="74:75" ht="20.25">
      <c r="BV55" s="261">
        <v>150</v>
      </c>
      <c r="BW55" s="259">
        <v>60</v>
      </c>
    </row>
    <row r="56" spans="74:75" ht="20.25">
      <c r="BV56" s="261">
        <v>151</v>
      </c>
      <c r="BW56" s="259">
        <v>61</v>
      </c>
    </row>
    <row r="57" spans="74:75" ht="20.25">
      <c r="BV57" s="261">
        <v>152</v>
      </c>
      <c r="BW57" s="259">
        <v>62</v>
      </c>
    </row>
    <row r="58" spans="74:75" ht="20.25">
      <c r="BV58" s="261">
        <v>153</v>
      </c>
      <c r="BW58" s="259">
        <v>63</v>
      </c>
    </row>
    <row r="59" spans="74:75" ht="20.25">
      <c r="BV59" s="261">
        <v>154</v>
      </c>
      <c r="BW59" s="259">
        <v>64</v>
      </c>
    </row>
    <row r="60" spans="74:75" ht="20.25">
      <c r="BV60" s="261">
        <v>155</v>
      </c>
      <c r="BW60" s="259">
        <v>65</v>
      </c>
    </row>
    <row r="61" spans="74:75" ht="20.25">
      <c r="BV61" s="261">
        <v>156</v>
      </c>
      <c r="BW61" s="259">
        <v>66</v>
      </c>
    </row>
    <row r="62" spans="74:75" ht="20.25">
      <c r="BV62" s="261">
        <v>157</v>
      </c>
      <c r="BW62" s="259">
        <v>67</v>
      </c>
    </row>
    <row r="63" spans="74:75" ht="20.25">
      <c r="BV63" s="261">
        <v>158</v>
      </c>
      <c r="BW63" s="259">
        <v>68</v>
      </c>
    </row>
    <row r="64" spans="74:75" ht="20.25">
      <c r="BV64" s="261">
        <v>159</v>
      </c>
      <c r="BW64" s="259">
        <v>69</v>
      </c>
    </row>
    <row r="65" spans="74:75" ht="20.25">
      <c r="BV65" s="261">
        <v>160</v>
      </c>
      <c r="BW65" s="259">
        <v>70</v>
      </c>
    </row>
    <row r="66" spans="74:75" ht="20.25">
      <c r="BV66" s="261">
        <v>161</v>
      </c>
      <c r="BW66" s="259">
        <v>71</v>
      </c>
    </row>
    <row r="67" spans="74:75" ht="20.25">
      <c r="BV67" s="261">
        <v>162</v>
      </c>
      <c r="BW67" s="259">
        <v>72</v>
      </c>
    </row>
    <row r="68" spans="74:75" ht="20.25">
      <c r="BV68" s="261">
        <v>163</v>
      </c>
      <c r="BW68" s="259">
        <v>73</v>
      </c>
    </row>
    <row r="69" spans="74:75" ht="20.25">
      <c r="BV69" s="261">
        <v>164</v>
      </c>
      <c r="BW69" s="259">
        <v>74</v>
      </c>
    </row>
    <row r="70" spans="74:75" ht="20.25">
      <c r="BV70" s="261">
        <v>165</v>
      </c>
      <c r="BW70" s="259">
        <v>75</v>
      </c>
    </row>
    <row r="71" spans="74:75" ht="20.25">
      <c r="BV71" s="261">
        <v>166</v>
      </c>
      <c r="BW71" s="259">
        <v>76</v>
      </c>
    </row>
    <row r="72" spans="74:75" ht="20.25">
      <c r="BV72" s="261">
        <v>167</v>
      </c>
      <c r="BW72" s="259">
        <v>77</v>
      </c>
    </row>
    <row r="73" spans="74:75" ht="20.25">
      <c r="BV73" s="261">
        <v>168</v>
      </c>
      <c r="BW73" s="259">
        <v>78</v>
      </c>
    </row>
    <row r="74" spans="74:75" ht="20.25">
      <c r="BV74" s="261">
        <v>169</v>
      </c>
      <c r="BW74" s="259">
        <v>79</v>
      </c>
    </row>
    <row r="75" spans="74:75" ht="20.25">
      <c r="BV75" s="261">
        <v>170</v>
      </c>
      <c r="BW75" s="259">
        <v>80</v>
      </c>
    </row>
    <row r="76" spans="74:75" ht="20.25">
      <c r="BV76" s="261">
        <v>171</v>
      </c>
      <c r="BW76" s="259">
        <v>81</v>
      </c>
    </row>
    <row r="77" spans="74:75" ht="20.25">
      <c r="BV77" s="261">
        <v>172</v>
      </c>
      <c r="BW77" s="259">
        <v>82</v>
      </c>
    </row>
    <row r="78" spans="74:75" ht="20.25">
      <c r="BV78" s="261">
        <v>173</v>
      </c>
      <c r="BW78" s="259">
        <v>83</v>
      </c>
    </row>
    <row r="79" spans="74:75" ht="20.25">
      <c r="BV79" s="261">
        <v>174</v>
      </c>
      <c r="BW79" s="259">
        <v>84</v>
      </c>
    </row>
    <row r="80" spans="74:75" ht="20.25">
      <c r="BV80" s="261">
        <v>175</v>
      </c>
      <c r="BW80" s="259">
        <v>85</v>
      </c>
    </row>
    <row r="81" spans="74:75" ht="20.25">
      <c r="BV81" s="261">
        <v>176</v>
      </c>
      <c r="BW81" s="259">
        <v>86</v>
      </c>
    </row>
    <row r="82" spans="74:75" ht="20.25">
      <c r="BV82" s="261">
        <v>177</v>
      </c>
      <c r="BW82" s="259">
        <v>87</v>
      </c>
    </row>
    <row r="83" spans="74:75" ht="20.25">
      <c r="BV83" s="261">
        <v>178</v>
      </c>
      <c r="BW83" s="259">
        <v>88</v>
      </c>
    </row>
    <row r="84" spans="74:75" ht="20.25">
      <c r="BV84" s="261">
        <v>179</v>
      </c>
      <c r="BW84" s="259">
        <v>89</v>
      </c>
    </row>
    <row r="85" spans="74:75" ht="20.25">
      <c r="BV85" s="261">
        <v>180</v>
      </c>
      <c r="BW85" s="259">
        <v>90</v>
      </c>
    </row>
    <row r="86" ht="20.25">
      <c r="BW86" s="259">
        <v>91</v>
      </c>
    </row>
    <row r="87" spans="74:75" ht="20.25">
      <c r="BV87" s="261">
        <v>181</v>
      </c>
      <c r="BW87" s="259">
        <v>92</v>
      </c>
    </row>
    <row r="88" ht="20.25">
      <c r="BW88" s="259">
        <v>93</v>
      </c>
    </row>
    <row r="89" spans="74:75" ht="20.25">
      <c r="BV89" s="261">
        <v>182</v>
      </c>
      <c r="BW89" s="259">
        <v>94</v>
      </c>
    </row>
    <row r="90" ht="20.25">
      <c r="BW90" s="259">
        <v>95</v>
      </c>
    </row>
    <row r="91" spans="74:75" ht="20.25">
      <c r="BV91" s="260">
        <v>183</v>
      </c>
      <c r="BW91" s="258">
        <v>96</v>
      </c>
    </row>
    <row r="92" spans="74:75" ht="20.25">
      <c r="BV92" s="260"/>
      <c r="BW92" s="258">
        <v>97</v>
      </c>
    </row>
    <row r="93" spans="74:75" ht="20.25">
      <c r="BV93" s="260">
        <v>184</v>
      </c>
      <c r="BW93" s="258">
        <v>98</v>
      </c>
    </row>
    <row r="94" spans="74:75" ht="20.25">
      <c r="BV94" s="260"/>
      <c r="BW94" s="258">
        <v>99</v>
      </c>
    </row>
    <row r="95" spans="74:75" ht="20.25">
      <c r="BV95" s="260">
        <v>185</v>
      </c>
      <c r="BW95" s="258">
        <v>100</v>
      </c>
    </row>
  </sheetData>
  <sheetProtection/>
  <mergeCells count="44">
    <mergeCell ref="BC3:BQ3"/>
    <mergeCell ref="F6:F7"/>
    <mergeCell ref="M7:O7"/>
    <mergeCell ref="A1:BQ1"/>
    <mergeCell ref="A2:BQ2"/>
    <mergeCell ref="A3:D3"/>
    <mergeCell ref="E3:F3"/>
    <mergeCell ref="U3:X3"/>
    <mergeCell ref="AA3:AE3"/>
    <mergeCell ref="AF3:AJ3"/>
    <mergeCell ref="AW3:BB3"/>
    <mergeCell ref="B6:B7"/>
    <mergeCell ref="C6:C7"/>
    <mergeCell ref="D6:D7"/>
    <mergeCell ref="E6:E7"/>
    <mergeCell ref="A4:D4"/>
    <mergeCell ref="E4:F4"/>
    <mergeCell ref="AW4:BB4"/>
    <mergeCell ref="AE7:AG7"/>
    <mergeCell ref="S7:U7"/>
    <mergeCell ref="BO5:BQ5"/>
    <mergeCell ref="BI7:BK7"/>
    <mergeCell ref="BL7:BN7"/>
    <mergeCell ref="AQ7:AS7"/>
    <mergeCell ref="AT7:AV7"/>
    <mergeCell ref="BO6:BO7"/>
    <mergeCell ref="BC4:BQ4"/>
    <mergeCell ref="A6:A7"/>
    <mergeCell ref="BP6:BP7"/>
    <mergeCell ref="BQ6:BQ7"/>
    <mergeCell ref="AW7:AY7"/>
    <mergeCell ref="AZ7:BB7"/>
    <mergeCell ref="BC7:BE7"/>
    <mergeCell ref="BF7:BH7"/>
    <mergeCell ref="G6:BN6"/>
    <mergeCell ref="AB7:AD7"/>
    <mergeCell ref="AK7:AM7"/>
    <mergeCell ref="AN7:AP7"/>
    <mergeCell ref="G7:I7"/>
    <mergeCell ref="J7:L7"/>
    <mergeCell ref="V7:X7"/>
    <mergeCell ref="Y7:AA7"/>
    <mergeCell ref="P7:R7"/>
    <mergeCell ref="AH7:AJ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ignoredErrors>
    <ignoredError sqref="E4 A2 BO5" unlockedFormula="1"/>
  </ignoredErrors>
  <drawing r:id="rId1"/>
</worksheet>
</file>

<file path=xl/worksheets/sheet13.xml><?xml version="1.0" encoding="utf-8"?>
<worksheet xmlns="http://schemas.openxmlformats.org/spreadsheetml/2006/main" xmlns:r="http://schemas.openxmlformats.org/officeDocument/2006/relationships">
  <sheetPr>
    <tabColor rgb="FF00B0F0"/>
  </sheetPr>
  <dimension ref="A1:R85"/>
  <sheetViews>
    <sheetView view="pageBreakPreview" zoomScale="80" zoomScaleSheetLayoutView="80" zoomScalePageLayoutView="0" workbookViewId="0" topLeftCell="A4">
      <selection activeCell="I9" sqref="I9"/>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22.28125" style="86" customWidth="1"/>
    <col min="6" max="6" width="37.8515625" style="2" customWidth="1"/>
    <col min="7" max="12" width="10.8515625" style="2" customWidth="1"/>
    <col min="13" max="13" width="10.7109375" style="2" customWidth="1"/>
    <col min="14" max="14" width="9.140625" style="88" customWidth="1"/>
    <col min="15" max="15" width="10.28125" style="86" customWidth="1"/>
    <col min="16" max="16" width="10.00390625" style="86" customWidth="1"/>
    <col min="17" max="17" width="9.140625" style="263" hidden="1" customWidth="1"/>
    <col min="18" max="18" width="9.140625" style="262" hidden="1" customWidth="1"/>
    <col min="19" max="16384" width="9.140625" style="2" customWidth="1"/>
  </cols>
  <sheetData>
    <row r="1" spans="1:18" ht="48.75" customHeight="1">
      <c r="A1" s="495" t="str">
        <f>'YARIŞMA BİLGİLERİ'!A2:K2</f>
        <v>Türkiye Atletizm Federasyonu
Ankara Atletizm İl Temsilciliği</v>
      </c>
      <c r="B1" s="495"/>
      <c r="C1" s="495"/>
      <c r="D1" s="495"/>
      <c r="E1" s="495"/>
      <c r="F1" s="495"/>
      <c r="G1" s="495"/>
      <c r="H1" s="495"/>
      <c r="I1" s="495"/>
      <c r="J1" s="495"/>
      <c r="K1" s="495"/>
      <c r="L1" s="495"/>
      <c r="M1" s="495"/>
      <c r="N1" s="495"/>
      <c r="O1" s="495"/>
      <c r="P1" s="268"/>
      <c r="Q1" s="263">
        <v>330</v>
      </c>
      <c r="R1" s="262">
        <v>1</v>
      </c>
    </row>
    <row r="2" spans="1:18" ht="25.5" customHeight="1">
      <c r="A2" s="496" t="str">
        <f>'YARIŞMA BİLGİLERİ'!A14:K14</f>
        <v>Kulüplerarası Gençler Atletizm Ligi 1.Kademe Yarışmaları</v>
      </c>
      <c r="B2" s="496"/>
      <c r="C2" s="496"/>
      <c r="D2" s="496"/>
      <c r="E2" s="496"/>
      <c r="F2" s="496"/>
      <c r="G2" s="496"/>
      <c r="H2" s="496"/>
      <c r="I2" s="496"/>
      <c r="J2" s="496"/>
      <c r="K2" s="496"/>
      <c r="L2" s="496"/>
      <c r="M2" s="496"/>
      <c r="N2" s="496"/>
      <c r="O2" s="496"/>
      <c r="P2" s="496"/>
      <c r="Q2" s="263">
        <v>347</v>
      </c>
      <c r="R2" s="262">
        <v>2</v>
      </c>
    </row>
    <row r="3" spans="1:18" s="3" customFormat="1" ht="27" customHeight="1">
      <c r="A3" s="493" t="s">
        <v>94</v>
      </c>
      <c r="B3" s="493"/>
      <c r="C3" s="493"/>
      <c r="D3" s="499" t="str">
        <f>'YARIŞMA PROGRAMI'!C13</f>
        <v>Gülle Atma</v>
      </c>
      <c r="E3" s="499"/>
      <c r="F3" s="89"/>
      <c r="G3" s="508"/>
      <c r="H3" s="508"/>
      <c r="I3" s="89"/>
      <c r="J3" s="89"/>
      <c r="K3" s="89"/>
      <c r="L3" s="75" t="s">
        <v>445</v>
      </c>
      <c r="M3" s="501" t="str">
        <f>'YARIŞMA PROGRAMI'!E13</f>
        <v>Murat GÜNDÜZ  18.90</v>
      </c>
      <c r="N3" s="501"/>
      <c r="O3" s="501"/>
      <c r="P3" s="501"/>
      <c r="Q3" s="263">
        <v>364</v>
      </c>
      <c r="R3" s="262">
        <v>3</v>
      </c>
    </row>
    <row r="4" spans="1:18" s="3" customFormat="1" ht="17.25" customHeight="1">
      <c r="A4" s="505" t="s">
        <v>95</v>
      </c>
      <c r="B4" s="505"/>
      <c r="C4" s="505"/>
      <c r="D4" s="506" t="str">
        <f>'YARIŞMA BİLGİLERİ'!F21</f>
        <v>Erkekler</v>
      </c>
      <c r="E4" s="506"/>
      <c r="F4" s="229" t="s">
        <v>319</v>
      </c>
      <c r="G4" s="181" t="s">
        <v>673</v>
      </c>
      <c r="H4" s="181"/>
      <c r="I4" s="179"/>
      <c r="J4" s="179"/>
      <c r="K4" s="504" t="s">
        <v>93</v>
      </c>
      <c r="L4" s="504"/>
      <c r="M4" s="500" t="str">
        <f>'YARIŞMA PROGRAMI'!B13</f>
        <v>18 Mayıs 2013 - 17.20</v>
      </c>
      <c r="N4" s="500"/>
      <c r="O4" s="500"/>
      <c r="P4" s="179"/>
      <c r="Q4" s="263">
        <v>381</v>
      </c>
      <c r="R4" s="262">
        <v>4</v>
      </c>
    </row>
    <row r="5" spans="1:18" ht="15" customHeight="1">
      <c r="A5" s="4"/>
      <c r="B5" s="4"/>
      <c r="C5" s="4"/>
      <c r="D5" s="8"/>
      <c r="E5" s="5"/>
      <c r="F5" s="6"/>
      <c r="G5" s="7"/>
      <c r="H5" s="7"/>
      <c r="I5" s="7"/>
      <c r="J5" s="7"/>
      <c r="K5" s="7"/>
      <c r="L5" s="7"/>
      <c r="M5" s="7"/>
      <c r="N5" s="497">
        <f ca="1">NOW()</f>
        <v>41486.82992534722</v>
      </c>
      <c r="O5" s="497"/>
      <c r="P5" s="270"/>
      <c r="Q5" s="263">
        <v>398</v>
      </c>
      <c r="R5" s="262">
        <v>5</v>
      </c>
    </row>
    <row r="6" spans="1:18" ht="15.75">
      <c r="A6" s="491" t="s">
        <v>6</v>
      </c>
      <c r="B6" s="491"/>
      <c r="C6" s="492" t="s">
        <v>78</v>
      </c>
      <c r="D6" s="492" t="s">
        <v>97</v>
      </c>
      <c r="E6" s="491" t="s">
        <v>7</v>
      </c>
      <c r="F6" s="491" t="s">
        <v>672</v>
      </c>
      <c r="G6" s="498" t="s">
        <v>438</v>
      </c>
      <c r="H6" s="498"/>
      <c r="I6" s="498"/>
      <c r="J6" s="498"/>
      <c r="K6" s="498"/>
      <c r="L6" s="498"/>
      <c r="M6" s="498"/>
      <c r="N6" s="494" t="s">
        <v>8</v>
      </c>
      <c r="O6" s="494" t="s">
        <v>133</v>
      </c>
      <c r="P6" s="494" t="s">
        <v>9</v>
      </c>
      <c r="Q6" s="263">
        <v>415</v>
      </c>
      <c r="R6" s="262">
        <v>6</v>
      </c>
    </row>
    <row r="7" spans="1:18" ht="30" customHeight="1">
      <c r="A7" s="491"/>
      <c r="B7" s="491"/>
      <c r="C7" s="492"/>
      <c r="D7" s="492"/>
      <c r="E7" s="491"/>
      <c r="F7" s="491"/>
      <c r="G7" s="91">
        <v>1</v>
      </c>
      <c r="H7" s="91">
        <v>2</v>
      </c>
      <c r="I7" s="91">
        <v>3</v>
      </c>
      <c r="J7" s="250" t="s">
        <v>435</v>
      </c>
      <c r="K7" s="91">
        <v>4</v>
      </c>
      <c r="L7" s="91">
        <v>5</v>
      </c>
      <c r="M7" s="91">
        <v>6</v>
      </c>
      <c r="N7" s="494"/>
      <c r="O7" s="494"/>
      <c r="P7" s="494"/>
      <c r="Q7" s="263">
        <v>432</v>
      </c>
      <c r="R7" s="262">
        <v>7</v>
      </c>
    </row>
    <row r="8" spans="1:18" s="80" customFormat="1" ht="49.5" customHeight="1">
      <c r="A8" s="92">
        <v>1</v>
      </c>
      <c r="B8" s="93" t="s">
        <v>334</v>
      </c>
      <c r="C8" s="267">
        <f>IF(ISERROR(VLOOKUP(B8,'KAYIT LİSTESİ'!$B$4:$H$951,2,0)),"",(VLOOKUP(B8,'KAYIT LİSTESİ'!$B$4:$H$951,2,0)))</f>
        <v>468</v>
      </c>
      <c r="D8" s="94">
        <f>IF(ISERROR(VLOOKUP(B8,'KAYIT LİSTESİ'!$B$4:$H$951,4,0)),"",(VLOOKUP(B8,'KAYIT LİSTESİ'!$B$4:$H$951,4,0)))</f>
        <v>34934</v>
      </c>
      <c r="E8" s="177" t="str">
        <f>IF(ISERROR(VLOOKUP(B8,'KAYIT LİSTESİ'!$B$4:$H$951,5,0)),"",(VLOOKUP(B8,'KAYIT LİSTESİ'!$B$4:$H$951,5,0)))</f>
        <v>OSMAN CAN ÖZDEVECİ</v>
      </c>
      <c r="F8" s="177" t="str">
        <f>IF(ISERROR(VLOOKUP(B8,'KAYIT LİSTESİ'!$B$4:$H$951,6,0)),"",(VLOOKUP(B8,'KAYIT LİSTESİ'!$B$4:$H$951,6,0)))</f>
        <v>İSTANBUL-FENERBAHÇE</v>
      </c>
      <c r="G8" s="164">
        <v>1815</v>
      </c>
      <c r="H8" s="164" t="s">
        <v>931</v>
      </c>
      <c r="I8" s="164" t="s">
        <v>908</v>
      </c>
      <c r="J8" s="164">
        <f aca="true" t="shared" si="0" ref="J8:J20">MAX(G8:I8)</f>
        <v>1815</v>
      </c>
      <c r="K8" s="164">
        <v>1842</v>
      </c>
      <c r="L8" s="164">
        <v>1868</v>
      </c>
      <c r="M8" s="164">
        <v>1898</v>
      </c>
      <c r="N8" s="384">
        <f aca="true" t="shared" si="1" ref="N8:N20">MAX(G8:M8)</f>
        <v>1898</v>
      </c>
      <c r="O8" s="381">
        <v>13</v>
      </c>
      <c r="P8" s="389" t="s">
        <v>933</v>
      </c>
      <c r="Q8" s="263">
        <v>448</v>
      </c>
      <c r="R8" s="262">
        <v>8</v>
      </c>
    </row>
    <row r="9" spans="1:18" s="80" customFormat="1" ht="49.5" customHeight="1">
      <c r="A9" s="92">
        <v>2</v>
      </c>
      <c r="B9" s="93" t="s">
        <v>329</v>
      </c>
      <c r="C9" s="267">
        <f>IF(ISERROR(VLOOKUP(B9,'KAYIT LİSTESİ'!$B$4:$H$951,2,0)),"",(VLOOKUP(B9,'KAYIT LİSTESİ'!$B$4:$H$951,2,0)))</f>
        <v>500</v>
      </c>
      <c r="D9" s="94" t="str">
        <f>IF(ISERROR(VLOOKUP(B9,'KAYIT LİSTESİ'!$B$4:$H$951,4,0)),"",(VLOOKUP(B9,'KAYIT LİSTESİ'!$B$4:$H$951,4,0)))</f>
        <v>-</v>
      </c>
      <c r="E9" s="177" t="str">
        <f>IF(ISERROR(VLOOKUP(B9,'KAYIT LİSTESİ'!$B$4:$H$951,5,0)),"",(VLOOKUP(B9,'KAYIT LİSTESİ'!$B$4:$H$951,5,0)))</f>
        <v>BENHUR ÖZİPEK</v>
      </c>
      <c r="F9" s="177" t="str">
        <f>IF(ISERROR(VLOOKUP(B9,'KAYIT LİSTESİ'!$B$4:$H$951,6,0)),"",(VLOOKUP(B9,'KAYIT LİSTESİ'!$B$4:$H$951,6,0)))</f>
        <v>KOCAELİ-DARICA BLD.EĞT.SP.</v>
      </c>
      <c r="G9" s="164">
        <v>1462</v>
      </c>
      <c r="H9" s="164">
        <v>1496</v>
      </c>
      <c r="I9" s="164">
        <v>1463</v>
      </c>
      <c r="J9" s="164">
        <f t="shared" si="0"/>
        <v>1496</v>
      </c>
      <c r="K9" s="164">
        <v>1463</v>
      </c>
      <c r="L9" s="164">
        <v>1471</v>
      </c>
      <c r="M9" s="164">
        <v>1511</v>
      </c>
      <c r="N9" s="380">
        <f t="shared" si="1"/>
        <v>1511</v>
      </c>
      <c r="O9" s="381">
        <v>12</v>
      </c>
      <c r="P9" s="273"/>
      <c r="Q9" s="263">
        <v>464</v>
      </c>
      <c r="R9" s="262">
        <v>9</v>
      </c>
    </row>
    <row r="10" spans="1:18" s="80" customFormat="1" ht="49.5" customHeight="1">
      <c r="A10" s="92">
        <v>3</v>
      </c>
      <c r="B10" s="93" t="s">
        <v>333</v>
      </c>
      <c r="C10" s="267">
        <f>IF(ISERROR(VLOOKUP(B10,'KAYIT LİSTESİ'!$B$4:$H$951,2,0)),"",(VLOOKUP(B10,'KAYIT LİSTESİ'!$B$4:$H$951,2,0)))</f>
        <v>454</v>
      </c>
      <c r="D10" s="94">
        <f>IF(ISERROR(VLOOKUP(B10,'KAYIT LİSTESİ'!$B$4:$H$951,4,0)),"",(VLOOKUP(B10,'KAYIT LİSTESİ'!$B$4:$H$951,4,0)))</f>
        <v>34943</v>
      </c>
      <c r="E10" s="177" t="str">
        <f>IF(ISERROR(VLOOKUP(B10,'KAYIT LİSTESİ'!$B$4:$H$951,5,0)),"",(VLOOKUP(B10,'KAYIT LİSTESİ'!$B$4:$H$951,5,0)))</f>
        <v>TUGAY ATASEVER</v>
      </c>
      <c r="F10" s="177" t="str">
        <f>IF(ISERROR(VLOOKUP(B10,'KAYIT LİSTESİ'!$B$4:$H$951,6,0)),"",(VLOOKUP(B10,'KAYIT LİSTESİ'!$B$4:$H$951,6,0)))</f>
        <v>İSTANBUL-ENKA SPOR</v>
      </c>
      <c r="G10" s="164">
        <v>1361</v>
      </c>
      <c r="H10" s="164">
        <v>1418</v>
      </c>
      <c r="I10" s="164" t="s">
        <v>931</v>
      </c>
      <c r="J10" s="164">
        <f t="shared" si="0"/>
        <v>1418</v>
      </c>
      <c r="K10" s="164">
        <v>1351</v>
      </c>
      <c r="L10" s="164">
        <v>1359</v>
      </c>
      <c r="M10" s="164">
        <v>1398</v>
      </c>
      <c r="N10" s="380">
        <f t="shared" si="1"/>
        <v>1418</v>
      </c>
      <c r="O10" s="381">
        <v>11</v>
      </c>
      <c r="P10" s="273"/>
      <c r="Q10" s="263">
        <v>480</v>
      </c>
      <c r="R10" s="262">
        <v>10</v>
      </c>
    </row>
    <row r="11" spans="1:18" s="80" customFormat="1" ht="49.5" customHeight="1">
      <c r="A11" s="92">
        <v>4</v>
      </c>
      <c r="B11" s="93" t="s">
        <v>322</v>
      </c>
      <c r="C11" s="267">
        <f>IF(ISERROR(VLOOKUP(B11,'KAYIT LİSTESİ'!$B$4:$H$951,2,0)),"",(VLOOKUP(B11,'KAYIT LİSTESİ'!$B$4:$H$951,2,0)))</f>
        <v>560</v>
      </c>
      <c r="D11" s="94">
        <f>IF(ISERROR(VLOOKUP(B11,'KAYIT LİSTESİ'!$B$4:$H$951,4,0)),"",(VLOOKUP(B11,'KAYIT LİSTESİ'!$B$4:$H$951,4,0)))</f>
        <v>34855</v>
      </c>
      <c r="E11" s="177" t="str">
        <f>IF(ISERROR(VLOOKUP(B11,'KAYIT LİSTESİ'!$B$4:$H$951,5,0)),"",(VLOOKUP(B11,'KAYIT LİSTESİ'!$B$4:$H$951,5,0)))</f>
        <v>ÖMER ŞAHİN</v>
      </c>
      <c r="F11" s="177" t="str">
        <f>IF(ISERROR(VLOOKUP(B11,'KAYIT LİSTESİ'!$B$4:$H$951,6,0)),"",(VLOOKUP(B11,'KAYIT LİSTESİ'!$B$4:$H$951,6,0)))</f>
        <v>TOKAT-BELEDİYE PLEVNE SPOR</v>
      </c>
      <c r="G11" s="164">
        <v>1191</v>
      </c>
      <c r="H11" s="164">
        <v>1294</v>
      </c>
      <c r="I11" s="164">
        <v>1345</v>
      </c>
      <c r="J11" s="164">
        <f t="shared" si="0"/>
        <v>1345</v>
      </c>
      <c r="K11" s="164" t="s">
        <v>931</v>
      </c>
      <c r="L11" s="164">
        <v>1306</v>
      </c>
      <c r="M11" s="164" t="s">
        <v>931</v>
      </c>
      <c r="N11" s="380">
        <f t="shared" si="1"/>
        <v>1345</v>
      </c>
      <c r="O11" s="381">
        <v>10</v>
      </c>
      <c r="P11" s="273"/>
      <c r="Q11" s="263">
        <v>496</v>
      </c>
      <c r="R11" s="262">
        <v>11</v>
      </c>
    </row>
    <row r="12" spans="1:18" s="80" customFormat="1" ht="49.5" customHeight="1">
      <c r="A12" s="92">
        <v>5</v>
      </c>
      <c r="B12" s="93" t="s">
        <v>331</v>
      </c>
      <c r="C12" s="267">
        <f>IF(ISERROR(VLOOKUP(B12,'KAYIT LİSTESİ'!$B$4:$H$951,2,0)),"",(VLOOKUP(B12,'KAYIT LİSTESİ'!$B$4:$H$951,2,0)))</f>
        <v>574</v>
      </c>
      <c r="D12" s="94">
        <f>IF(ISERROR(VLOOKUP(B12,'KAYIT LİSTESİ'!$B$4:$H$951,4,0)),"",(VLOOKUP(B12,'KAYIT LİSTESİ'!$B$4:$H$951,4,0)))</f>
        <v>34429</v>
      </c>
      <c r="E12" s="177" t="str">
        <f>IF(ISERROR(VLOOKUP(B12,'KAYIT LİSTESİ'!$B$4:$H$951,5,0)),"",(VLOOKUP(B12,'KAYIT LİSTESİ'!$B$4:$H$951,5,0)))</f>
        <v>ONUR ÇORBACI </v>
      </c>
      <c r="F12" s="177" t="str">
        <f>IF(ISERROR(VLOOKUP(B12,'KAYIT LİSTESİ'!$B$4:$H$951,6,0)),"",(VLOOKUP(B12,'KAYIT LİSTESİ'!$B$4:$H$951,6,0)))</f>
        <v>KOCAELİ-B.Ş.BLD.KAĞIT SPOR</v>
      </c>
      <c r="G12" s="164" t="s">
        <v>931</v>
      </c>
      <c r="H12" s="164">
        <v>1261</v>
      </c>
      <c r="I12" s="164" t="s">
        <v>931</v>
      </c>
      <c r="J12" s="164">
        <f t="shared" si="0"/>
        <v>1261</v>
      </c>
      <c r="K12" s="164">
        <v>1313</v>
      </c>
      <c r="L12" s="164">
        <v>1344</v>
      </c>
      <c r="M12" s="164">
        <v>1287</v>
      </c>
      <c r="N12" s="380">
        <f t="shared" si="1"/>
        <v>1344</v>
      </c>
      <c r="O12" s="381">
        <v>9</v>
      </c>
      <c r="P12" s="273"/>
      <c r="Q12" s="263">
        <v>512</v>
      </c>
      <c r="R12" s="262">
        <v>12</v>
      </c>
    </row>
    <row r="13" spans="1:18" s="80" customFormat="1" ht="49.5" customHeight="1">
      <c r="A13" s="92">
        <v>6</v>
      </c>
      <c r="B13" s="93" t="s">
        <v>332</v>
      </c>
      <c r="C13" s="267">
        <f>IF(ISERROR(VLOOKUP(B13,'KAYIT LİSTESİ'!$B$4:$H$951,2,0)),"",(VLOOKUP(B13,'KAYIT LİSTESİ'!$B$4:$H$951,2,0)))</f>
        <v>427</v>
      </c>
      <c r="D13" s="94">
        <f>IF(ISERROR(VLOOKUP(B13,'KAYIT LİSTESİ'!$B$4:$H$951,4,0)),"",(VLOOKUP(B13,'KAYIT LİSTESİ'!$B$4:$H$951,4,0)))</f>
        <v>35326</v>
      </c>
      <c r="E13" s="177" t="str">
        <f>IF(ISERROR(VLOOKUP(B13,'KAYIT LİSTESİ'!$B$4:$H$951,5,0)),"",(VLOOKUP(B13,'KAYIT LİSTESİ'!$B$4:$H$951,5,0)))</f>
        <v>Yasin YILDIRIM</v>
      </c>
      <c r="F13" s="177" t="str">
        <f>IF(ISERROR(VLOOKUP(B13,'KAYIT LİSTESİ'!$B$4:$H$951,6,0)),"",(VLOOKUP(B13,'KAYIT LİSTESİ'!$B$4:$H$951,6,0)))</f>
        <v>ANKARA-EGO SPOR KULÜBÜ</v>
      </c>
      <c r="G13" s="164">
        <v>1192</v>
      </c>
      <c r="H13" s="164">
        <v>1263</v>
      </c>
      <c r="I13" s="164">
        <v>1215</v>
      </c>
      <c r="J13" s="164">
        <f t="shared" si="0"/>
        <v>1263</v>
      </c>
      <c r="K13" s="164">
        <v>1155</v>
      </c>
      <c r="L13" s="164">
        <v>1293</v>
      </c>
      <c r="M13" s="164">
        <v>1212</v>
      </c>
      <c r="N13" s="380">
        <f t="shared" si="1"/>
        <v>1293</v>
      </c>
      <c r="O13" s="381">
        <v>8</v>
      </c>
      <c r="P13" s="273"/>
      <c r="Q13" s="263">
        <v>528</v>
      </c>
      <c r="R13" s="262">
        <v>13</v>
      </c>
    </row>
    <row r="14" spans="1:18" s="80" customFormat="1" ht="49.5" customHeight="1">
      <c r="A14" s="92">
        <v>7</v>
      </c>
      <c r="B14" s="93" t="s">
        <v>328</v>
      </c>
      <c r="C14" s="267">
        <f>IF(ISERROR(VLOOKUP(B14,'KAYIT LİSTESİ'!$B$4:$H$951,2,0)),"",(VLOOKUP(B14,'KAYIT LİSTESİ'!$B$4:$H$951,2,0)))</f>
        <v>598</v>
      </c>
      <c r="D14" s="94">
        <f>IF(ISERROR(VLOOKUP(B14,'KAYIT LİSTESİ'!$B$4:$H$951,4,0)),"",(VLOOKUP(B14,'KAYIT LİSTESİ'!$B$4:$H$951,4,0)))</f>
        <v>1994</v>
      </c>
      <c r="E14" s="177" t="str">
        <f>IF(ISERROR(VLOOKUP(B14,'KAYIT LİSTESİ'!$B$4:$H$951,5,0)),"",(VLOOKUP(B14,'KAYIT LİSTESİ'!$B$4:$H$951,5,0)))</f>
        <v>ERHAN DOĞRUL</v>
      </c>
      <c r="F14" s="177" t="str">
        <f>IF(ISERROR(VLOOKUP(B14,'KAYIT LİSTESİ'!$B$4:$H$951,6,0)),"",(VLOOKUP(B14,'KAYIT LİSTESİ'!$B$4:$H$951,6,0)))</f>
        <v>ANKARA-B.B. ANKARASPOR</v>
      </c>
      <c r="G14" s="164">
        <v>1032</v>
      </c>
      <c r="H14" s="164">
        <v>1130</v>
      </c>
      <c r="I14" s="164">
        <v>1208</v>
      </c>
      <c r="J14" s="164">
        <f t="shared" si="0"/>
        <v>1208</v>
      </c>
      <c r="K14" s="164">
        <v>1123</v>
      </c>
      <c r="L14" s="164" t="s">
        <v>931</v>
      </c>
      <c r="M14" s="164" t="s">
        <v>931</v>
      </c>
      <c r="N14" s="380">
        <f t="shared" si="1"/>
        <v>1208</v>
      </c>
      <c r="O14" s="381">
        <v>7</v>
      </c>
      <c r="P14" s="273"/>
      <c r="Q14" s="263">
        <v>544</v>
      </c>
      <c r="R14" s="262">
        <v>14</v>
      </c>
    </row>
    <row r="15" spans="1:18" s="80" customFormat="1" ht="49.5" customHeight="1">
      <c r="A15" s="92">
        <v>8</v>
      </c>
      <c r="B15" s="93" t="s">
        <v>325</v>
      </c>
      <c r="C15" s="267">
        <f>IF(ISERROR(VLOOKUP(B15,'KAYIT LİSTESİ'!$B$4:$H$951,2,0)),"",(VLOOKUP(B15,'KAYIT LİSTESİ'!$B$4:$H$951,2,0)))</f>
        <v>432</v>
      </c>
      <c r="D15" s="94" t="str">
        <f>IF(ISERROR(VLOOKUP(B15,'KAYIT LİSTESİ'!$B$4:$H$951,4,0)),"",(VLOOKUP(B15,'KAYIT LİSTESİ'!$B$4:$H$951,4,0)))</f>
        <v>07-11-1997-</v>
      </c>
      <c r="E15" s="177" t="str">
        <f>IF(ISERROR(VLOOKUP(B15,'KAYIT LİSTESİ'!$B$4:$H$951,5,0)),"",(VLOOKUP(B15,'KAYIT LİSTESİ'!$B$4:$H$951,5,0)))</f>
        <v>F.MÜCAHİR ÖZKAN</v>
      </c>
      <c r="F15" s="177" t="str">
        <f>IF(ISERROR(VLOOKUP(B15,'KAYIT LİSTESİ'!$B$4:$H$951,6,0)),"",(VLOOKUP(B15,'KAYIT LİSTESİ'!$B$4:$H$951,6,0)))</f>
        <v>ESKİŞEHİR-B.Ş.GENÇLİK VE SPOR</v>
      </c>
      <c r="G15" s="164">
        <v>985</v>
      </c>
      <c r="H15" s="164">
        <v>1015</v>
      </c>
      <c r="I15" s="164">
        <v>1107</v>
      </c>
      <c r="J15" s="164">
        <f t="shared" si="0"/>
        <v>1107</v>
      </c>
      <c r="K15" s="164">
        <v>1007</v>
      </c>
      <c r="L15" s="164">
        <v>1075</v>
      </c>
      <c r="M15" s="164" t="s">
        <v>931</v>
      </c>
      <c r="N15" s="380">
        <f t="shared" si="1"/>
        <v>1107</v>
      </c>
      <c r="O15" s="381">
        <v>6</v>
      </c>
      <c r="P15" s="273"/>
      <c r="Q15" s="263">
        <v>560</v>
      </c>
      <c r="R15" s="262">
        <v>15</v>
      </c>
    </row>
    <row r="16" spans="1:18" s="80" customFormat="1" ht="49.5" customHeight="1">
      <c r="A16" s="92">
        <v>9</v>
      </c>
      <c r="B16" s="93" t="s">
        <v>330</v>
      </c>
      <c r="C16" s="267">
        <f>IF(ISERROR(VLOOKUP(B16,'KAYIT LİSTESİ'!$B$4:$H$951,2,0)),"",(VLOOKUP(B16,'KAYIT LİSTESİ'!$B$4:$H$951,2,0)))</f>
        <v>491</v>
      </c>
      <c r="D16" s="94">
        <f>IF(ISERROR(VLOOKUP(B16,'KAYIT LİSTESİ'!$B$4:$H$951,4,0)),"",(VLOOKUP(B16,'KAYIT LİSTESİ'!$B$4:$H$951,4,0)))</f>
        <v>35639</v>
      </c>
      <c r="E16" s="177" t="str">
        <f>IF(ISERROR(VLOOKUP(B16,'KAYIT LİSTESİ'!$B$4:$H$951,5,0)),"",(VLOOKUP(B16,'KAYIT LİSTESİ'!$B$4:$H$951,5,0)))</f>
        <v>RAFET ENDER ALEMDAR</v>
      </c>
      <c r="F16" s="177" t="str">
        <f>IF(ISERROR(VLOOKUP(B16,'KAYIT LİSTESİ'!$B$4:$H$951,6,0)),"",(VLOOKUP(B16,'KAYIT LİSTESİ'!$B$4:$H$951,6,0)))</f>
        <v>İSTANBUL-ÜSKÜDAR BLD.SPOR</v>
      </c>
      <c r="G16" s="164">
        <v>1054</v>
      </c>
      <c r="H16" s="164">
        <v>1084</v>
      </c>
      <c r="I16" s="164">
        <v>1091</v>
      </c>
      <c r="J16" s="164">
        <f t="shared" si="0"/>
        <v>1091</v>
      </c>
      <c r="K16" s="164"/>
      <c r="L16" s="164"/>
      <c r="M16" s="164"/>
      <c r="N16" s="380">
        <f t="shared" si="1"/>
        <v>1091</v>
      </c>
      <c r="O16" s="381">
        <v>5</v>
      </c>
      <c r="P16" s="273"/>
      <c r="Q16" s="263">
        <v>576</v>
      </c>
      <c r="R16" s="262">
        <v>16</v>
      </c>
    </row>
    <row r="17" spans="1:18" s="80" customFormat="1" ht="49.5" customHeight="1">
      <c r="A17" s="92">
        <v>10</v>
      </c>
      <c r="B17" s="93" t="s">
        <v>326</v>
      </c>
      <c r="C17" s="267">
        <f>IF(ISERROR(VLOOKUP(B17,'KAYIT LİSTESİ'!$B$4:$H$951,2,0)),"",(VLOOKUP(B17,'KAYIT LİSTESİ'!$B$4:$H$951,2,0)))</f>
        <v>530</v>
      </c>
      <c r="D17" s="94">
        <f>IF(ISERROR(VLOOKUP(B17,'KAYIT LİSTESİ'!$B$4:$H$951,4,0)),"",(VLOOKUP(B17,'KAYIT LİSTESİ'!$B$4:$H$951,4,0)))</f>
        <v>35080</v>
      </c>
      <c r="E17" s="177" t="str">
        <f>IF(ISERROR(VLOOKUP(B17,'KAYIT LİSTESİ'!$B$4:$H$951,5,0)),"",(VLOOKUP(B17,'KAYIT LİSTESİ'!$B$4:$H$951,5,0)))</f>
        <v>B.MERİÇ KIZILDAĞ</v>
      </c>
      <c r="F17" s="177" t="str">
        <f>IF(ISERROR(VLOOKUP(B17,'KAYIT LİSTESİ'!$B$4:$H$951,6,0)),"",(VLOOKUP(B17,'KAYIT LİSTESİ'!$B$4:$H$951,6,0)))</f>
        <v>MERSİN-MESKİ SPOR</v>
      </c>
      <c r="G17" s="164">
        <v>1049</v>
      </c>
      <c r="H17" s="164">
        <v>1044</v>
      </c>
      <c r="I17" s="164">
        <v>1069</v>
      </c>
      <c r="J17" s="164">
        <f t="shared" si="0"/>
        <v>1069</v>
      </c>
      <c r="K17" s="164"/>
      <c r="L17" s="164"/>
      <c r="M17" s="164"/>
      <c r="N17" s="380">
        <f t="shared" si="1"/>
        <v>1069</v>
      </c>
      <c r="O17" s="381">
        <v>4</v>
      </c>
      <c r="P17" s="273"/>
      <c r="Q17" s="263">
        <v>592</v>
      </c>
      <c r="R17" s="262">
        <v>17</v>
      </c>
    </row>
    <row r="18" spans="1:18" s="80" customFormat="1" ht="49.5" customHeight="1">
      <c r="A18" s="92">
        <v>11</v>
      </c>
      <c r="B18" s="93" t="s">
        <v>323</v>
      </c>
      <c r="C18" s="267">
        <f>IF(ISERROR(VLOOKUP(B18,'KAYIT LİSTESİ'!$B$4:$H$951,2,0)),"",(VLOOKUP(B18,'KAYIT LİSTESİ'!$B$4:$H$951,2,0)))</f>
        <v>478</v>
      </c>
      <c r="D18" s="94">
        <f>IF(ISERROR(VLOOKUP(B18,'KAYIT LİSTESİ'!$B$4:$H$951,4,0)),"",(VLOOKUP(B18,'KAYIT LİSTESİ'!$B$4:$H$951,4,0)))</f>
        <v>34335</v>
      </c>
      <c r="E18" s="177" t="str">
        <f>IF(ISERROR(VLOOKUP(B18,'KAYIT LİSTESİ'!$B$4:$H$951,5,0)),"",(VLOOKUP(B18,'KAYIT LİSTESİ'!$B$4:$H$951,5,0)))</f>
        <v>NUMAN BEKİ</v>
      </c>
      <c r="F18" s="177" t="str">
        <f>IF(ISERROR(VLOOKUP(B18,'KAYIT LİSTESİ'!$B$4:$H$951,6,0)),"",(VLOOKUP(B18,'KAYIT LİSTESİ'!$B$4:$H$951,6,0)))</f>
        <v>İSTANBUL-SULTANBEYLİ MEVLANA İ.Ö.O.SP.</v>
      </c>
      <c r="G18" s="164">
        <v>1009</v>
      </c>
      <c r="H18" s="164">
        <v>914</v>
      </c>
      <c r="I18" s="164">
        <v>900</v>
      </c>
      <c r="J18" s="164">
        <f t="shared" si="0"/>
        <v>1009</v>
      </c>
      <c r="K18" s="164"/>
      <c r="L18" s="164"/>
      <c r="M18" s="164"/>
      <c r="N18" s="380">
        <f t="shared" si="1"/>
        <v>1009</v>
      </c>
      <c r="O18" s="381">
        <v>3</v>
      </c>
      <c r="P18" s="273"/>
      <c r="Q18" s="263">
        <v>608</v>
      </c>
      <c r="R18" s="262">
        <v>18</v>
      </c>
    </row>
    <row r="19" spans="1:18" s="80" customFormat="1" ht="49.5" customHeight="1">
      <c r="A19" s="92">
        <v>12</v>
      </c>
      <c r="B19" s="93" t="s">
        <v>324</v>
      </c>
      <c r="C19" s="267">
        <f>IF(ISERROR(VLOOKUP(B19,'KAYIT LİSTESİ'!$B$4:$H$951,2,0)),"",(VLOOKUP(B19,'KAYIT LİSTESİ'!$B$4:$H$951,2,0)))</f>
        <v>525</v>
      </c>
      <c r="D19" s="94">
        <f>IF(ISERROR(VLOOKUP(B19,'KAYIT LİSTESİ'!$B$4:$H$951,4,0)),"",(VLOOKUP(B19,'KAYIT LİSTESİ'!$B$4:$H$951,4,0)))</f>
        <v>35678</v>
      </c>
      <c r="E19" s="177" t="str">
        <f>IF(ISERROR(VLOOKUP(B19,'KAYIT LİSTESİ'!$B$4:$H$951,5,0)),"",(VLOOKUP(B19,'KAYIT LİSTESİ'!$B$4:$H$951,5,0)))</f>
        <v>RAMAZAN KURUM</v>
      </c>
      <c r="F19" s="177" t="str">
        <f>IF(ISERROR(VLOOKUP(B19,'KAYIT LİSTESİ'!$B$4:$H$951,6,0)),"",(VLOOKUP(B19,'KAYIT LİSTESİ'!$B$4:$H$951,6,0)))</f>
        <v>MALATYA-ESENLİK BLD.SP.</v>
      </c>
      <c r="G19" s="164" t="s">
        <v>931</v>
      </c>
      <c r="H19" s="164">
        <v>905</v>
      </c>
      <c r="I19" s="164" t="s">
        <v>931</v>
      </c>
      <c r="J19" s="164">
        <f t="shared" si="0"/>
        <v>905</v>
      </c>
      <c r="K19" s="164"/>
      <c r="L19" s="164"/>
      <c r="M19" s="164"/>
      <c r="N19" s="380">
        <f t="shared" si="1"/>
        <v>905</v>
      </c>
      <c r="O19" s="381">
        <v>2</v>
      </c>
      <c r="P19" s="273"/>
      <c r="Q19" s="263">
        <v>624</v>
      </c>
      <c r="R19" s="262">
        <v>19</v>
      </c>
    </row>
    <row r="20" spans="1:18" s="80" customFormat="1" ht="49.5" customHeight="1">
      <c r="A20" s="92">
        <v>13</v>
      </c>
      <c r="B20" s="93" t="s">
        <v>327</v>
      </c>
      <c r="C20" s="267">
        <f>IF(ISERROR(VLOOKUP(B20,'KAYIT LİSTESİ'!$B$4:$H$951,2,0)),"",(VLOOKUP(B20,'KAYIT LİSTESİ'!$B$4:$H$951,2,0)))</f>
        <v>545</v>
      </c>
      <c r="D20" s="94">
        <f>IF(ISERROR(VLOOKUP(B20,'KAYIT LİSTESİ'!$B$4:$H$951,4,0)),"",(VLOOKUP(B20,'KAYIT LİSTESİ'!$B$4:$H$951,4,0)))</f>
        <v>34952</v>
      </c>
      <c r="E20" s="177" t="str">
        <f>IF(ISERROR(VLOOKUP(B20,'KAYIT LİSTESİ'!$B$4:$H$951,5,0)),"",(VLOOKUP(B20,'KAYIT LİSTESİ'!$B$4:$H$951,5,0)))</f>
        <v>FATİH ÇERÇİ</v>
      </c>
      <c r="F20" s="177" t="str">
        <f>IF(ISERROR(VLOOKUP(B20,'KAYIT LİSTESİ'!$B$4:$H$951,6,0)),"",(VLOOKUP(B20,'KAYIT LİSTESİ'!$B$4:$H$951,6,0)))</f>
        <v>SİVAS-SPORCU EĞİTİM MERKEZİ</v>
      </c>
      <c r="G20" s="164">
        <v>692</v>
      </c>
      <c r="H20" s="164">
        <v>695</v>
      </c>
      <c r="I20" s="164">
        <v>693</v>
      </c>
      <c r="J20" s="164">
        <f t="shared" si="0"/>
        <v>695</v>
      </c>
      <c r="K20" s="164"/>
      <c r="L20" s="164"/>
      <c r="M20" s="164"/>
      <c r="N20" s="380">
        <f t="shared" si="1"/>
        <v>695</v>
      </c>
      <c r="O20" s="381">
        <v>1</v>
      </c>
      <c r="P20" s="273"/>
      <c r="Q20" s="263">
        <v>640</v>
      </c>
      <c r="R20" s="262">
        <v>20</v>
      </c>
    </row>
    <row r="21" spans="1:18" s="80" customFormat="1" ht="49.5" customHeight="1">
      <c r="A21" s="92"/>
      <c r="B21" s="93" t="s">
        <v>335</v>
      </c>
      <c r="C21" s="267">
        <f>IF(ISERROR(VLOOKUP(B21,'KAYIT LİSTESİ'!$B$4:$H$951,2,0)),"",(VLOOKUP(B21,'KAYIT LİSTESİ'!$B$4:$H$951,2,0)))</f>
      </c>
      <c r="D21" s="94">
        <f>IF(ISERROR(VLOOKUP(B21,'KAYIT LİSTESİ'!$B$4:$H$951,4,0)),"",(VLOOKUP(B21,'KAYIT LİSTESİ'!$B$4:$H$951,4,0)))</f>
      </c>
      <c r="E21" s="177">
        <f>IF(ISERROR(VLOOKUP(B21,'KAYIT LİSTESİ'!$B$4:$H$951,5,0)),"",(VLOOKUP(B21,'KAYIT LİSTESİ'!$B$4:$H$951,5,0)))</f>
      </c>
      <c r="F21" s="177">
        <f>IF(ISERROR(VLOOKUP(B21,'KAYIT LİSTESİ'!$B$4:$H$951,6,0)),"",(VLOOKUP(B21,'KAYIT LİSTESİ'!$B$4:$H$951,6,0)))</f>
      </c>
      <c r="G21" s="164"/>
      <c r="H21" s="164"/>
      <c r="I21" s="164"/>
      <c r="J21" s="176">
        <f aca="true" t="shared" si="2" ref="J21:J32">MAX(G21:I21)</f>
        <v>0</v>
      </c>
      <c r="K21" s="203"/>
      <c r="L21" s="203"/>
      <c r="M21" s="203"/>
      <c r="N21" s="175">
        <f aca="true" t="shared" si="3" ref="N21:N32">MAX(G21:M21)</f>
        <v>0</v>
      </c>
      <c r="O21" s="267"/>
      <c r="P21" s="273"/>
      <c r="Q21" s="263">
        <v>656</v>
      </c>
      <c r="R21" s="262">
        <v>21</v>
      </c>
    </row>
    <row r="22" spans="1:18" s="80" customFormat="1" ht="49.5" customHeight="1">
      <c r="A22" s="92"/>
      <c r="B22" s="93" t="s">
        <v>336</v>
      </c>
      <c r="C22" s="267">
        <f>IF(ISERROR(VLOOKUP(B22,'KAYIT LİSTESİ'!$B$4:$H$951,2,0)),"",(VLOOKUP(B22,'KAYIT LİSTESİ'!$B$4:$H$951,2,0)))</f>
      </c>
      <c r="D22" s="94">
        <f>IF(ISERROR(VLOOKUP(B22,'KAYIT LİSTESİ'!$B$4:$H$951,4,0)),"",(VLOOKUP(B22,'KAYIT LİSTESİ'!$B$4:$H$951,4,0)))</f>
      </c>
      <c r="E22" s="177">
        <f>IF(ISERROR(VLOOKUP(B22,'KAYIT LİSTESİ'!$B$4:$H$951,5,0)),"",(VLOOKUP(B22,'KAYIT LİSTESİ'!$B$4:$H$951,5,0)))</f>
      </c>
      <c r="F22" s="177">
        <f>IF(ISERROR(VLOOKUP(B22,'KAYIT LİSTESİ'!$B$4:$H$951,6,0)),"",(VLOOKUP(B22,'KAYIT LİSTESİ'!$B$4:$H$951,6,0)))</f>
      </c>
      <c r="G22" s="164"/>
      <c r="H22" s="164"/>
      <c r="I22" s="164"/>
      <c r="J22" s="176">
        <f t="shared" si="2"/>
        <v>0</v>
      </c>
      <c r="K22" s="203"/>
      <c r="L22" s="203"/>
      <c r="M22" s="203"/>
      <c r="N22" s="175">
        <f t="shared" si="3"/>
        <v>0</v>
      </c>
      <c r="O22" s="267"/>
      <c r="P22" s="273"/>
      <c r="Q22" s="263">
        <v>672</v>
      </c>
      <c r="R22" s="262">
        <v>22</v>
      </c>
    </row>
    <row r="23" spans="1:18" s="80" customFormat="1" ht="49.5" customHeight="1">
      <c r="A23" s="92"/>
      <c r="B23" s="93" t="s">
        <v>337</v>
      </c>
      <c r="C23" s="267">
        <f>IF(ISERROR(VLOOKUP(B23,'KAYIT LİSTESİ'!$B$4:$H$951,2,0)),"",(VLOOKUP(B23,'KAYIT LİSTESİ'!$B$4:$H$951,2,0)))</f>
      </c>
      <c r="D23" s="94">
        <f>IF(ISERROR(VLOOKUP(B23,'KAYIT LİSTESİ'!$B$4:$H$951,4,0)),"",(VLOOKUP(B23,'KAYIT LİSTESİ'!$B$4:$H$951,4,0)))</f>
      </c>
      <c r="E23" s="177">
        <f>IF(ISERROR(VLOOKUP(B23,'KAYIT LİSTESİ'!$B$4:$H$951,5,0)),"",(VLOOKUP(B23,'KAYIT LİSTESİ'!$B$4:$H$951,5,0)))</f>
      </c>
      <c r="F23" s="177">
        <f>IF(ISERROR(VLOOKUP(B23,'KAYIT LİSTESİ'!$B$4:$H$951,6,0)),"",(VLOOKUP(B23,'KAYIT LİSTESİ'!$B$4:$H$951,6,0)))</f>
      </c>
      <c r="G23" s="164"/>
      <c r="H23" s="164"/>
      <c r="I23" s="164"/>
      <c r="J23" s="176">
        <f t="shared" si="2"/>
        <v>0</v>
      </c>
      <c r="K23" s="203"/>
      <c r="L23" s="203"/>
      <c r="M23" s="203"/>
      <c r="N23" s="175">
        <f t="shared" si="3"/>
        <v>0</v>
      </c>
      <c r="O23" s="267"/>
      <c r="P23" s="273"/>
      <c r="Q23" s="263">
        <v>688</v>
      </c>
      <c r="R23" s="262">
        <v>23</v>
      </c>
    </row>
    <row r="24" spans="1:18" s="80" customFormat="1" ht="49.5" customHeight="1">
      <c r="A24" s="92"/>
      <c r="B24" s="93" t="s">
        <v>338</v>
      </c>
      <c r="C24" s="267">
        <f>IF(ISERROR(VLOOKUP(B24,'KAYIT LİSTESİ'!$B$4:$H$951,2,0)),"",(VLOOKUP(B24,'KAYIT LİSTESİ'!$B$4:$H$951,2,0)))</f>
      </c>
      <c r="D24" s="94">
        <f>IF(ISERROR(VLOOKUP(B24,'KAYIT LİSTESİ'!$B$4:$H$951,4,0)),"",(VLOOKUP(B24,'KAYIT LİSTESİ'!$B$4:$H$951,4,0)))</f>
      </c>
      <c r="E24" s="177">
        <f>IF(ISERROR(VLOOKUP(B24,'KAYIT LİSTESİ'!$B$4:$H$951,5,0)),"",(VLOOKUP(B24,'KAYIT LİSTESİ'!$B$4:$H$951,5,0)))</f>
      </c>
      <c r="F24" s="177">
        <f>IF(ISERROR(VLOOKUP(B24,'KAYIT LİSTESİ'!$B$4:$H$951,6,0)),"",(VLOOKUP(B24,'KAYIT LİSTESİ'!$B$4:$H$951,6,0)))</f>
      </c>
      <c r="G24" s="164"/>
      <c r="H24" s="164"/>
      <c r="I24" s="164"/>
      <c r="J24" s="176">
        <f t="shared" si="2"/>
        <v>0</v>
      </c>
      <c r="K24" s="203"/>
      <c r="L24" s="203"/>
      <c r="M24" s="203"/>
      <c r="N24" s="175">
        <f t="shared" si="3"/>
        <v>0</v>
      </c>
      <c r="O24" s="267"/>
      <c r="P24" s="273"/>
      <c r="Q24" s="263">
        <v>704</v>
      </c>
      <c r="R24" s="262">
        <v>24</v>
      </c>
    </row>
    <row r="25" spans="1:18" s="80" customFormat="1" ht="49.5" customHeight="1">
      <c r="A25" s="92"/>
      <c r="B25" s="93" t="s">
        <v>339</v>
      </c>
      <c r="C25" s="267">
        <f>IF(ISERROR(VLOOKUP(B25,'KAYIT LİSTESİ'!$B$4:$H$951,2,0)),"",(VLOOKUP(B25,'KAYIT LİSTESİ'!$B$4:$H$951,2,0)))</f>
      </c>
      <c r="D25" s="94">
        <f>IF(ISERROR(VLOOKUP(B25,'KAYIT LİSTESİ'!$B$4:$H$951,4,0)),"",(VLOOKUP(B25,'KAYIT LİSTESİ'!$B$4:$H$951,4,0)))</f>
      </c>
      <c r="E25" s="177">
        <f>IF(ISERROR(VLOOKUP(B25,'KAYIT LİSTESİ'!$B$4:$H$951,5,0)),"",(VLOOKUP(B25,'KAYIT LİSTESİ'!$B$4:$H$951,5,0)))</f>
      </c>
      <c r="F25" s="177">
        <f>IF(ISERROR(VLOOKUP(B25,'KAYIT LİSTESİ'!$B$4:$H$951,6,0)),"",(VLOOKUP(B25,'KAYIT LİSTESİ'!$B$4:$H$951,6,0)))</f>
      </c>
      <c r="G25" s="164"/>
      <c r="H25" s="164"/>
      <c r="I25" s="164"/>
      <c r="J25" s="176">
        <f t="shared" si="2"/>
        <v>0</v>
      </c>
      <c r="K25" s="203"/>
      <c r="L25" s="203"/>
      <c r="M25" s="203"/>
      <c r="N25" s="175">
        <f t="shared" si="3"/>
        <v>0</v>
      </c>
      <c r="O25" s="267"/>
      <c r="P25" s="273"/>
      <c r="Q25" s="263">
        <v>720</v>
      </c>
      <c r="R25" s="262">
        <v>25</v>
      </c>
    </row>
    <row r="26" spans="1:18" s="80" customFormat="1" ht="49.5" customHeight="1">
      <c r="A26" s="92"/>
      <c r="B26" s="93" t="s">
        <v>340</v>
      </c>
      <c r="C26" s="267">
        <f>IF(ISERROR(VLOOKUP(B26,'KAYIT LİSTESİ'!$B$4:$H$951,2,0)),"",(VLOOKUP(B26,'KAYIT LİSTESİ'!$B$4:$H$951,2,0)))</f>
      </c>
      <c r="D26" s="94">
        <f>IF(ISERROR(VLOOKUP(B26,'KAYIT LİSTESİ'!$B$4:$H$951,4,0)),"",(VLOOKUP(B26,'KAYIT LİSTESİ'!$B$4:$H$951,4,0)))</f>
      </c>
      <c r="E26" s="177">
        <f>IF(ISERROR(VLOOKUP(B26,'KAYIT LİSTESİ'!$B$4:$H$951,5,0)),"",(VLOOKUP(B26,'KAYIT LİSTESİ'!$B$4:$H$951,5,0)))</f>
      </c>
      <c r="F26" s="177">
        <f>IF(ISERROR(VLOOKUP(B26,'KAYIT LİSTESİ'!$B$4:$H$951,6,0)),"",(VLOOKUP(B26,'KAYIT LİSTESİ'!$B$4:$H$951,6,0)))</f>
      </c>
      <c r="G26" s="164"/>
      <c r="H26" s="164"/>
      <c r="I26" s="164"/>
      <c r="J26" s="176">
        <f t="shared" si="2"/>
        <v>0</v>
      </c>
      <c r="K26" s="203"/>
      <c r="L26" s="203"/>
      <c r="M26" s="203"/>
      <c r="N26" s="175">
        <f t="shared" si="3"/>
        <v>0</v>
      </c>
      <c r="O26" s="267"/>
      <c r="P26" s="273"/>
      <c r="Q26" s="263">
        <v>736</v>
      </c>
      <c r="R26" s="262">
        <v>26</v>
      </c>
    </row>
    <row r="27" spans="1:18" s="80" customFormat="1" ht="49.5" customHeight="1">
      <c r="A27" s="92"/>
      <c r="B27" s="93" t="s">
        <v>341</v>
      </c>
      <c r="C27" s="267">
        <f>IF(ISERROR(VLOOKUP(B27,'KAYIT LİSTESİ'!$B$4:$H$951,2,0)),"",(VLOOKUP(B27,'KAYIT LİSTESİ'!$B$4:$H$951,2,0)))</f>
      </c>
      <c r="D27" s="94">
        <f>IF(ISERROR(VLOOKUP(B27,'KAYIT LİSTESİ'!$B$4:$H$951,4,0)),"",(VLOOKUP(B27,'KAYIT LİSTESİ'!$B$4:$H$951,4,0)))</f>
      </c>
      <c r="E27" s="177">
        <f>IF(ISERROR(VLOOKUP(B27,'KAYIT LİSTESİ'!$B$4:$H$951,5,0)),"",(VLOOKUP(B27,'KAYIT LİSTESİ'!$B$4:$H$951,5,0)))</f>
      </c>
      <c r="F27" s="177">
        <f>IF(ISERROR(VLOOKUP(B27,'KAYIT LİSTESİ'!$B$4:$H$951,6,0)),"",(VLOOKUP(B27,'KAYIT LİSTESİ'!$B$4:$H$951,6,0)))</f>
      </c>
      <c r="G27" s="164"/>
      <c r="H27" s="164"/>
      <c r="I27" s="164"/>
      <c r="J27" s="176">
        <f t="shared" si="2"/>
        <v>0</v>
      </c>
      <c r="K27" s="203"/>
      <c r="L27" s="203"/>
      <c r="M27" s="203"/>
      <c r="N27" s="175">
        <f t="shared" si="3"/>
        <v>0</v>
      </c>
      <c r="O27" s="267"/>
      <c r="P27" s="273"/>
      <c r="Q27" s="263">
        <v>752</v>
      </c>
      <c r="R27" s="262">
        <v>27</v>
      </c>
    </row>
    <row r="28" spans="1:18" s="80" customFormat="1" ht="49.5" customHeight="1">
      <c r="A28" s="92"/>
      <c r="B28" s="93" t="s">
        <v>342</v>
      </c>
      <c r="C28" s="267">
        <f>IF(ISERROR(VLOOKUP(B28,'KAYIT LİSTESİ'!$B$4:$H$951,2,0)),"",(VLOOKUP(B28,'KAYIT LİSTESİ'!$B$4:$H$951,2,0)))</f>
      </c>
      <c r="D28" s="94">
        <f>IF(ISERROR(VLOOKUP(B28,'KAYIT LİSTESİ'!$B$4:$H$951,4,0)),"",(VLOOKUP(B28,'KAYIT LİSTESİ'!$B$4:$H$951,4,0)))</f>
      </c>
      <c r="E28" s="177">
        <f>IF(ISERROR(VLOOKUP(B28,'KAYIT LİSTESİ'!$B$4:$H$951,5,0)),"",(VLOOKUP(B28,'KAYIT LİSTESİ'!$B$4:$H$951,5,0)))</f>
      </c>
      <c r="F28" s="177">
        <f>IF(ISERROR(VLOOKUP(B28,'KAYIT LİSTESİ'!$B$4:$H$951,6,0)),"",(VLOOKUP(B28,'KAYIT LİSTESİ'!$B$4:$H$951,6,0)))</f>
      </c>
      <c r="G28" s="164"/>
      <c r="H28" s="164"/>
      <c r="I28" s="164"/>
      <c r="J28" s="176">
        <f t="shared" si="2"/>
        <v>0</v>
      </c>
      <c r="K28" s="203"/>
      <c r="L28" s="203"/>
      <c r="M28" s="203"/>
      <c r="N28" s="175">
        <f t="shared" si="3"/>
        <v>0</v>
      </c>
      <c r="O28" s="267"/>
      <c r="P28" s="273"/>
      <c r="Q28" s="263">
        <v>768</v>
      </c>
      <c r="R28" s="262">
        <v>28</v>
      </c>
    </row>
    <row r="29" spans="1:18" s="80" customFormat="1" ht="49.5" customHeight="1">
      <c r="A29" s="92"/>
      <c r="B29" s="93" t="s">
        <v>343</v>
      </c>
      <c r="C29" s="267">
        <f>IF(ISERROR(VLOOKUP(B29,'KAYIT LİSTESİ'!$B$4:$H$951,2,0)),"",(VLOOKUP(B29,'KAYIT LİSTESİ'!$B$4:$H$951,2,0)))</f>
      </c>
      <c r="D29" s="94">
        <f>IF(ISERROR(VLOOKUP(B29,'KAYIT LİSTESİ'!$B$4:$H$951,4,0)),"",(VLOOKUP(B29,'KAYIT LİSTESİ'!$B$4:$H$951,4,0)))</f>
      </c>
      <c r="E29" s="177">
        <f>IF(ISERROR(VLOOKUP(B29,'KAYIT LİSTESİ'!$B$4:$H$951,5,0)),"",(VLOOKUP(B29,'KAYIT LİSTESİ'!$B$4:$H$951,5,0)))</f>
      </c>
      <c r="F29" s="177">
        <f>IF(ISERROR(VLOOKUP(B29,'KAYIT LİSTESİ'!$B$4:$H$951,6,0)),"",(VLOOKUP(B29,'KAYIT LİSTESİ'!$B$4:$H$951,6,0)))</f>
      </c>
      <c r="G29" s="164"/>
      <c r="H29" s="164"/>
      <c r="I29" s="164"/>
      <c r="J29" s="176">
        <f t="shared" si="2"/>
        <v>0</v>
      </c>
      <c r="K29" s="203"/>
      <c r="L29" s="203"/>
      <c r="M29" s="203"/>
      <c r="N29" s="175">
        <f t="shared" si="3"/>
        <v>0</v>
      </c>
      <c r="O29" s="267"/>
      <c r="P29" s="273"/>
      <c r="Q29" s="263">
        <v>784</v>
      </c>
      <c r="R29" s="262">
        <v>29</v>
      </c>
    </row>
    <row r="30" spans="1:18" s="80" customFormat="1" ht="49.5" customHeight="1">
      <c r="A30" s="92"/>
      <c r="B30" s="93" t="s">
        <v>344</v>
      </c>
      <c r="C30" s="267">
        <f>IF(ISERROR(VLOOKUP(B30,'KAYIT LİSTESİ'!$B$4:$H$951,2,0)),"",(VLOOKUP(B30,'KAYIT LİSTESİ'!$B$4:$H$951,2,0)))</f>
      </c>
      <c r="D30" s="94">
        <f>IF(ISERROR(VLOOKUP(B30,'KAYIT LİSTESİ'!$B$4:$H$951,4,0)),"",(VLOOKUP(B30,'KAYIT LİSTESİ'!$B$4:$H$951,4,0)))</f>
      </c>
      <c r="E30" s="177">
        <f>IF(ISERROR(VLOOKUP(B30,'KAYIT LİSTESİ'!$B$4:$H$951,5,0)),"",(VLOOKUP(B30,'KAYIT LİSTESİ'!$B$4:$H$951,5,0)))</f>
      </c>
      <c r="F30" s="177">
        <f>IF(ISERROR(VLOOKUP(B30,'KAYIT LİSTESİ'!$B$4:$H$951,6,0)),"",(VLOOKUP(B30,'KAYIT LİSTESİ'!$B$4:$H$951,6,0)))</f>
      </c>
      <c r="G30" s="164"/>
      <c r="H30" s="164"/>
      <c r="I30" s="164"/>
      <c r="J30" s="176">
        <f t="shared" si="2"/>
        <v>0</v>
      </c>
      <c r="K30" s="203"/>
      <c r="L30" s="203"/>
      <c r="M30" s="203"/>
      <c r="N30" s="175">
        <f t="shared" si="3"/>
        <v>0</v>
      </c>
      <c r="O30" s="267"/>
      <c r="P30" s="273"/>
      <c r="Q30" s="263">
        <v>800</v>
      </c>
      <c r="R30" s="262">
        <v>30</v>
      </c>
    </row>
    <row r="31" spans="1:18" s="80" customFormat="1" ht="49.5" customHeight="1">
      <c r="A31" s="92"/>
      <c r="B31" s="93" t="s">
        <v>345</v>
      </c>
      <c r="C31" s="267">
        <f>IF(ISERROR(VLOOKUP(B31,'KAYIT LİSTESİ'!$B$4:$H$951,2,0)),"",(VLOOKUP(B31,'KAYIT LİSTESİ'!$B$4:$H$951,2,0)))</f>
      </c>
      <c r="D31" s="94">
        <f>IF(ISERROR(VLOOKUP(B31,'KAYIT LİSTESİ'!$B$4:$H$951,4,0)),"",(VLOOKUP(B31,'KAYIT LİSTESİ'!$B$4:$H$951,4,0)))</f>
      </c>
      <c r="E31" s="177">
        <f>IF(ISERROR(VLOOKUP(B31,'KAYIT LİSTESİ'!$B$4:$H$951,5,0)),"",(VLOOKUP(B31,'KAYIT LİSTESİ'!$B$4:$H$951,5,0)))</f>
      </c>
      <c r="F31" s="177">
        <f>IF(ISERROR(VLOOKUP(B31,'KAYIT LİSTESİ'!$B$4:$H$951,6,0)),"",(VLOOKUP(B31,'KAYIT LİSTESİ'!$B$4:$H$951,6,0)))</f>
      </c>
      <c r="G31" s="164"/>
      <c r="H31" s="164"/>
      <c r="I31" s="164"/>
      <c r="J31" s="176">
        <f t="shared" si="2"/>
        <v>0</v>
      </c>
      <c r="K31" s="203"/>
      <c r="L31" s="203"/>
      <c r="M31" s="203"/>
      <c r="N31" s="175">
        <f t="shared" si="3"/>
        <v>0</v>
      </c>
      <c r="O31" s="267"/>
      <c r="P31" s="273"/>
      <c r="Q31" s="263">
        <v>816</v>
      </c>
      <c r="R31" s="262">
        <v>31</v>
      </c>
    </row>
    <row r="32" spans="1:18" s="80" customFormat="1" ht="49.5" customHeight="1">
      <c r="A32" s="92"/>
      <c r="B32" s="93" t="s">
        <v>346</v>
      </c>
      <c r="C32" s="267">
        <f>IF(ISERROR(VLOOKUP(B32,'KAYIT LİSTESİ'!$B$4:$H$951,2,0)),"",(VLOOKUP(B32,'KAYIT LİSTESİ'!$B$4:$H$951,2,0)))</f>
      </c>
      <c r="D32" s="94">
        <f>IF(ISERROR(VLOOKUP(B32,'KAYIT LİSTESİ'!$B$4:$H$951,4,0)),"",(VLOOKUP(B32,'KAYIT LİSTESİ'!$B$4:$H$951,4,0)))</f>
      </c>
      <c r="E32" s="177">
        <f>IF(ISERROR(VLOOKUP(B32,'KAYIT LİSTESİ'!$B$4:$H$951,5,0)),"",(VLOOKUP(B32,'KAYIT LİSTESİ'!$B$4:$H$951,5,0)))</f>
      </c>
      <c r="F32" s="177">
        <f>IF(ISERROR(VLOOKUP(B32,'KAYIT LİSTESİ'!$B$4:$H$951,6,0)),"",(VLOOKUP(B32,'KAYIT LİSTESİ'!$B$4:$H$951,6,0)))</f>
      </c>
      <c r="G32" s="164"/>
      <c r="H32" s="164"/>
      <c r="I32" s="164"/>
      <c r="J32" s="176">
        <f t="shared" si="2"/>
        <v>0</v>
      </c>
      <c r="K32" s="203"/>
      <c r="L32" s="203"/>
      <c r="M32" s="203"/>
      <c r="N32" s="175">
        <f t="shared" si="3"/>
        <v>0</v>
      </c>
      <c r="O32" s="267"/>
      <c r="P32" s="273"/>
      <c r="Q32" s="263">
        <v>832</v>
      </c>
      <c r="R32" s="262">
        <v>32</v>
      </c>
    </row>
    <row r="33" spans="1:18" s="83" customFormat="1" ht="32.25" customHeight="1">
      <c r="A33" s="81"/>
      <c r="B33" s="81"/>
      <c r="C33" s="81"/>
      <c r="D33" s="82"/>
      <c r="E33" s="81"/>
      <c r="N33" s="84"/>
      <c r="O33" s="81"/>
      <c r="P33" s="81"/>
      <c r="Q33" s="263">
        <v>1075</v>
      </c>
      <c r="R33" s="262">
        <v>48</v>
      </c>
    </row>
    <row r="34" spans="1:18" s="83" customFormat="1" ht="32.25" customHeight="1">
      <c r="A34" s="502" t="s">
        <v>4</v>
      </c>
      <c r="B34" s="502"/>
      <c r="C34" s="502"/>
      <c r="D34" s="502"/>
      <c r="E34" s="85" t="s">
        <v>0</v>
      </c>
      <c r="F34" s="85" t="s">
        <v>1</v>
      </c>
      <c r="G34" s="503" t="s">
        <v>2</v>
      </c>
      <c r="H34" s="503"/>
      <c r="I34" s="503"/>
      <c r="J34" s="503"/>
      <c r="K34" s="503"/>
      <c r="L34" s="503"/>
      <c r="M34" s="503"/>
      <c r="N34" s="503" t="s">
        <v>3</v>
      </c>
      <c r="O34" s="503"/>
      <c r="P34" s="85"/>
      <c r="Q34" s="263">
        <v>1090</v>
      </c>
      <c r="R34" s="262">
        <v>49</v>
      </c>
    </row>
    <row r="35" spans="17:18" ht="12.75">
      <c r="Q35" s="263">
        <v>1105</v>
      </c>
      <c r="R35" s="262">
        <v>50</v>
      </c>
    </row>
    <row r="36" spans="17:18" ht="12.75">
      <c r="Q36" s="263">
        <v>1120</v>
      </c>
      <c r="R36" s="262">
        <v>51</v>
      </c>
    </row>
    <row r="37" spans="17:18" ht="12.75">
      <c r="Q37" s="264">
        <v>1135</v>
      </c>
      <c r="R37" s="85">
        <v>52</v>
      </c>
    </row>
    <row r="38" spans="17:18" ht="12.75">
      <c r="Q38" s="264">
        <v>1150</v>
      </c>
      <c r="R38" s="85">
        <v>53</v>
      </c>
    </row>
    <row r="39" spans="17:18" ht="12.75">
      <c r="Q39" s="264">
        <v>1165</v>
      </c>
      <c r="R39" s="85">
        <v>54</v>
      </c>
    </row>
    <row r="40" spans="17:18" ht="12.75">
      <c r="Q40" s="264">
        <v>1180</v>
      </c>
      <c r="R40" s="85">
        <v>55</v>
      </c>
    </row>
    <row r="41" spans="17:18" ht="12.75">
      <c r="Q41" s="264">
        <v>1195</v>
      </c>
      <c r="R41" s="85">
        <v>56</v>
      </c>
    </row>
    <row r="42" spans="17:18" ht="12.75">
      <c r="Q42" s="264">
        <v>1210</v>
      </c>
      <c r="R42" s="85">
        <v>57</v>
      </c>
    </row>
    <row r="43" spans="17:18" ht="12.75">
      <c r="Q43" s="264">
        <v>1225</v>
      </c>
      <c r="R43" s="85">
        <v>58</v>
      </c>
    </row>
    <row r="44" spans="17:18" ht="12.75">
      <c r="Q44" s="264">
        <v>1240</v>
      </c>
      <c r="R44" s="85">
        <v>59</v>
      </c>
    </row>
    <row r="45" spans="17:18" ht="12.75">
      <c r="Q45" s="264">
        <v>1255</v>
      </c>
      <c r="R45" s="85">
        <v>60</v>
      </c>
    </row>
    <row r="46" spans="17:18" ht="12.75">
      <c r="Q46" s="264">
        <v>1270</v>
      </c>
      <c r="R46" s="85">
        <v>61</v>
      </c>
    </row>
    <row r="47" spans="17:18" ht="12.75">
      <c r="Q47" s="264">
        <v>1285</v>
      </c>
      <c r="R47" s="85">
        <v>62</v>
      </c>
    </row>
    <row r="48" spans="17:18" ht="12.75">
      <c r="Q48" s="264">
        <v>1300</v>
      </c>
      <c r="R48" s="85">
        <v>63</v>
      </c>
    </row>
    <row r="49" spans="17:18" ht="12.75">
      <c r="Q49" s="264">
        <v>1315</v>
      </c>
      <c r="R49" s="85">
        <v>64</v>
      </c>
    </row>
    <row r="50" spans="17:18" ht="12.75">
      <c r="Q50" s="264">
        <v>1330</v>
      </c>
      <c r="R50" s="85">
        <v>65</v>
      </c>
    </row>
    <row r="51" spans="17:18" ht="12.75">
      <c r="Q51" s="264">
        <v>1345</v>
      </c>
      <c r="R51" s="85">
        <v>66</v>
      </c>
    </row>
    <row r="52" spans="17:18" ht="12.75">
      <c r="Q52" s="264">
        <v>1360</v>
      </c>
      <c r="R52" s="85">
        <v>67</v>
      </c>
    </row>
    <row r="53" spans="17:18" ht="12.75">
      <c r="Q53" s="264">
        <v>1375</v>
      </c>
      <c r="R53" s="85">
        <v>68</v>
      </c>
    </row>
    <row r="54" spans="17:18" ht="12.75">
      <c r="Q54" s="264">
        <v>1390</v>
      </c>
      <c r="R54" s="85">
        <v>69</v>
      </c>
    </row>
    <row r="55" spans="17:18" ht="12.75">
      <c r="Q55" s="264">
        <v>1405</v>
      </c>
      <c r="R55" s="85">
        <v>70</v>
      </c>
    </row>
    <row r="56" spans="17:18" ht="12.75">
      <c r="Q56" s="264">
        <v>1420</v>
      </c>
      <c r="R56" s="85">
        <v>71</v>
      </c>
    </row>
    <row r="57" spans="17:18" ht="12.75">
      <c r="Q57" s="264">
        <v>1435</v>
      </c>
      <c r="R57" s="85">
        <v>72</v>
      </c>
    </row>
    <row r="58" spans="17:18" ht="12.75">
      <c r="Q58" s="264">
        <v>1450</v>
      </c>
      <c r="R58" s="85">
        <v>73</v>
      </c>
    </row>
    <row r="59" spans="17:18" ht="12.75">
      <c r="Q59" s="264">
        <v>1465</v>
      </c>
      <c r="R59" s="85">
        <v>74</v>
      </c>
    </row>
    <row r="60" spans="17:18" ht="12.75">
      <c r="Q60" s="264">
        <v>1480</v>
      </c>
      <c r="R60" s="85">
        <v>75</v>
      </c>
    </row>
    <row r="61" spans="17:18" ht="12.75">
      <c r="Q61" s="264">
        <v>1495</v>
      </c>
      <c r="R61" s="85">
        <v>76</v>
      </c>
    </row>
    <row r="62" spans="17:18" ht="12.75">
      <c r="Q62" s="264">
        <v>1510</v>
      </c>
      <c r="R62" s="85">
        <v>77</v>
      </c>
    </row>
    <row r="63" spans="17:18" ht="12.75">
      <c r="Q63" s="264">
        <v>1525</v>
      </c>
      <c r="R63" s="85">
        <v>78</v>
      </c>
    </row>
    <row r="64" spans="17:18" ht="12.75">
      <c r="Q64" s="264">
        <v>1540</v>
      </c>
      <c r="R64" s="85">
        <v>79</v>
      </c>
    </row>
    <row r="65" spans="17:18" ht="12.75">
      <c r="Q65" s="264">
        <v>1555</v>
      </c>
      <c r="R65" s="85">
        <v>80</v>
      </c>
    </row>
    <row r="66" spans="17:18" ht="12.75">
      <c r="Q66" s="264">
        <v>1570</v>
      </c>
      <c r="R66" s="85">
        <v>81</v>
      </c>
    </row>
    <row r="67" spans="17:18" ht="12.75">
      <c r="Q67" s="264">
        <v>1585</v>
      </c>
      <c r="R67" s="85">
        <v>82</v>
      </c>
    </row>
    <row r="68" spans="17:18" ht="12.75">
      <c r="Q68" s="264">
        <v>1600</v>
      </c>
      <c r="R68" s="85">
        <v>83</v>
      </c>
    </row>
    <row r="69" spans="17:18" ht="12.75">
      <c r="Q69" s="264">
        <v>1615</v>
      </c>
      <c r="R69" s="85">
        <v>84</v>
      </c>
    </row>
    <row r="70" spans="17:18" ht="12.75">
      <c r="Q70" s="264">
        <v>1630</v>
      </c>
      <c r="R70" s="85">
        <v>85</v>
      </c>
    </row>
    <row r="71" spans="17:18" ht="12.75">
      <c r="Q71" s="264">
        <v>1645</v>
      </c>
      <c r="R71" s="85">
        <v>86</v>
      </c>
    </row>
    <row r="72" spans="17:18" ht="12.75">
      <c r="Q72" s="264">
        <v>1660</v>
      </c>
      <c r="R72" s="85">
        <v>87</v>
      </c>
    </row>
    <row r="73" spans="17:18" ht="12.75">
      <c r="Q73" s="264">
        <v>1675</v>
      </c>
      <c r="R73" s="85">
        <v>88</v>
      </c>
    </row>
    <row r="74" spans="17:18" ht="12.75">
      <c r="Q74" s="264">
        <v>1690</v>
      </c>
      <c r="R74" s="85">
        <v>89</v>
      </c>
    </row>
    <row r="75" spans="17:18" ht="12.75">
      <c r="Q75" s="264">
        <v>1705</v>
      </c>
      <c r="R75" s="85">
        <v>90</v>
      </c>
    </row>
    <row r="76" spans="17:18" ht="12.75">
      <c r="Q76" s="264">
        <v>1720</v>
      </c>
      <c r="R76" s="85">
        <v>91</v>
      </c>
    </row>
    <row r="77" spans="17:18" ht="12.75">
      <c r="Q77" s="264">
        <v>1735</v>
      </c>
      <c r="R77" s="85">
        <v>92</v>
      </c>
    </row>
    <row r="78" spans="17:18" ht="12.75">
      <c r="Q78" s="264">
        <v>1750</v>
      </c>
      <c r="R78" s="85">
        <v>93</v>
      </c>
    </row>
    <row r="79" spans="17:18" ht="12.75">
      <c r="Q79" s="263">
        <v>1765</v>
      </c>
      <c r="R79" s="262">
        <v>94</v>
      </c>
    </row>
    <row r="80" spans="17:18" ht="12.75">
      <c r="Q80" s="263">
        <v>1780</v>
      </c>
      <c r="R80" s="262">
        <v>95</v>
      </c>
    </row>
    <row r="81" spans="17:18" ht="12.75">
      <c r="Q81" s="263">
        <v>1794</v>
      </c>
      <c r="R81" s="262">
        <v>96</v>
      </c>
    </row>
    <row r="82" spans="17:18" ht="12.75">
      <c r="Q82" s="263">
        <v>1808</v>
      </c>
      <c r="R82" s="262">
        <v>97</v>
      </c>
    </row>
    <row r="83" spans="17:18" ht="12.75">
      <c r="Q83" s="263">
        <v>1822</v>
      </c>
      <c r="R83" s="262">
        <v>98</v>
      </c>
    </row>
    <row r="84" spans="17:18" ht="12.75">
      <c r="Q84" s="263">
        <v>1836</v>
      </c>
      <c r="R84" s="262">
        <v>99</v>
      </c>
    </row>
    <row r="85" spans="17:18" ht="12.75">
      <c r="Q85" s="263">
        <v>1850</v>
      </c>
      <c r="R85" s="262">
        <v>100</v>
      </c>
    </row>
  </sheetData>
  <sheetProtection/>
  <mergeCells count="24">
    <mergeCell ref="A1:O1"/>
    <mergeCell ref="A3:C3"/>
    <mergeCell ref="D3:E3"/>
    <mergeCell ref="A2:P2"/>
    <mergeCell ref="A4:C4"/>
    <mergeCell ref="K4:L4"/>
    <mergeCell ref="M3:P3"/>
    <mergeCell ref="G3:H3"/>
    <mergeCell ref="D4:E4"/>
    <mergeCell ref="M4:O4"/>
    <mergeCell ref="A34:D34"/>
    <mergeCell ref="G34:M34"/>
    <mergeCell ref="N34:O34"/>
    <mergeCell ref="N5:O5"/>
    <mergeCell ref="G6:M6"/>
    <mergeCell ref="N6:N7"/>
    <mergeCell ref="F6:F7"/>
    <mergeCell ref="C6:C7"/>
    <mergeCell ref="P6:P7"/>
    <mergeCell ref="O6:O7"/>
    <mergeCell ref="A6:A7"/>
    <mergeCell ref="E6:E7"/>
    <mergeCell ref="D6:D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21:F32 M4 J21:J32" unlockedFormula="1"/>
  </ignoredErrors>
  <drawing r:id="rId1"/>
</worksheet>
</file>

<file path=xl/worksheets/sheet14.xml><?xml version="1.0" encoding="utf-8"?>
<worksheet xmlns="http://schemas.openxmlformats.org/spreadsheetml/2006/main" xmlns:r="http://schemas.openxmlformats.org/officeDocument/2006/relationships">
  <sheetPr>
    <tabColor rgb="FF00B0F0"/>
  </sheetPr>
  <dimension ref="A1:U100"/>
  <sheetViews>
    <sheetView view="pageBreakPreview" zoomScale="70" zoomScaleSheetLayoutView="70" zoomScalePageLayoutView="0" workbookViewId="0" topLeftCell="A3">
      <selection activeCell="K20" sqref="K20"/>
    </sheetView>
  </sheetViews>
  <sheetFormatPr defaultColWidth="9.140625" defaultRowHeight="12.75"/>
  <cols>
    <col min="1" max="1" width="4.8515625" style="23" customWidth="1"/>
    <col min="2" max="2" width="8.00390625" style="23" bestFit="1" customWidth="1"/>
    <col min="3" max="3" width="13.28125" style="17" bestFit="1" customWidth="1"/>
    <col min="4" max="4" width="20.8515625" style="48" customWidth="1"/>
    <col min="5" max="5" width="26.8515625" style="48" customWidth="1"/>
    <col min="6" max="6" width="12.57421875" style="17" customWidth="1"/>
    <col min="7" max="7" width="9.8515625" style="24" customWidth="1"/>
    <col min="8" max="8" width="2.140625" style="17" customWidth="1"/>
    <col min="9" max="9" width="7.7109375" style="23" customWidth="1"/>
    <col min="10" max="10" width="14.00390625" style="23" hidden="1" customWidth="1"/>
    <col min="11" max="11" width="7.7109375" style="23" customWidth="1"/>
    <col min="12" max="12" width="12.421875" style="25" customWidth="1"/>
    <col min="13" max="13" width="25.421875" style="52" customWidth="1"/>
    <col min="14" max="14" width="23.00390625" style="52" customWidth="1"/>
    <col min="15" max="15" width="11.8515625" style="17" customWidth="1"/>
    <col min="16" max="16" width="7.7109375" style="17" customWidth="1"/>
    <col min="17" max="17" width="5.7109375" style="17" customWidth="1"/>
    <col min="18" max="19" width="9.140625" style="17" customWidth="1"/>
    <col min="20" max="20" width="9.140625" style="257" hidden="1" customWidth="1"/>
    <col min="21" max="21" width="9.140625" style="255" hidden="1" customWidth="1"/>
    <col min="22" max="16384" width="9.140625" style="17" customWidth="1"/>
  </cols>
  <sheetData>
    <row r="1" spans="1:21" s="9" customFormat="1" ht="48.75"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c r="T1" s="256">
        <v>21214</v>
      </c>
      <c r="U1" s="252">
        <v>100</v>
      </c>
    </row>
    <row r="2" spans="1:21" s="9" customFormat="1" ht="24.75" customHeight="1">
      <c r="A2" s="466" t="str">
        <f>'YARIŞMA BİLGİLERİ'!F19</f>
        <v>Kulüplerarası Gençler Atletizm Ligi 1.Kademe Yarışmaları</v>
      </c>
      <c r="B2" s="466"/>
      <c r="C2" s="466"/>
      <c r="D2" s="466"/>
      <c r="E2" s="466"/>
      <c r="F2" s="466"/>
      <c r="G2" s="466"/>
      <c r="H2" s="466"/>
      <c r="I2" s="466"/>
      <c r="J2" s="466"/>
      <c r="K2" s="466"/>
      <c r="L2" s="466"/>
      <c r="M2" s="466"/>
      <c r="N2" s="466"/>
      <c r="O2" s="466"/>
      <c r="P2" s="466"/>
      <c r="T2" s="256">
        <v>21244</v>
      </c>
      <c r="U2" s="252">
        <v>99</v>
      </c>
    </row>
    <row r="3" spans="1:21" s="11" customFormat="1" ht="20.25" customHeight="1">
      <c r="A3" s="467" t="s">
        <v>94</v>
      </c>
      <c r="B3" s="467"/>
      <c r="C3" s="467"/>
      <c r="D3" s="468" t="str">
        <f>'YARIŞMA PROGRAMI'!C16</f>
        <v>4x100 Metre Bayrak</v>
      </c>
      <c r="E3" s="468"/>
      <c r="F3" s="469"/>
      <c r="G3" s="469"/>
      <c r="H3" s="10"/>
      <c r="I3" s="529"/>
      <c r="J3" s="529"/>
      <c r="K3" s="529"/>
      <c r="L3" s="529"/>
      <c r="M3" s="75" t="s">
        <v>445</v>
      </c>
      <c r="N3" s="472" t="str">
        <f>'YARIŞMA PROGRAMI'!E16</f>
        <v>Milli Takım  40.92</v>
      </c>
      <c r="O3" s="472"/>
      <c r="P3" s="472"/>
      <c r="T3" s="256">
        <v>21274</v>
      </c>
      <c r="U3" s="252">
        <v>98</v>
      </c>
    </row>
    <row r="4" spans="1:21" s="11" customFormat="1" ht="17.25" customHeight="1" thickBot="1">
      <c r="A4" s="470" t="s">
        <v>84</v>
      </c>
      <c r="B4" s="470"/>
      <c r="C4" s="470"/>
      <c r="D4" s="471" t="str">
        <f>'YARIŞMA BİLGİLERİ'!F21</f>
        <v>Erkekler</v>
      </c>
      <c r="E4" s="471"/>
      <c r="F4" s="335"/>
      <c r="G4" s="335"/>
      <c r="H4" s="29"/>
      <c r="I4" s="335"/>
      <c r="J4" s="335"/>
      <c r="K4" s="335"/>
      <c r="L4" s="336"/>
      <c r="M4" s="337" t="s">
        <v>92</v>
      </c>
      <c r="N4" s="474" t="str">
        <f>'YARIŞMA PROGRAMI'!B16</f>
        <v>18 Mayıs 2013 - 19.15</v>
      </c>
      <c r="O4" s="474"/>
      <c r="P4" s="474"/>
      <c r="T4" s="256">
        <v>21304</v>
      </c>
      <c r="U4" s="252">
        <v>97</v>
      </c>
    </row>
    <row r="5" spans="1:21" s="9" customFormat="1" ht="24.75" customHeight="1">
      <c r="A5" s="479" t="s">
        <v>910</v>
      </c>
      <c r="B5" s="480"/>
      <c r="C5" s="480"/>
      <c r="D5" s="480"/>
      <c r="E5" s="480"/>
      <c r="F5" s="480"/>
      <c r="G5" s="481"/>
      <c r="H5" s="7"/>
      <c r="I5" s="482" t="s">
        <v>904</v>
      </c>
      <c r="J5" s="483"/>
      <c r="K5" s="483"/>
      <c r="L5" s="483"/>
      <c r="M5" s="483"/>
      <c r="N5" s="483"/>
      <c r="O5" s="483"/>
      <c r="P5" s="484"/>
      <c r="T5" s="256">
        <v>21334</v>
      </c>
      <c r="U5" s="252">
        <v>96</v>
      </c>
    </row>
    <row r="6" spans="1:21" s="15" customFormat="1" ht="24" customHeight="1">
      <c r="A6" s="485" t="s">
        <v>12</v>
      </c>
      <c r="B6" s="486" t="s">
        <v>79</v>
      </c>
      <c r="C6" s="478" t="s">
        <v>91</v>
      </c>
      <c r="D6" s="477" t="s">
        <v>14</v>
      </c>
      <c r="E6" s="477" t="s">
        <v>672</v>
      </c>
      <c r="F6" s="477" t="s">
        <v>15</v>
      </c>
      <c r="G6" s="475" t="s">
        <v>233</v>
      </c>
      <c r="I6" s="338" t="s">
        <v>16</v>
      </c>
      <c r="J6" s="269"/>
      <c r="K6" s="269"/>
      <c r="L6" s="269"/>
      <c r="M6" s="269"/>
      <c r="N6" s="269"/>
      <c r="O6" s="269"/>
      <c r="P6" s="339"/>
      <c r="T6" s="257">
        <v>21364</v>
      </c>
      <c r="U6" s="255">
        <v>95</v>
      </c>
    </row>
    <row r="7" spans="1:21" ht="24" customHeight="1">
      <c r="A7" s="485"/>
      <c r="B7" s="487"/>
      <c r="C7" s="478"/>
      <c r="D7" s="477"/>
      <c r="E7" s="477"/>
      <c r="F7" s="477"/>
      <c r="G7" s="476"/>
      <c r="H7" s="16"/>
      <c r="I7" s="340" t="s">
        <v>12</v>
      </c>
      <c r="J7" s="42" t="s">
        <v>80</v>
      </c>
      <c r="K7" s="42" t="s">
        <v>79</v>
      </c>
      <c r="L7" s="43" t="s">
        <v>13</v>
      </c>
      <c r="M7" s="44" t="s">
        <v>14</v>
      </c>
      <c r="N7" s="44" t="s">
        <v>672</v>
      </c>
      <c r="O7" s="42" t="s">
        <v>15</v>
      </c>
      <c r="P7" s="341" t="s">
        <v>26</v>
      </c>
      <c r="T7" s="257">
        <v>21394</v>
      </c>
      <c r="U7" s="255">
        <v>94</v>
      </c>
    </row>
    <row r="8" spans="1:21" s="15" customFormat="1" ht="81.75" customHeight="1">
      <c r="A8" s="342">
        <v>1</v>
      </c>
      <c r="B8" s="283"/>
      <c r="C8" s="277"/>
      <c r="D8" s="274" t="s">
        <v>942</v>
      </c>
      <c r="E8" s="275" t="s">
        <v>810</v>
      </c>
      <c r="F8" s="22">
        <v>4162</v>
      </c>
      <c r="G8" s="351">
        <v>13</v>
      </c>
      <c r="H8" s="18"/>
      <c r="I8" s="342">
        <v>1</v>
      </c>
      <c r="J8" s="20" t="s">
        <v>502</v>
      </c>
      <c r="K8" s="282">
        <f>IF(ISERROR(VLOOKUP(J8,'KAYIT LİSTESİ'!$B$4:$H$951,2,0)),"",(VLOOKUP(J8,'KAYIT LİSTESİ'!$B$4:$H$951,2,0)))</f>
      </c>
      <c r="L8" s="277">
        <f>IF(ISERROR(VLOOKUP(J8,'KAYIT LİSTESİ'!$B$4:$H$951,4,0)),"",(VLOOKUP(J8,'KAYIT LİSTESİ'!$B$4:$H$951,4,0)))</f>
      </c>
      <c r="M8" s="46">
        <f>IF(ISERROR(VLOOKUP(J8,'KAYIT LİSTESİ'!$B$4:$H$951,5,0)),"",(VLOOKUP(J8,'KAYIT LİSTESİ'!$B$4:$H$951,5,0)))</f>
      </c>
      <c r="N8" s="46">
        <f>IF(ISERROR(VLOOKUP(J8,'KAYIT LİSTESİ'!$B$4:$H$951,6,0)),"",(VLOOKUP(J8,'KAYIT LİSTESİ'!$B$4:$H$951,6,0)))</f>
      </c>
      <c r="O8" s="22"/>
      <c r="P8" s="343"/>
      <c r="T8" s="257">
        <v>21424</v>
      </c>
      <c r="U8" s="255">
        <v>93</v>
      </c>
    </row>
    <row r="9" spans="1:21" s="15" customFormat="1" ht="88.5" customHeight="1">
      <c r="A9" s="342">
        <v>2</v>
      </c>
      <c r="B9" s="283"/>
      <c r="C9" s="277"/>
      <c r="D9" s="274" t="s">
        <v>939</v>
      </c>
      <c r="E9" s="275" t="s">
        <v>674</v>
      </c>
      <c r="F9" s="22">
        <v>4214</v>
      </c>
      <c r="G9" s="351">
        <v>12</v>
      </c>
      <c r="H9" s="18"/>
      <c r="I9" s="342">
        <v>2</v>
      </c>
      <c r="J9" s="20" t="s">
        <v>503</v>
      </c>
      <c r="K9" s="282">
        <f>IF(ISERROR(VLOOKUP(J9,'KAYIT LİSTESİ'!$B$4:$H$951,2,0)),"",(VLOOKUP(J9,'KAYIT LİSTESİ'!$B$4:$H$951,2,0)))</f>
        <v>0</v>
      </c>
      <c r="L9" s="277" t="str">
        <f>IF(ISERROR(VLOOKUP(J9,'KAYIT LİSTESİ'!$B$4:$H$951,4,0)),"",(VLOOKUP(J9,'KAYIT LİSTESİ'!$B$4:$H$951,4,0)))</f>
        <v>-</v>
      </c>
      <c r="M9" s="46" t="str">
        <f>IF(ISERROR(VLOOKUP(J9,'KAYIT LİSTESİ'!$B$4:$H$951,5,0)),"",(VLOOKUP(J9,'KAYIT LİSTESİ'!$B$4:$H$951,5,0)))</f>
        <v>YUNİS YILDIZ
MURAT YILMAZ
SAMET COŞKUN
FATİH ŞANLI</v>
      </c>
      <c r="N9" s="46" t="str">
        <f>IF(ISERROR(VLOOKUP(J9,'KAYIT LİSTESİ'!$B$4:$H$951,6,0)),"",(VLOOKUP(J9,'KAYIT LİSTESİ'!$B$4:$H$951,6,0)))</f>
        <v>TOKAT-BELEDİYE PLEVNE SPOR</v>
      </c>
      <c r="O9" s="22"/>
      <c r="P9" s="343"/>
      <c r="T9" s="257">
        <v>21454</v>
      </c>
      <c r="U9" s="255">
        <v>92</v>
      </c>
    </row>
    <row r="10" spans="1:21" s="15" customFormat="1" ht="84.75" customHeight="1">
      <c r="A10" s="342">
        <v>3</v>
      </c>
      <c r="B10" s="283"/>
      <c r="C10" s="277"/>
      <c r="D10" s="274" t="s">
        <v>938</v>
      </c>
      <c r="E10" s="275" t="s">
        <v>906</v>
      </c>
      <c r="F10" s="22">
        <v>4267</v>
      </c>
      <c r="G10" s="351">
        <v>11</v>
      </c>
      <c r="H10" s="18"/>
      <c r="I10" s="342">
        <v>3</v>
      </c>
      <c r="J10" s="20" t="s">
        <v>504</v>
      </c>
      <c r="K10" s="282">
        <f>IF(ISERROR(VLOOKUP(J10,'KAYIT LİSTESİ'!$B$4:$H$951,2,0)),"",(VLOOKUP(J10,'KAYIT LİSTESİ'!$B$4:$H$951,2,0)))</f>
        <v>0</v>
      </c>
      <c r="L10" s="277" t="str">
        <f>IF(ISERROR(VLOOKUP(J10,'KAYIT LİSTESİ'!$B$4:$H$951,4,0)),"",(VLOOKUP(J10,'KAYIT LİSTESİ'!$B$4:$H$951,4,0)))</f>
        <v>-</v>
      </c>
      <c r="M10" s="46" t="str">
        <f>IF(ISERROR(VLOOKUP(J10,'KAYIT LİSTESİ'!$B$4:$H$951,5,0)),"",(VLOOKUP(J10,'KAYIT LİSTESİ'!$B$4:$H$951,5,0)))</f>
        <v>RAMAZAN BEKİ
MUHAMMED DÖNMEZ
TAKYEDDİN KÖKÜM
BARIŞ KOCATEPE</v>
      </c>
      <c r="N10" s="46" t="str">
        <f>IF(ISERROR(VLOOKUP(J10,'KAYIT LİSTESİ'!$B$4:$H$951,6,0)),"",(VLOOKUP(J10,'KAYIT LİSTESİ'!$B$4:$H$951,6,0)))</f>
        <v>İSTANBUL-SULTANBEYLİ MEVLANA İ.Ö.O.SP.</v>
      </c>
      <c r="O10" s="22"/>
      <c r="P10" s="343"/>
      <c r="T10" s="257">
        <v>21484</v>
      </c>
      <c r="U10" s="255">
        <v>91</v>
      </c>
    </row>
    <row r="11" spans="1:21" s="15" customFormat="1" ht="84.75" customHeight="1">
      <c r="A11" s="342">
        <v>4</v>
      </c>
      <c r="B11" s="283"/>
      <c r="C11" s="277"/>
      <c r="D11" s="274" t="s">
        <v>947</v>
      </c>
      <c r="E11" s="275" t="s">
        <v>879</v>
      </c>
      <c r="F11" s="22">
        <v>4388</v>
      </c>
      <c r="G11" s="351">
        <v>10</v>
      </c>
      <c r="H11" s="18"/>
      <c r="I11" s="342">
        <v>4</v>
      </c>
      <c r="J11" s="20" t="s">
        <v>505</v>
      </c>
      <c r="K11" s="282">
        <f>IF(ISERROR(VLOOKUP(J11,'KAYIT LİSTESİ'!$B$4:$H$951,2,0)),"",(VLOOKUP(J11,'KAYIT LİSTESİ'!$B$4:$H$951,2,0)))</f>
        <v>0</v>
      </c>
      <c r="L11" s="277" t="str">
        <f>IF(ISERROR(VLOOKUP(J11,'KAYIT LİSTESİ'!$B$4:$H$951,4,0)),"",(VLOOKUP(J11,'KAYIT LİSTESİ'!$B$4:$H$951,4,0)))</f>
        <v>-</v>
      </c>
      <c r="M11" s="46" t="str">
        <f>IF(ISERROR(VLOOKUP(J11,'KAYIT LİSTESİ'!$B$4:$H$951,5,0)),"",(VLOOKUP(J11,'KAYIT LİSTESİ'!$B$4:$H$951,5,0)))</f>
        <v>BURAK ÇETİNKAYA
SEZER SEYFİOĞLU
EMRE ARSLAN
MEHMET HAN</v>
      </c>
      <c r="N11" s="46" t="str">
        <f>IF(ISERROR(VLOOKUP(J11,'KAYIT LİSTESİ'!$B$4:$H$951,6,0)),"",(VLOOKUP(J11,'KAYIT LİSTESİ'!$B$4:$H$951,6,0)))</f>
        <v>MALATYA-ESENLİK BLD.SP.</v>
      </c>
      <c r="O11" s="22"/>
      <c r="P11" s="343"/>
      <c r="T11" s="257">
        <v>21514</v>
      </c>
      <c r="U11" s="255">
        <v>90</v>
      </c>
    </row>
    <row r="12" spans="1:21" s="15" customFormat="1" ht="87" customHeight="1">
      <c r="A12" s="342">
        <v>5</v>
      </c>
      <c r="B12" s="283"/>
      <c r="C12" s="277"/>
      <c r="D12" s="274" t="s">
        <v>941</v>
      </c>
      <c r="E12" s="275" t="s">
        <v>796</v>
      </c>
      <c r="F12" s="22">
        <v>4399</v>
      </c>
      <c r="G12" s="351">
        <v>9</v>
      </c>
      <c r="H12" s="18"/>
      <c r="I12" s="342">
        <v>5</v>
      </c>
      <c r="J12" s="20" t="s">
        <v>506</v>
      </c>
      <c r="K12" s="282">
        <f>IF(ISERROR(VLOOKUP(J12,'KAYIT LİSTESİ'!$B$4:$H$951,2,0)),"",(VLOOKUP(J12,'KAYIT LİSTESİ'!$B$4:$H$951,2,0)))</f>
        <v>0</v>
      </c>
      <c r="L12" s="277" t="str">
        <f>IF(ISERROR(VLOOKUP(J12,'KAYIT LİSTESİ'!$B$4:$H$951,4,0)),"",(VLOOKUP(J12,'KAYIT LİSTESİ'!$B$4:$H$951,4,0)))</f>
        <v>-</v>
      </c>
      <c r="M12" s="46" t="str">
        <f>IF(ISERROR(VLOOKUP(J12,'KAYIT LİSTESİ'!$B$4:$H$951,5,0)),"",(VLOOKUP(J12,'KAYIT LİSTESİ'!$B$4:$H$951,5,0)))</f>
        <v>SUAT ACER
MUSTAFA DEMİREL
TUGAY ÖZ
SERTAÇ BUZAGACI
</v>
      </c>
      <c r="N12" s="46" t="str">
        <f>IF(ISERROR(VLOOKUP(J12,'KAYIT LİSTESİ'!$B$4:$H$951,6,0)),"",(VLOOKUP(J12,'KAYIT LİSTESİ'!$B$4:$H$951,6,0)))</f>
        <v>ESKİŞEHİR-B.Ş.GENÇLİK VE SPOR</v>
      </c>
      <c r="O12" s="22"/>
      <c r="P12" s="343"/>
      <c r="T12" s="257">
        <v>21544</v>
      </c>
      <c r="U12" s="255">
        <v>89</v>
      </c>
    </row>
    <row r="13" spans="1:21" s="15" customFormat="1" ht="81.75" customHeight="1">
      <c r="A13" s="342">
        <v>6</v>
      </c>
      <c r="B13" s="283"/>
      <c r="C13" s="277"/>
      <c r="D13" s="274" t="s">
        <v>935</v>
      </c>
      <c r="E13" s="275" t="s">
        <v>711</v>
      </c>
      <c r="F13" s="22">
        <v>4406</v>
      </c>
      <c r="G13" s="351">
        <v>8</v>
      </c>
      <c r="H13" s="18"/>
      <c r="I13" s="342">
        <v>6</v>
      </c>
      <c r="J13" s="20" t="s">
        <v>507</v>
      </c>
      <c r="K13" s="282">
        <f>IF(ISERROR(VLOOKUP(J13,'KAYIT LİSTESİ'!$B$4:$H$951,2,0)),"",(VLOOKUP(J13,'KAYIT LİSTESİ'!$B$4:$H$951,2,0)))</f>
        <v>0</v>
      </c>
      <c r="L13" s="277" t="str">
        <f>IF(ISERROR(VLOOKUP(J13,'KAYIT LİSTESİ'!$B$4:$H$951,4,0)),"",(VLOOKUP(J13,'KAYIT LİSTESİ'!$B$4:$H$951,4,0)))</f>
        <v>-</v>
      </c>
      <c r="M13" s="46" t="str">
        <f>IF(ISERROR(VLOOKUP(J13,'KAYIT LİSTESİ'!$B$4:$H$951,5,0)),"",(VLOOKUP(J13,'KAYIT LİSTESİ'!$B$4:$H$951,5,0)))</f>
        <v>MUSTAFA KARADUMAN
İSHAK TOK
OZAN GÖÇMEN
M. CAN KAYGUSUZ</v>
      </c>
      <c r="N13" s="46" t="str">
        <f>IF(ISERROR(VLOOKUP(J13,'KAYIT LİSTESİ'!$B$4:$H$951,6,0)),"",(VLOOKUP(J13,'KAYIT LİSTESİ'!$B$4:$H$951,6,0)))</f>
        <v>MERSİN-MESKİ SPOR</v>
      </c>
      <c r="O13" s="22"/>
      <c r="P13" s="343"/>
      <c r="T13" s="257">
        <v>21574</v>
      </c>
      <c r="U13" s="255">
        <v>88</v>
      </c>
    </row>
    <row r="14" spans="1:21" s="15" customFormat="1" ht="91.5" customHeight="1">
      <c r="A14" s="342">
        <v>7</v>
      </c>
      <c r="B14" s="283"/>
      <c r="C14" s="277"/>
      <c r="D14" s="274" t="s">
        <v>936</v>
      </c>
      <c r="E14" s="275" t="s">
        <v>723</v>
      </c>
      <c r="F14" s="22">
        <v>4443</v>
      </c>
      <c r="G14" s="351">
        <v>7</v>
      </c>
      <c r="H14" s="18"/>
      <c r="I14" s="342">
        <v>7</v>
      </c>
      <c r="J14" s="20" t="s">
        <v>508</v>
      </c>
      <c r="K14" s="282">
        <f>IF(ISERROR(VLOOKUP(J14,'KAYIT LİSTESİ'!$B$4:$H$951,2,0)),"",(VLOOKUP(J14,'KAYIT LİSTESİ'!$B$4:$H$951,2,0)))</f>
        <v>0</v>
      </c>
      <c r="L14" s="277" t="str">
        <f>IF(ISERROR(VLOOKUP(J14,'KAYIT LİSTESİ'!$B$4:$H$951,4,0)),"",(VLOOKUP(J14,'KAYIT LİSTESİ'!$B$4:$H$951,4,0)))</f>
        <v>-</v>
      </c>
      <c r="M14" s="46" t="str">
        <f>IF(ISERROR(VLOOKUP(J14,'KAYIT LİSTESİ'!$B$4:$H$951,5,0)),"",(VLOOKUP(J14,'KAYIT LİSTESİ'!$B$4:$H$951,5,0)))</f>
        <v>SÜHA UĞUR
ALPEREN KIRATİK
BURAK AYIŞIĞI
NUH ÖZDEMİR</v>
      </c>
      <c r="N14" s="46" t="str">
        <f>IF(ISERROR(VLOOKUP(J14,'KAYIT LİSTESİ'!$B$4:$H$951,6,0)),"",(VLOOKUP(J14,'KAYIT LİSTESİ'!$B$4:$H$951,6,0)))</f>
        <v>SİVAS-SPORCU EĞİTİM MERKEZİ</v>
      </c>
      <c r="O14" s="22"/>
      <c r="P14" s="343"/>
      <c r="T14" s="257">
        <v>21604</v>
      </c>
      <c r="U14" s="255">
        <v>87</v>
      </c>
    </row>
    <row r="15" spans="1:21" s="15" customFormat="1" ht="81.75" customHeight="1">
      <c r="A15" s="342">
        <v>8</v>
      </c>
      <c r="B15" s="283"/>
      <c r="C15" s="277"/>
      <c r="D15" s="274" t="s">
        <v>944</v>
      </c>
      <c r="E15" s="275" t="s">
        <v>842</v>
      </c>
      <c r="F15" s="22">
        <v>4591</v>
      </c>
      <c r="G15" s="351">
        <v>6</v>
      </c>
      <c r="H15" s="18"/>
      <c r="I15" s="342">
        <v>8</v>
      </c>
      <c r="J15" s="20" t="s">
        <v>509</v>
      </c>
      <c r="K15" s="282">
        <f>IF(ISERROR(VLOOKUP(J15,'KAYIT LİSTESİ'!$B$4:$H$951,2,0)),"",(VLOOKUP(J15,'KAYIT LİSTESİ'!$B$4:$H$951,2,0)))</f>
      </c>
      <c r="L15" s="277">
        <f>IF(ISERROR(VLOOKUP(J15,'KAYIT LİSTESİ'!$B$4:$H$951,4,0)),"",(VLOOKUP(J15,'KAYIT LİSTESİ'!$B$4:$H$951,4,0)))</f>
      </c>
      <c r="M15" s="46">
        <f>IF(ISERROR(VLOOKUP(J15,'KAYIT LİSTESİ'!$B$4:$H$951,5,0)),"",(VLOOKUP(J15,'KAYIT LİSTESİ'!$B$4:$H$951,5,0)))</f>
      </c>
      <c r="N15" s="46">
        <f>IF(ISERROR(VLOOKUP(J15,'KAYIT LİSTESİ'!$B$4:$H$951,6,0)),"",(VLOOKUP(J15,'KAYIT LİSTESİ'!$B$4:$H$951,6,0)))</f>
      </c>
      <c r="O15" s="22"/>
      <c r="P15" s="343"/>
      <c r="T15" s="257">
        <v>21634</v>
      </c>
      <c r="U15" s="255">
        <v>86</v>
      </c>
    </row>
    <row r="16" spans="1:21" s="15" customFormat="1" ht="77.25" customHeight="1">
      <c r="A16" s="342">
        <v>9</v>
      </c>
      <c r="B16" s="283"/>
      <c r="C16" s="277"/>
      <c r="D16" s="274" t="s">
        <v>937</v>
      </c>
      <c r="E16" s="275" t="s">
        <v>905</v>
      </c>
      <c r="F16" s="22">
        <v>4634</v>
      </c>
      <c r="G16" s="351">
        <v>5</v>
      </c>
      <c r="H16" s="18"/>
      <c r="I16" s="338" t="s">
        <v>17</v>
      </c>
      <c r="J16" s="269"/>
      <c r="K16" s="269"/>
      <c r="L16" s="269"/>
      <c r="M16" s="269"/>
      <c r="N16" s="269"/>
      <c r="O16" s="269"/>
      <c r="P16" s="339"/>
      <c r="T16" s="257">
        <v>21664</v>
      </c>
      <c r="U16" s="255">
        <v>85</v>
      </c>
    </row>
    <row r="17" spans="1:21" s="15" customFormat="1" ht="77.25" customHeight="1">
      <c r="A17" s="342">
        <v>10</v>
      </c>
      <c r="B17" s="283"/>
      <c r="C17" s="277"/>
      <c r="D17" s="274" t="s">
        <v>945</v>
      </c>
      <c r="E17" s="275" t="s">
        <v>854</v>
      </c>
      <c r="F17" s="22">
        <v>4723</v>
      </c>
      <c r="G17" s="351">
        <v>4</v>
      </c>
      <c r="H17" s="18"/>
      <c r="I17" s="340" t="s">
        <v>12</v>
      </c>
      <c r="J17" s="42" t="s">
        <v>80</v>
      </c>
      <c r="K17" s="42" t="s">
        <v>79</v>
      </c>
      <c r="L17" s="43" t="s">
        <v>13</v>
      </c>
      <c r="M17" s="44" t="s">
        <v>14</v>
      </c>
      <c r="N17" s="44" t="s">
        <v>672</v>
      </c>
      <c r="O17" s="42" t="s">
        <v>15</v>
      </c>
      <c r="P17" s="341" t="s">
        <v>26</v>
      </c>
      <c r="T17" s="257">
        <v>21694</v>
      </c>
      <c r="U17" s="255">
        <v>84</v>
      </c>
    </row>
    <row r="18" spans="1:21" s="15" customFormat="1" ht="76.5" customHeight="1">
      <c r="A18" s="342">
        <v>11</v>
      </c>
      <c r="B18" s="283"/>
      <c r="C18" s="277"/>
      <c r="D18" s="274" t="s">
        <v>946</v>
      </c>
      <c r="E18" s="275" t="s">
        <v>865</v>
      </c>
      <c r="F18" s="22">
        <v>4788</v>
      </c>
      <c r="G18" s="351">
        <v>3</v>
      </c>
      <c r="H18" s="18"/>
      <c r="I18" s="342">
        <v>1</v>
      </c>
      <c r="J18" s="20" t="s">
        <v>510</v>
      </c>
      <c r="K18" s="282">
        <f>IF(ISERROR(VLOOKUP(J18,'KAYIT LİSTESİ'!$B$4:$H$951,2,0)),"",(VLOOKUP(J18,'KAYIT LİSTESİ'!$B$4:$H$951,2,0)))</f>
      </c>
      <c r="L18" s="277">
        <f>IF(ISERROR(VLOOKUP(J18,'KAYIT LİSTESİ'!$B$4:$H$951,4,0)),"",(VLOOKUP(J18,'KAYIT LİSTESİ'!$B$4:$H$951,4,0)))</f>
      </c>
      <c r="M18" s="46">
        <f>IF(ISERROR(VLOOKUP(J18,'KAYIT LİSTESİ'!$B$4:$H$951,5,0)),"",(VLOOKUP(J18,'KAYIT LİSTESİ'!$B$4:$H$951,5,0)))</f>
      </c>
      <c r="N18" s="46">
        <f>IF(ISERROR(VLOOKUP(J18,'KAYIT LİSTESİ'!$B$4:$H$951,6,0)),"",(VLOOKUP(J18,'KAYIT LİSTESİ'!$B$4:$H$951,6,0)))</f>
      </c>
      <c r="O18" s="22"/>
      <c r="P18" s="343"/>
      <c r="T18" s="257">
        <v>21724</v>
      </c>
      <c r="U18" s="255">
        <v>83</v>
      </c>
    </row>
    <row r="19" spans="1:21" s="15" customFormat="1" ht="76.5" customHeight="1">
      <c r="A19" s="342">
        <v>12</v>
      </c>
      <c r="B19" s="283"/>
      <c r="C19" s="277"/>
      <c r="D19" s="274" t="s">
        <v>943</v>
      </c>
      <c r="E19" s="275" t="s">
        <v>830</v>
      </c>
      <c r="F19" s="22">
        <v>4833</v>
      </c>
      <c r="G19" s="351">
        <v>2</v>
      </c>
      <c r="H19" s="18"/>
      <c r="I19" s="342">
        <v>2</v>
      </c>
      <c r="J19" s="20" t="s">
        <v>511</v>
      </c>
      <c r="K19" s="282">
        <f>IF(ISERROR(VLOOKUP(J19,'KAYIT LİSTESİ'!$B$4:$H$951,2,0)),"",(VLOOKUP(J19,'KAYIT LİSTESİ'!$B$4:$H$951,2,0)))</f>
        <v>0</v>
      </c>
      <c r="L19" s="277" t="str">
        <f>IF(ISERROR(VLOOKUP(J19,'KAYIT LİSTESİ'!$B$4:$H$951,4,0)),"",(VLOOKUP(J19,'KAYIT LİSTESİ'!$B$4:$H$951,4,0)))</f>
        <v>-</v>
      </c>
      <c r="M19" s="46" t="str">
        <f>IF(ISERROR(VLOOKUP(J19,'KAYIT LİSTESİ'!$B$4:$H$951,5,0)),"",(VLOOKUP(J19,'KAYIT LİSTESİ'!$B$4:$H$951,5,0)))</f>
        <v>CANKUT ERZURUM
MUSTAFA İNAN
YAGIZ ERDOĞAN
ABDÜSSAMET BULAT</v>
      </c>
      <c r="N19" s="46" t="str">
        <f>IF(ISERROR(VLOOKUP(J19,'KAYIT LİSTESİ'!$B$4:$H$951,6,0)),"",(VLOOKUP(J19,'KAYIT LİSTESİ'!$B$4:$H$951,6,0)))</f>
        <v>İSTANBUL-ÜSKÜDAR BLD.SPOR</v>
      </c>
      <c r="O19" s="22"/>
      <c r="P19" s="343"/>
      <c r="T19" s="257">
        <v>21754</v>
      </c>
      <c r="U19" s="255">
        <v>82</v>
      </c>
    </row>
    <row r="20" spans="1:21" s="15" customFormat="1" ht="88.5" customHeight="1">
      <c r="A20" s="342">
        <v>13</v>
      </c>
      <c r="B20" s="283"/>
      <c r="C20" s="277"/>
      <c r="D20" s="274" t="s">
        <v>940</v>
      </c>
      <c r="E20" s="275" t="s">
        <v>907</v>
      </c>
      <c r="F20" s="22">
        <v>4848</v>
      </c>
      <c r="G20" s="351">
        <v>1</v>
      </c>
      <c r="H20" s="18"/>
      <c r="I20" s="342">
        <v>3</v>
      </c>
      <c r="J20" s="20" t="s">
        <v>512</v>
      </c>
      <c r="K20" s="282" t="str">
        <f>IF(ISERROR(VLOOKUP(J20,'KAYIT LİSTESİ'!$B$4:$H$951,2,0)),"",(VLOOKUP(J20,'KAYIT LİSTESİ'!$B$4:$H$951,2,0)))</f>
        <v>424
417
415
419
566
426</v>
      </c>
      <c r="L20" s="277" t="str">
        <f>IF(ISERROR(VLOOKUP(J20,'KAYIT LİSTESİ'!$B$4:$H$951,4,0)),"",(VLOOKUP(J20,'KAYIT LİSTESİ'!$B$4:$H$951,4,0)))</f>
        <v>-</v>
      </c>
      <c r="M20" s="46" t="str">
        <f>IF(ISERROR(VLOOKUP(J20,'KAYIT LİSTESİ'!$B$4:$H$951,5,0)),"",(VLOOKUP(J20,'KAYIT LİSTESİ'!$B$4:$H$951,5,0)))</f>
        <v>Oğulcan DÜZYURT
Doruk UĞURER
Ali İhsan SÖNMEZ
H.Çağlayan ERDEM
</v>
      </c>
      <c r="N20" s="46" t="str">
        <f>IF(ISERROR(VLOOKUP(J20,'KAYIT LİSTESİ'!$B$4:$H$951,6,0)),"",(VLOOKUP(J20,'KAYIT LİSTESİ'!$B$4:$H$951,6,0)))</f>
        <v>ANKARA-EGO SPOR KULÜBÜ</v>
      </c>
      <c r="O20" s="22"/>
      <c r="P20" s="343"/>
      <c r="T20" s="257">
        <v>21794</v>
      </c>
      <c r="U20" s="255">
        <v>81</v>
      </c>
    </row>
    <row r="21" spans="1:21" s="15" customFormat="1" ht="84" customHeight="1">
      <c r="A21" s="342">
        <v>14</v>
      </c>
      <c r="B21" s="283"/>
      <c r="C21" s="277"/>
      <c r="D21" s="274"/>
      <c r="E21" s="275"/>
      <c r="F21" s="168"/>
      <c r="G21" s="351"/>
      <c r="H21" s="18"/>
      <c r="I21" s="342">
        <v>4</v>
      </c>
      <c r="J21" s="20" t="s">
        <v>513</v>
      </c>
      <c r="K21" s="282">
        <f>IF(ISERROR(VLOOKUP(J21,'KAYIT LİSTESİ'!$B$4:$H$951,2,0)),"",(VLOOKUP(J21,'KAYIT LİSTESİ'!$B$4:$H$951,2,0)))</f>
        <v>0</v>
      </c>
      <c r="L21" s="277" t="str">
        <f>IF(ISERROR(VLOOKUP(J21,'KAYIT LİSTESİ'!$B$4:$H$951,4,0)),"",(VLOOKUP(J21,'KAYIT LİSTESİ'!$B$4:$H$951,4,0)))</f>
        <v>-</v>
      </c>
      <c r="M21" s="46" t="str">
        <f>IF(ISERROR(VLOOKUP(J21,'KAYIT LİSTESİ'!$B$4:$H$951,5,0)),"",(VLOOKUP(J21,'KAYIT LİSTESİ'!$B$4:$H$951,5,0)))</f>
        <v>FATİH AKTAŞ
TOLGA YILMAZ
MEHMET NADİR AŞCI
MUSA TÜZEN</v>
      </c>
      <c r="N21" s="46" t="str">
        <f>IF(ISERROR(VLOOKUP(J21,'KAYIT LİSTESİ'!$B$4:$H$951,6,0)),"",(VLOOKUP(J21,'KAYIT LİSTESİ'!$B$4:$H$951,6,0)))</f>
        <v>İSTANBUL-FENERBAHÇE</v>
      </c>
      <c r="O21" s="22"/>
      <c r="P21" s="343"/>
      <c r="T21" s="257">
        <v>21824</v>
      </c>
      <c r="U21" s="255">
        <v>80</v>
      </c>
    </row>
    <row r="22" spans="1:21" s="15" customFormat="1" ht="84.75" customHeight="1">
      <c r="A22" s="342">
        <v>15</v>
      </c>
      <c r="B22" s="283"/>
      <c r="C22" s="277"/>
      <c r="D22" s="274"/>
      <c r="E22" s="275"/>
      <c r="F22" s="168"/>
      <c r="G22" s="351"/>
      <c r="H22" s="18"/>
      <c r="I22" s="342">
        <v>5</v>
      </c>
      <c r="J22" s="20" t="s">
        <v>514</v>
      </c>
      <c r="K22" s="282">
        <f>IF(ISERROR(VLOOKUP(J22,'KAYIT LİSTESİ'!$B$4:$H$951,2,0)),"",(VLOOKUP(J22,'KAYIT LİSTESİ'!$B$4:$H$951,2,0)))</f>
        <v>0</v>
      </c>
      <c r="L22" s="277" t="str">
        <f>IF(ISERROR(VLOOKUP(J22,'KAYIT LİSTESİ'!$B$4:$H$951,4,0)),"",(VLOOKUP(J22,'KAYIT LİSTESİ'!$B$4:$H$951,4,0)))</f>
        <v>-</v>
      </c>
      <c r="M22" s="46" t="str">
        <f>IF(ISERROR(VLOOKUP(J22,'KAYIT LİSTESİ'!$B$4:$H$951,5,0)),"",(VLOOKUP(J22,'KAYIT LİSTESİ'!$B$4:$H$951,5,0)))</f>
        <v>ENES ÜNLÜ
MUAMMER DEMİR
CANER YAĞCI
UĞUR BİLGİ</v>
      </c>
      <c r="N22" s="46" t="str">
        <f>IF(ISERROR(VLOOKUP(J22,'KAYIT LİSTESİ'!$B$4:$H$951,6,0)),"",(VLOOKUP(J22,'KAYIT LİSTESİ'!$B$4:$H$951,6,0)))</f>
        <v>İSTANBUL-ENKA SPOR</v>
      </c>
      <c r="O22" s="22"/>
      <c r="P22" s="343"/>
      <c r="T22" s="257">
        <v>21854</v>
      </c>
      <c r="U22" s="255">
        <v>79</v>
      </c>
    </row>
    <row r="23" spans="1:21" s="15" customFormat="1" ht="84" customHeight="1">
      <c r="A23" s="342">
        <v>16</v>
      </c>
      <c r="B23" s="283"/>
      <c r="C23" s="277"/>
      <c r="D23" s="274"/>
      <c r="E23" s="275"/>
      <c r="F23" s="168"/>
      <c r="G23" s="351"/>
      <c r="H23" s="18"/>
      <c r="I23" s="342">
        <v>6</v>
      </c>
      <c r="J23" s="20" t="s">
        <v>515</v>
      </c>
      <c r="K23" s="282">
        <f>IF(ISERROR(VLOOKUP(J23,'KAYIT LİSTESİ'!$B$4:$H$951,2,0)),"",(VLOOKUP(J23,'KAYIT LİSTESİ'!$B$4:$H$951,2,0)))</f>
        <v>0</v>
      </c>
      <c r="L23" s="277" t="str">
        <f>IF(ISERROR(VLOOKUP(J23,'KAYIT LİSTESİ'!$B$4:$H$951,4,0)),"",(VLOOKUP(J23,'KAYIT LİSTESİ'!$B$4:$H$951,4,0)))</f>
        <v>-</v>
      </c>
      <c r="M23" s="46" t="str">
        <f>IF(ISERROR(VLOOKUP(J23,'KAYIT LİSTESİ'!$B$4:$H$951,5,0)),"",(VLOOKUP(J23,'KAYIT LİSTESİ'!$B$4:$H$951,5,0)))</f>
        <v>ASİL KIRCIN
YUNUS PEHLEVAN 
ONURCAN SEYHAN 
UTKU ÇOBANOĞLU</v>
      </c>
      <c r="N23" s="46" t="str">
        <f>IF(ISERROR(VLOOKUP(J23,'KAYIT LİSTESİ'!$B$4:$H$951,6,0)),"",(VLOOKUP(J23,'KAYIT LİSTESİ'!$B$4:$H$951,6,0)))</f>
        <v>KOCAELİ-B.Ş.BLD.KAĞIT SPOR</v>
      </c>
      <c r="O23" s="22"/>
      <c r="P23" s="343"/>
      <c r="T23" s="257">
        <v>21894</v>
      </c>
      <c r="U23" s="255">
        <v>78</v>
      </c>
    </row>
    <row r="24" spans="1:21" s="15" customFormat="1" ht="86.25" customHeight="1">
      <c r="A24" s="342">
        <v>17</v>
      </c>
      <c r="B24" s="283"/>
      <c r="C24" s="277"/>
      <c r="D24" s="274"/>
      <c r="E24" s="275"/>
      <c r="F24" s="168"/>
      <c r="G24" s="351"/>
      <c r="H24" s="18"/>
      <c r="I24" s="342">
        <v>7</v>
      </c>
      <c r="J24" s="20" t="s">
        <v>516</v>
      </c>
      <c r="K24" s="282" t="str">
        <f>IF(ISERROR(VLOOKUP(J24,'KAYIT LİSTESİ'!$B$4:$H$951,2,0)),"",(VLOOKUP(J24,'KAYIT LİSTESİ'!$B$4:$H$951,2,0)))</f>
        <v>405
410
414
409
413
408</v>
      </c>
      <c r="L24" s="277" t="str">
        <f>IF(ISERROR(VLOOKUP(J24,'KAYIT LİSTESİ'!$B$4:$H$951,4,0)),"",(VLOOKUP(J24,'KAYIT LİSTESİ'!$B$4:$H$951,4,0)))</f>
        <v>-</v>
      </c>
      <c r="M24" s="46" t="str">
        <f>IF(ISERROR(VLOOKUP(J24,'KAYIT LİSTESİ'!$B$4:$H$951,5,0)),"",(VLOOKUP(J24,'KAYIT LİSTESİ'!$B$4:$H$951,5,0)))</f>
        <v>BARIŞ UYAR
MİKTAT KAYA
YUSUF KARAPINAR
GÜRKAN ALTUN
</v>
      </c>
      <c r="N24" s="46" t="str">
        <f>IF(ISERROR(VLOOKUP(J24,'KAYIT LİSTESİ'!$B$4:$H$951,6,0)),"",(VLOOKUP(J24,'KAYIT LİSTESİ'!$B$4:$H$951,6,0)))</f>
        <v>ANKARA-B.B. ANKARASPOR</v>
      </c>
      <c r="O24" s="22"/>
      <c r="P24" s="343"/>
      <c r="T24" s="257">
        <v>21934</v>
      </c>
      <c r="U24" s="255">
        <v>77</v>
      </c>
    </row>
    <row r="25" spans="1:21" s="15" customFormat="1" ht="86.25" customHeight="1" thickBot="1">
      <c r="A25" s="344">
        <v>18</v>
      </c>
      <c r="B25" s="352"/>
      <c r="C25" s="347"/>
      <c r="D25" s="353"/>
      <c r="E25" s="354"/>
      <c r="F25" s="355"/>
      <c r="G25" s="356"/>
      <c r="H25" s="18"/>
      <c r="I25" s="344">
        <v>8</v>
      </c>
      <c r="J25" s="345" t="s">
        <v>517</v>
      </c>
      <c r="K25" s="346">
        <f>IF(ISERROR(VLOOKUP(J25,'KAYIT LİSTESİ'!$B$4:$H$951,2,0)),"",(VLOOKUP(J25,'KAYIT LİSTESİ'!$B$4:$H$951,2,0)))</f>
        <v>0</v>
      </c>
      <c r="L25" s="347" t="str">
        <f>IF(ISERROR(VLOOKUP(J25,'KAYIT LİSTESİ'!$B$4:$H$951,4,0)),"",(VLOOKUP(J25,'KAYIT LİSTESİ'!$B$4:$H$951,4,0)))</f>
        <v>-</v>
      </c>
      <c r="M25" s="348" t="str">
        <f>IF(ISERROR(VLOOKUP(J25,'KAYIT LİSTESİ'!$B$4:$H$951,5,0)),"",(VLOOKUP(J25,'KAYIT LİSTESİ'!$B$4:$H$951,5,0)))</f>
        <v>SERKAN ŞİMŞEK
BAYRAM ÖZBAŞ
A.KADİR GÖKALP
AYKUT AY</v>
      </c>
      <c r="N25" s="348" t="str">
        <f>IF(ISERROR(VLOOKUP(J25,'KAYIT LİSTESİ'!$B$4:$H$951,6,0)),"",(VLOOKUP(J25,'KAYIT LİSTESİ'!$B$4:$H$951,6,0)))</f>
        <v>KOCAELİ-DARICA BLD.EĞT.SP.</v>
      </c>
      <c r="O25" s="349"/>
      <c r="P25" s="350"/>
      <c r="T25" s="257">
        <v>21974</v>
      </c>
      <c r="U25" s="255">
        <v>76</v>
      </c>
    </row>
    <row r="26" spans="1:21" ht="13.5" customHeight="1">
      <c r="A26" s="31"/>
      <c r="B26" s="31"/>
      <c r="C26" s="32"/>
      <c r="D26" s="53"/>
      <c r="E26" s="33"/>
      <c r="F26" s="34"/>
      <c r="G26" s="35"/>
      <c r="T26" s="257">
        <v>22014</v>
      </c>
      <c r="U26" s="255">
        <v>75</v>
      </c>
    </row>
    <row r="27" spans="1:21" ht="14.25" customHeight="1">
      <c r="A27" s="26" t="s">
        <v>19</v>
      </c>
      <c r="B27" s="26"/>
      <c r="C27" s="26"/>
      <c r="D27" s="54"/>
      <c r="E27" s="47" t="s">
        <v>0</v>
      </c>
      <c r="F27" s="41" t="s">
        <v>1</v>
      </c>
      <c r="G27" s="23"/>
      <c r="H27" s="27" t="s">
        <v>2</v>
      </c>
      <c r="M27" s="50" t="s">
        <v>3</v>
      </c>
      <c r="N27" s="51" t="s">
        <v>3</v>
      </c>
      <c r="O27" s="23" t="s">
        <v>3</v>
      </c>
      <c r="P27" s="26"/>
      <c r="Q27" s="28"/>
      <c r="T27" s="257">
        <v>22054</v>
      </c>
      <c r="U27" s="255">
        <v>74</v>
      </c>
    </row>
    <row r="28" spans="20:21" ht="12.75">
      <c r="T28" s="257">
        <v>22084</v>
      </c>
      <c r="U28" s="255">
        <v>73</v>
      </c>
    </row>
    <row r="29" spans="20:21" ht="12.75">
      <c r="T29" s="257">
        <v>22134</v>
      </c>
      <c r="U29" s="255">
        <v>72</v>
      </c>
    </row>
    <row r="30" spans="20:21" ht="12.75">
      <c r="T30" s="257">
        <v>22174</v>
      </c>
      <c r="U30" s="255">
        <v>71</v>
      </c>
    </row>
    <row r="31" spans="20:21" ht="12.75">
      <c r="T31" s="257">
        <v>22214</v>
      </c>
      <c r="U31" s="255">
        <v>70</v>
      </c>
    </row>
    <row r="32" spans="20:21" ht="12.75">
      <c r="T32" s="257">
        <v>22254</v>
      </c>
      <c r="U32" s="255">
        <v>69</v>
      </c>
    </row>
    <row r="33" spans="20:21" ht="12.75">
      <c r="T33" s="257">
        <v>22294</v>
      </c>
      <c r="U33" s="255">
        <v>68</v>
      </c>
    </row>
    <row r="34" spans="20:21" ht="12.75">
      <c r="T34" s="257">
        <v>22334</v>
      </c>
      <c r="U34" s="255">
        <v>67</v>
      </c>
    </row>
    <row r="35" spans="20:21" ht="12.75">
      <c r="T35" s="257">
        <v>22374</v>
      </c>
      <c r="U35" s="255">
        <v>66</v>
      </c>
    </row>
    <row r="36" spans="20:21" ht="12.75">
      <c r="T36" s="257">
        <v>22414</v>
      </c>
      <c r="U36" s="255">
        <v>65</v>
      </c>
    </row>
    <row r="37" spans="20:21" ht="12.75">
      <c r="T37" s="257">
        <v>22454</v>
      </c>
      <c r="U37" s="255">
        <v>64</v>
      </c>
    </row>
    <row r="38" spans="20:21" ht="12.75">
      <c r="T38" s="257">
        <v>22494</v>
      </c>
      <c r="U38" s="255">
        <v>63</v>
      </c>
    </row>
    <row r="39" spans="20:21" ht="12.75">
      <c r="T39" s="257">
        <v>22534</v>
      </c>
      <c r="U39" s="255">
        <v>62</v>
      </c>
    </row>
    <row r="40" spans="20:21" ht="12.75">
      <c r="T40" s="257">
        <v>22574</v>
      </c>
      <c r="U40" s="255">
        <v>61</v>
      </c>
    </row>
    <row r="41" spans="20:21" ht="12.75">
      <c r="T41" s="257">
        <v>22614</v>
      </c>
      <c r="U41" s="255">
        <v>60</v>
      </c>
    </row>
    <row r="42" spans="20:21" ht="12.75">
      <c r="T42" s="257">
        <v>22654</v>
      </c>
      <c r="U42" s="255">
        <v>59</v>
      </c>
    </row>
    <row r="43" spans="20:21" ht="12.75">
      <c r="T43" s="257">
        <v>22694</v>
      </c>
      <c r="U43" s="255">
        <v>58</v>
      </c>
    </row>
    <row r="44" spans="20:21" ht="12.75">
      <c r="T44" s="257">
        <v>22734</v>
      </c>
      <c r="U44" s="255">
        <v>57</v>
      </c>
    </row>
    <row r="45" spans="20:21" ht="12.75">
      <c r="T45" s="257">
        <v>22774</v>
      </c>
      <c r="U45" s="255">
        <v>56</v>
      </c>
    </row>
    <row r="46" spans="20:21" ht="12.75">
      <c r="T46" s="257">
        <v>22814</v>
      </c>
      <c r="U46" s="255">
        <v>55</v>
      </c>
    </row>
    <row r="47" spans="20:21" ht="12.75">
      <c r="T47" s="257">
        <v>22854</v>
      </c>
      <c r="U47" s="255">
        <v>54</v>
      </c>
    </row>
    <row r="48" spans="20:21" ht="12.75">
      <c r="T48" s="257">
        <v>22894</v>
      </c>
      <c r="U48" s="255">
        <v>53</v>
      </c>
    </row>
    <row r="49" spans="20:21" ht="12.75">
      <c r="T49" s="257">
        <v>22934</v>
      </c>
      <c r="U49" s="255">
        <v>52</v>
      </c>
    </row>
    <row r="50" spans="20:21" ht="12.75">
      <c r="T50" s="257">
        <v>22974</v>
      </c>
      <c r="U50" s="255">
        <v>51</v>
      </c>
    </row>
    <row r="51" spans="20:21" ht="12.75">
      <c r="T51" s="257">
        <v>23014</v>
      </c>
      <c r="U51" s="255">
        <v>50</v>
      </c>
    </row>
    <row r="52" spans="20:21" ht="12.75">
      <c r="T52" s="257">
        <v>23074</v>
      </c>
      <c r="U52" s="255">
        <v>49</v>
      </c>
    </row>
    <row r="53" spans="20:21" ht="12.75">
      <c r="T53" s="257">
        <v>23134</v>
      </c>
      <c r="U53" s="255">
        <v>48</v>
      </c>
    </row>
    <row r="54" spans="20:21" ht="12.75">
      <c r="T54" s="257">
        <v>23194</v>
      </c>
      <c r="U54" s="255">
        <v>47</v>
      </c>
    </row>
    <row r="55" spans="20:21" ht="12.75">
      <c r="T55" s="257">
        <v>23254</v>
      </c>
      <c r="U55" s="255">
        <v>46</v>
      </c>
    </row>
    <row r="56" spans="20:21" ht="12.75">
      <c r="T56" s="257">
        <v>23314</v>
      </c>
      <c r="U56" s="255">
        <v>45</v>
      </c>
    </row>
    <row r="57" spans="20:21" ht="12.75">
      <c r="T57" s="257">
        <v>23374</v>
      </c>
      <c r="U57" s="255">
        <v>44</v>
      </c>
    </row>
    <row r="58" spans="20:21" ht="12.75">
      <c r="T58" s="257">
        <v>23434</v>
      </c>
      <c r="U58" s="255">
        <v>43</v>
      </c>
    </row>
    <row r="59" spans="20:21" ht="12.75">
      <c r="T59" s="257">
        <v>23494</v>
      </c>
      <c r="U59" s="255">
        <v>42</v>
      </c>
    </row>
    <row r="60" spans="20:21" ht="12.75">
      <c r="T60" s="257">
        <v>23554</v>
      </c>
      <c r="U60" s="255">
        <v>41</v>
      </c>
    </row>
    <row r="61" spans="20:21" ht="12.75">
      <c r="T61" s="257">
        <v>23614</v>
      </c>
      <c r="U61" s="255">
        <v>40</v>
      </c>
    </row>
    <row r="62" spans="20:21" ht="12.75">
      <c r="T62" s="257">
        <v>23674</v>
      </c>
      <c r="U62" s="255">
        <v>39</v>
      </c>
    </row>
    <row r="63" spans="20:21" ht="12.75">
      <c r="T63" s="257">
        <v>23734</v>
      </c>
      <c r="U63" s="255">
        <v>38</v>
      </c>
    </row>
    <row r="64" spans="20:21" ht="12.75">
      <c r="T64" s="257">
        <v>23794</v>
      </c>
      <c r="U64" s="255">
        <v>37</v>
      </c>
    </row>
    <row r="65" spans="20:21" ht="12.75">
      <c r="T65" s="257">
        <v>23854</v>
      </c>
      <c r="U65" s="255">
        <v>36</v>
      </c>
    </row>
    <row r="66" spans="20:21" ht="12.75">
      <c r="T66" s="257">
        <v>23814</v>
      </c>
      <c r="U66" s="255">
        <v>35</v>
      </c>
    </row>
    <row r="67" spans="20:21" ht="12.75">
      <c r="T67" s="257">
        <v>23974</v>
      </c>
      <c r="U67" s="255">
        <v>34</v>
      </c>
    </row>
    <row r="68" spans="20:21" ht="12.75">
      <c r="T68" s="257">
        <v>24034</v>
      </c>
      <c r="U68" s="255">
        <v>33</v>
      </c>
    </row>
    <row r="69" spans="20:21" ht="12.75">
      <c r="T69" s="257">
        <v>24094</v>
      </c>
      <c r="U69" s="255">
        <v>32</v>
      </c>
    </row>
    <row r="70" spans="20:21" ht="12.75">
      <c r="T70" s="257">
        <v>24154</v>
      </c>
      <c r="U70" s="255">
        <v>31</v>
      </c>
    </row>
    <row r="71" spans="20:21" ht="12.75">
      <c r="T71" s="257">
        <v>24214</v>
      </c>
      <c r="U71" s="255">
        <v>30</v>
      </c>
    </row>
    <row r="72" spans="20:21" ht="12.75">
      <c r="T72" s="257">
        <v>24274</v>
      </c>
      <c r="U72" s="255">
        <v>29</v>
      </c>
    </row>
    <row r="73" spans="20:21" ht="12.75">
      <c r="T73" s="257">
        <v>24334</v>
      </c>
      <c r="U73" s="255">
        <v>28</v>
      </c>
    </row>
    <row r="74" spans="20:21" ht="12.75">
      <c r="T74" s="257">
        <v>24394</v>
      </c>
      <c r="U74" s="255">
        <v>27</v>
      </c>
    </row>
    <row r="75" spans="20:21" ht="12.75">
      <c r="T75" s="257">
        <v>24454</v>
      </c>
      <c r="U75" s="255">
        <v>26</v>
      </c>
    </row>
    <row r="76" spans="20:21" ht="12.75">
      <c r="T76" s="257">
        <v>24514</v>
      </c>
      <c r="U76" s="255">
        <v>25</v>
      </c>
    </row>
    <row r="77" spans="20:21" ht="12.75">
      <c r="T77" s="257">
        <v>24614</v>
      </c>
      <c r="U77" s="255">
        <v>24</v>
      </c>
    </row>
    <row r="78" spans="20:21" ht="12.75">
      <c r="T78" s="257">
        <v>24714</v>
      </c>
      <c r="U78" s="255">
        <v>23</v>
      </c>
    </row>
    <row r="79" spans="20:21" ht="12.75">
      <c r="T79" s="257">
        <v>24814</v>
      </c>
      <c r="U79" s="255">
        <v>22</v>
      </c>
    </row>
    <row r="80" spans="20:21" ht="12.75">
      <c r="T80" s="257">
        <v>24914</v>
      </c>
      <c r="U80" s="255">
        <v>21</v>
      </c>
    </row>
    <row r="81" spans="20:21" ht="12.75">
      <c r="T81" s="257">
        <v>25014</v>
      </c>
      <c r="U81" s="255">
        <v>20</v>
      </c>
    </row>
    <row r="82" spans="20:21" ht="12.75">
      <c r="T82" s="257">
        <v>25114</v>
      </c>
      <c r="U82" s="255">
        <v>19</v>
      </c>
    </row>
    <row r="83" spans="20:21" ht="12.75">
      <c r="T83" s="257">
        <v>25214</v>
      </c>
      <c r="U83" s="255">
        <v>18</v>
      </c>
    </row>
    <row r="84" spans="20:21" ht="12.75">
      <c r="T84" s="257">
        <v>25314</v>
      </c>
      <c r="U84" s="255">
        <v>17</v>
      </c>
    </row>
    <row r="85" spans="20:21" ht="12.75">
      <c r="T85" s="257">
        <v>25414</v>
      </c>
      <c r="U85" s="255">
        <v>16</v>
      </c>
    </row>
    <row r="86" spans="20:21" ht="12.75">
      <c r="T86" s="257">
        <v>25514</v>
      </c>
      <c r="U86" s="255">
        <v>15</v>
      </c>
    </row>
    <row r="87" spans="20:21" ht="12.75">
      <c r="T87" s="257">
        <v>25614</v>
      </c>
      <c r="U87" s="255">
        <v>14</v>
      </c>
    </row>
    <row r="88" spans="20:21" ht="12.75">
      <c r="T88" s="257">
        <v>25714</v>
      </c>
      <c r="U88" s="255">
        <v>13</v>
      </c>
    </row>
    <row r="89" spans="20:21" ht="12.75">
      <c r="T89" s="257">
        <v>25814</v>
      </c>
      <c r="U89" s="255">
        <v>12</v>
      </c>
    </row>
    <row r="90" spans="20:21" ht="12.75">
      <c r="T90" s="257">
        <v>25914</v>
      </c>
      <c r="U90" s="255">
        <v>11</v>
      </c>
    </row>
    <row r="91" spans="20:21" ht="12.75">
      <c r="T91" s="257">
        <v>30014</v>
      </c>
      <c r="U91" s="255">
        <v>10</v>
      </c>
    </row>
    <row r="92" spans="20:21" ht="12.75">
      <c r="T92" s="257">
        <v>30114</v>
      </c>
      <c r="U92" s="255">
        <v>9</v>
      </c>
    </row>
    <row r="93" spans="20:21" ht="12.75">
      <c r="T93" s="257">
        <v>30214</v>
      </c>
      <c r="U93" s="255">
        <v>8</v>
      </c>
    </row>
    <row r="94" spans="20:21" ht="12.75">
      <c r="T94" s="257">
        <v>30314</v>
      </c>
      <c r="U94" s="255">
        <v>7</v>
      </c>
    </row>
    <row r="95" spans="20:21" ht="12.75">
      <c r="T95" s="257">
        <v>30414</v>
      </c>
      <c r="U95" s="255">
        <v>6</v>
      </c>
    </row>
    <row r="96" spans="20:21" ht="12.75">
      <c r="T96" s="257">
        <v>30514</v>
      </c>
      <c r="U96" s="255">
        <v>5</v>
      </c>
    </row>
    <row r="97" spans="20:21" ht="12.75">
      <c r="T97" s="257">
        <v>30614</v>
      </c>
      <c r="U97" s="255">
        <v>4</v>
      </c>
    </row>
    <row r="98" spans="20:21" ht="12.75">
      <c r="T98" s="257">
        <v>30714</v>
      </c>
      <c r="U98" s="255">
        <v>3</v>
      </c>
    </row>
    <row r="99" spans="20:21" ht="12.75">
      <c r="T99" s="257">
        <v>30814</v>
      </c>
      <c r="U99" s="255">
        <v>2</v>
      </c>
    </row>
    <row r="100" spans="20:21" ht="12.75">
      <c r="T100" s="257">
        <v>30914</v>
      </c>
      <c r="U100" s="255">
        <v>1</v>
      </c>
    </row>
  </sheetData>
  <sheetProtection/>
  <mergeCells count="19">
    <mergeCell ref="E6:E7"/>
    <mergeCell ref="F6:F7"/>
    <mergeCell ref="A1:P1"/>
    <mergeCell ref="A2:P2"/>
    <mergeCell ref="A3:C3"/>
    <mergeCell ref="D3:E3"/>
    <mergeCell ref="F3:G3"/>
    <mergeCell ref="I3:L3"/>
    <mergeCell ref="N3:P3"/>
    <mergeCell ref="D4:E4"/>
    <mergeCell ref="N4:P4"/>
    <mergeCell ref="G6:G7"/>
    <mergeCell ref="A5:G5"/>
    <mergeCell ref="I5:P5"/>
    <mergeCell ref="A4:C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C41"/>
  <sheetViews>
    <sheetView tabSelected="1" view="pageBreakPreview" zoomScale="50" zoomScaleSheetLayoutView="50" zoomScalePageLayoutView="0" workbookViewId="0" topLeftCell="A2">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5.140625" style="0" customWidth="1"/>
    <col min="18" max="18" width="9.7109375" style="0" customWidth="1"/>
    <col min="19" max="19" width="14.28125" style="0" customWidth="1"/>
    <col min="20" max="20" width="10.421875" style="0" customWidth="1"/>
    <col min="21" max="21" width="14.00390625" style="0" customWidth="1"/>
    <col min="23" max="23" width="15.7109375" style="0" customWidth="1"/>
    <col min="24" max="24" width="14.57421875" style="0" customWidth="1"/>
    <col min="25" max="25" width="16.00390625" style="0" customWidth="1"/>
  </cols>
  <sheetData>
    <row r="1" spans="1:25" ht="57.75" customHeight="1">
      <c r="A1" s="537" t="s">
        <v>911</v>
      </c>
      <c r="B1" s="537"/>
      <c r="C1" s="537"/>
      <c r="D1" s="537"/>
      <c r="E1" s="537"/>
      <c r="F1" s="537"/>
      <c r="G1" s="537"/>
      <c r="H1" s="537"/>
      <c r="I1" s="537"/>
      <c r="J1" s="537"/>
      <c r="K1" s="537"/>
      <c r="L1" s="537"/>
      <c r="M1" s="537"/>
      <c r="N1" s="537"/>
      <c r="O1" s="537"/>
      <c r="P1" s="537"/>
      <c r="Q1" s="537"/>
      <c r="R1" s="537"/>
      <c r="S1" s="537"/>
      <c r="T1" s="537"/>
      <c r="U1" s="537"/>
      <c r="V1" s="537"/>
      <c r="W1" s="537"/>
      <c r="X1" s="537"/>
      <c r="Y1" s="537"/>
    </row>
    <row r="2" spans="1:25" ht="27.75" customHeight="1">
      <c r="A2" s="538" t="s">
        <v>665</v>
      </c>
      <c r="B2" s="538"/>
      <c r="C2" s="538"/>
      <c r="D2" s="538"/>
      <c r="E2" s="538"/>
      <c r="F2" s="538"/>
      <c r="G2" s="538"/>
      <c r="H2" s="538"/>
      <c r="I2" s="538"/>
      <c r="J2" s="538"/>
      <c r="K2" s="538"/>
      <c r="L2" s="538"/>
      <c r="M2" s="538"/>
      <c r="N2" s="538"/>
      <c r="O2" s="538"/>
      <c r="P2" s="538"/>
      <c r="Q2" s="538"/>
      <c r="R2" s="538"/>
      <c r="S2" s="538"/>
      <c r="T2" s="538"/>
      <c r="U2" s="538"/>
      <c r="V2" s="538"/>
      <c r="W2" s="538"/>
      <c r="X2" s="538"/>
      <c r="Y2" s="538"/>
    </row>
    <row r="3" spans="1:25" ht="23.25" customHeight="1">
      <c r="A3" s="541" t="s">
        <v>349</v>
      </c>
      <c r="B3" s="541"/>
      <c r="C3" s="541"/>
      <c r="D3" s="541"/>
      <c r="E3" s="541"/>
      <c r="F3" s="541"/>
      <c r="G3" s="541"/>
      <c r="H3" s="541"/>
      <c r="I3" s="541"/>
      <c r="J3" s="541"/>
      <c r="K3" s="541"/>
      <c r="L3" s="541"/>
      <c r="M3" s="541"/>
      <c r="N3" s="541"/>
      <c r="O3" s="541"/>
      <c r="P3" s="541"/>
      <c r="Q3" s="541"/>
      <c r="R3" s="541"/>
      <c r="S3" s="541"/>
      <c r="T3" s="541"/>
      <c r="U3" s="541"/>
      <c r="V3" s="541"/>
      <c r="W3" s="541"/>
      <c r="X3" s="541"/>
      <c r="Y3" s="541"/>
    </row>
    <row r="4" spans="1:25" ht="23.25" customHeight="1">
      <c r="A4" s="542" t="s">
        <v>628</v>
      </c>
      <c r="B4" s="542"/>
      <c r="C4" s="542"/>
      <c r="D4" s="542"/>
      <c r="E4" s="542"/>
      <c r="F4" s="542"/>
      <c r="G4" s="542"/>
      <c r="H4" s="542"/>
      <c r="I4" s="542"/>
      <c r="J4" s="542"/>
      <c r="K4" s="542"/>
      <c r="L4" s="542"/>
      <c r="M4" s="542"/>
      <c r="N4" s="542"/>
      <c r="O4" s="542"/>
      <c r="P4" s="542"/>
      <c r="Q4" s="542"/>
      <c r="R4" s="542"/>
      <c r="S4" s="542"/>
      <c r="T4" s="542"/>
      <c r="U4" s="542"/>
      <c r="V4" s="542"/>
      <c r="W4" s="542"/>
      <c r="X4" s="542"/>
      <c r="Y4" s="542"/>
    </row>
    <row r="5" spans="1:25" ht="23.25" customHeight="1">
      <c r="A5" s="251"/>
      <c r="B5" s="251"/>
      <c r="C5" s="251"/>
      <c r="D5" s="251"/>
      <c r="E5" s="251"/>
      <c r="F5" s="251"/>
      <c r="G5" s="251"/>
      <c r="H5" s="251"/>
      <c r="I5" s="251"/>
      <c r="J5" s="251"/>
      <c r="K5" s="251"/>
      <c r="L5" s="251"/>
      <c r="M5" s="251"/>
      <c r="N5" s="251"/>
      <c r="O5" s="251"/>
      <c r="P5" s="251"/>
      <c r="Q5" s="251"/>
      <c r="R5" s="543">
        <v>41486.829671064814</v>
      </c>
      <c r="S5" s="543"/>
      <c r="T5" s="543"/>
      <c r="U5" s="543"/>
      <c r="V5" s="543"/>
      <c r="W5" s="543"/>
      <c r="X5" s="543"/>
      <c r="Y5" s="543"/>
    </row>
    <row r="6" spans="1:29" ht="36.75" customHeight="1">
      <c r="A6" s="540" t="s">
        <v>229</v>
      </c>
      <c r="B6" s="540" t="s">
        <v>672</v>
      </c>
      <c r="C6" s="534" t="s">
        <v>224</v>
      </c>
      <c r="D6" s="534"/>
      <c r="E6" s="530" t="s">
        <v>355</v>
      </c>
      <c r="F6" s="531"/>
      <c r="G6" s="534" t="s">
        <v>226</v>
      </c>
      <c r="H6" s="534"/>
      <c r="I6" s="530" t="s">
        <v>228</v>
      </c>
      <c r="J6" s="531"/>
      <c r="K6" s="534" t="s">
        <v>321</v>
      </c>
      <c r="L6" s="534"/>
      <c r="M6" s="530" t="s">
        <v>320</v>
      </c>
      <c r="N6" s="531"/>
      <c r="O6" s="534" t="s">
        <v>631</v>
      </c>
      <c r="P6" s="534"/>
      <c r="Q6" s="534" t="s">
        <v>608</v>
      </c>
      <c r="R6" s="534"/>
      <c r="S6" s="534" t="s">
        <v>603</v>
      </c>
      <c r="T6" s="534"/>
      <c r="U6" s="530" t="s">
        <v>604</v>
      </c>
      <c r="V6" s="531"/>
      <c r="W6" s="539" t="s">
        <v>230</v>
      </c>
      <c r="X6" s="246"/>
      <c r="Y6" s="247"/>
      <c r="Z6" s="247"/>
      <c r="AA6" s="247"/>
      <c r="AB6" s="247"/>
      <c r="AC6" s="247"/>
    </row>
    <row r="7" spans="1:29" ht="27" customHeight="1">
      <c r="A7" s="540"/>
      <c r="B7" s="540"/>
      <c r="C7" s="199" t="s">
        <v>25</v>
      </c>
      <c r="D7" s="200" t="s">
        <v>133</v>
      </c>
      <c r="E7" s="199" t="s">
        <v>25</v>
      </c>
      <c r="F7" s="200" t="s">
        <v>133</v>
      </c>
      <c r="G7" s="199" t="s">
        <v>25</v>
      </c>
      <c r="H7" s="200" t="s">
        <v>133</v>
      </c>
      <c r="I7" s="199" t="s">
        <v>25</v>
      </c>
      <c r="J7" s="200" t="s">
        <v>133</v>
      </c>
      <c r="K7" s="199" t="s">
        <v>25</v>
      </c>
      <c r="L7" s="200" t="s">
        <v>133</v>
      </c>
      <c r="M7" s="199" t="s">
        <v>25</v>
      </c>
      <c r="N7" s="200" t="s">
        <v>133</v>
      </c>
      <c r="O7" s="199" t="s">
        <v>25</v>
      </c>
      <c r="P7" s="200" t="s">
        <v>133</v>
      </c>
      <c r="Q7" s="199" t="s">
        <v>25</v>
      </c>
      <c r="R7" s="200" t="s">
        <v>133</v>
      </c>
      <c r="S7" s="199" t="s">
        <v>25</v>
      </c>
      <c r="T7" s="200" t="s">
        <v>133</v>
      </c>
      <c r="U7" s="199" t="s">
        <v>25</v>
      </c>
      <c r="V7" s="200" t="s">
        <v>133</v>
      </c>
      <c r="W7" s="539"/>
      <c r="X7" s="246"/>
      <c r="Y7" s="247"/>
      <c r="Z7" s="247"/>
      <c r="AA7" s="247"/>
      <c r="AB7" s="247"/>
      <c r="AC7" s="247"/>
    </row>
    <row r="8" spans="1:29" ht="49.5" customHeight="1">
      <c r="A8" s="201">
        <v>1</v>
      </c>
      <c r="B8" s="323" t="s">
        <v>674</v>
      </c>
      <c r="C8" s="324">
        <v>1079</v>
      </c>
      <c r="D8" s="325">
        <v>12</v>
      </c>
      <c r="E8" s="326">
        <v>4939</v>
      </c>
      <c r="F8" s="327">
        <v>12</v>
      </c>
      <c r="G8" s="328">
        <v>190</v>
      </c>
      <c r="H8" s="329">
        <v>10</v>
      </c>
      <c r="I8" s="330">
        <v>745</v>
      </c>
      <c r="J8" s="327">
        <v>13</v>
      </c>
      <c r="K8" s="331">
        <v>1898</v>
      </c>
      <c r="L8" s="325">
        <v>13</v>
      </c>
      <c r="M8" s="326">
        <v>40825</v>
      </c>
      <c r="N8" s="332">
        <v>12</v>
      </c>
      <c r="O8" s="324">
        <v>1469</v>
      </c>
      <c r="P8" s="325">
        <v>13</v>
      </c>
      <c r="Q8" s="326">
        <v>154112</v>
      </c>
      <c r="R8" s="332">
        <v>10</v>
      </c>
      <c r="S8" s="325">
        <v>8116</v>
      </c>
      <c r="T8" s="325">
        <v>13</v>
      </c>
      <c r="U8" s="326">
        <v>4214</v>
      </c>
      <c r="V8" s="327">
        <v>12</v>
      </c>
      <c r="W8" s="316">
        <v>120</v>
      </c>
      <c r="X8" s="246"/>
      <c r="Y8" s="247"/>
      <c r="Z8" s="247"/>
      <c r="AA8" s="247"/>
      <c r="AB8" s="247"/>
      <c r="AC8" s="247"/>
    </row>
    <row r="9" spans="1:29" ht="49.5" customHeight="1">
      <c r="A9" s="201">
        <v>2</v>
      </c>
      <c r="B9" s="323" t="s">
        <v>810</v>
      </c>
      <c r="C9" s="324">
        <v>1046</v>
      </c>
      <c r="D9" s="325">
        <v>13</v>
      </c>
      <c r="E9" s="326">
        <v>5141</v>
      </c>
      <c r="F9" s="327">
        <v>10</v>
      </c>
      <c r="G9" s="328">
        <v>195</v>
      </c>
      <c r="H9" s="329">
        <v>12</v>
      </c>
      <c r="I9" s="330">
        <v>647</v>
      </c>
      <c r="J9" s="327">
        <v>9</v>
      </c>
      <c r="K9" s="331">
        <v>1511</v>
      </c>
      <c r="L9" s="325">
        <v>12</v>
      </c>
      <c r="M9" s="326">
        <v>40861</v>
      </c>
      <c r="N9" s="332">
        <v>11</v>
      </c>
      <c r="O9" s="324">
        <v>1533</v>
      </c>
      <c r="P9" s="325">
        <v>11</v>
      </c>
      <c r="Q9" s="326">
        <v>152979</v>
      </c>
      <c r="R9" s="332">
        <v>13</v>
      </c>
      <c r="S9" s="325">
        <v>5650</v>
      </c>
      <c r="T9" s="325">
        <v>11</v>
      </c>
      <c r="U9" s="326">
        <v>4162</v>
      </c>
      <c r="V9" s="327">
        <v>13</v>
      </c>
      <c r="W9" s="316">
        <v>115</v>
      </c>
      <c r="X9" s="246"/>
      <c r="Y9" s="247"/>
      <c r="Z9" s="247"/>
      <c r="AA9" s="247"/>
      <c r="AB9" s="247"/>
      <c r="AC9" s="247"/>
    </row>
    <row r="10" spans="1:29" ht="49.5" customHeight="1">
      <c r="A10" s="201">
        <v>3</v>
      </c>
      <c r="B10" s="323" t="s">
        <v>906</v>
      </c>
      <c r="C10" s="324">
        <v>1120</v>
      </c>
      <c r="D10" s="325">
        <v>9</v>
      </c>
      <c r="E10" s="326">
        <v>5178</v>
      </c>
      <c r="F10" s="327">
        <v>9</v>
      </c>
      <c r="G10" s="328">
        <v>195</v>
      </c>
      <c r="H10" s="329">
        <v>11</v>
      </c>
      <c r="I10" s="330">
        <v>688</v>
      </c>
      <c r="J10" s="327">
        <v>12</v>
      </c>
      <c r="K10" s="331">
        <v>1418</v>
      </c>
      <c r="L10" s="325">
        <v>11</v>
      </c>
      <c r="M10" s="326">
        <v>40490</v>
      </c>
      <c r="N10" s="332">
        <v>13</v>
      </c>
      <c r="O10" s="324">
        <v>1555</v>
      </c>
      <c r="P10" s="325">
        <v>10</v>
      </c>
      <c r="Q10" s="326" t="s">
        <v>934</v>
      </c>
      <c r="R10" s="332">
        <v>0</v>
      </c>
      <c r="S10" s="325">
        <v>4474</v>
      </c>
      <c r="T10" s="325">
        <v>6</v>
      </c>
      <c r="U10" s="326">
        <v>4267</v>
      </c>
      <c r="V10" s="327">
        <v>11</v>
      </c>
      <c r="W10" s="316">
        <v>92</v>
      </c>
      <c r="X10" s="246"/>
      <c r="Y10" s="247"/>
      <c r="Z10" s="247"/>
      <c r="AA10" s="247"/>
      <c r="AB10" s="247"/>
      <c r="AC10" s="247"/>
    </row>
    <row r="11" spans="1:29" ht="49.5" customHeight="1">
      <c r="A11" s="201">
        <v>4</v>
      </c>
      <c r="B11" s="323" t="s">
        <v>879</v>
      </c>
      <c r="C11" s="324">
        <v>1140</v>
      </c>
      <c r="D11" s="325">
        <v>8</v>
      </c>
      <c r="E11" s="326">
        <v>4944</v>
      </c>
      <c r="F11" s="327">
        <v>11</v>
      </c>
      <c r="G11" s="328">
        <v>175</v>
      </c>
      <c r="H11" s="329">
        <v>7</v>
      </c>
      <c r="I11" s="330">
        <v>627</v>
      </c>
      <c r="J11" s="327">
        <v>8</v>
      </c>
      <c r="K11" s="331">
        <v>1344</v>
      </c>
      <c r="L11" s="325">
        <v>9</v>
      </c>
      <c r="M11" s="326">
        <v>42527</v>
      </c>
      <c r="N11" s="332">
        <v>6</v>
      </c>
      <c r="O11" s="324">
        <v>1622</v>
      </c>
      <c r="P11" s="325">
        <v>9</v>
      </c>
      <c r="Q11" s="326">
        <v>153083</v>
      </c>
      <c r="R11" s="332">
        <v>12</v>
      </c>
      <c r="S11" s="325">
        <v>5750</v>
      </c>
      <c r="T11" s="325">
        <v>12</v>
      </c>
      <c r="U11" s="326">
        <v>4388</v>
      </c>
      <c r="V11" s="327">
        <v>10</v>
      </c>
      <c r="W11" s="316">
        <v>92</v>
      </c>
      <c r="X11" s="246"/>
      <c r="Y11" s="247"/>
      <c r="Z11" s="247"/>
      <c r="AA11" s="247"/>
      <c r="AB11" s="247"/>
      <c r="AC11" s="247"/>
    </row>
    <row r="12" spans="1:29" ht="49.5" customHeight="1">
      <c r="A12" s="201">
        <v>5</v>
      </c>
      <c r="B12" s="323" t="s">
        <v>723</v>
      </c>
      <c r="C12" s="324">
        <v>1112</v>
      </c>
      <c r="D12" s="325">
        <v>10</v>
      </c>
      <c r="E12" s="326">
        <v>4847</v>
      </c>
      <c r="F12" s="327">
        <v>13</v>
      </c>
      <c r="G12" s="328">
        <v>175</v>
      </c>
      <c r="H12" s="329">
        <v>6</v>
      </c>
      <c r="I12" s="330">
        <v>679</v>
      </c>
      <c r="J12" s="327">
        <v>11</v>
      </c>
      <c r="K12" s="331">
        <v>1293</v>
      </c>
      <c r="L12" s="325">
        <v>8</v>
      </c>
      <c r="M12" s="326">
        <v>40908</v>
      </c>
      <c r="N12" s="332">
        <v>10</v>
      </c>
      <c r="O12" s="324" t="s">
        <v>924</v>
      </c>
      <c r="P12" s="325">
        <v>0</v>
      </c>
      <c r="Q12" s="326">
        <v>153459</v>
      </c>
      <c r="R12" s="332">
        <v>11</v>
      </c>
      <c r="S12" s="325">
        <v>5011</v>
      </c>
      <c r="T12" s="325">
        <v>7</v>
      </c>
      <c r="U12" s="326">
        <v>4443</v>
      </c>
      <c r="V12" s="327">
        <v>7</v>
      </c>
      <c r="W12" s="316">
        <v>83</v>
      </c>
      <c r="X12" s="246"/>
      <c r="Y12" s="247"/>
      <c r="Z12" s="247"/>
      <c r="AA12" s="247"/>
      <c r="AB12" s="247"/>
      <c r="AC12" s="247"/>
    </row>
    <row r="13" spans="1:29" ht="49.5" customHeight="1">
      <c r="A13" s="201">
        <v>6</v>
      </c>
      <c r="B13" s="323" t="s">
        <v>711</v>
      </c>
      <c r="C13" s="324">
        <v>1092</v>
      </c>
      <c r="D13" s="325">
        <v>11</v>
      </c>
      <c r="E13" s="326">
        <v>5265</v>
      </c>
      <c r="F13" s="327">
        <v>7</v>
      </c>
      <c r="G13" s="328">
        <v>198</v>
      </c>
      <c r="H13" s="329">
        <v>13</v>
      </c>
      <c r="I13" s="330">
        <v>654</v>
      </c>
      <c r="J13" s="327">
        <v>10</v>
      </c>
      <c r="K13" s="331">
        <v>1208</v>
      </c>
      <c r="L13" s="325">
        <v>7</v>
      </c>
      <c r="M13" s="326">
        <v>41588</v>
      </c>
      <c r="N13" s="332">
        <v>8</v>
      </c>
      <c r="O13" s="324">
        <v>1721</v>
      </c>
      <c r="P13" s="325">
        <v>8</v>
      </c>
      <c r="Q13" s="326">
        <v>185930</v>
      </c>
      <c r="R13" s="332">
        <v>2</v>
      </c>
      <c r="S13" s="325">
        <v>5479</v>
      </c>
      <c r="T13" s="325">
        <v>9</v>
      </c>
      <c r="U13" s="326">
        <v>4406</v>
      </c>
      <c r="V13" s="327">
        <v>8</v>
      </c>
      <c r="W13" s="316">
        <v>83</v>
      </c>
      <c r="X13" s="246"/>
      <c r="Y13" s="247"/>
      <c r="Z13" s="247"/>
      <c r="AA13" s="247"/>
      <c r="AB13" s="247"/>
      <c r="AC13" s="247"/>
    </row>
    <row r="14" spans="1:29" ht="49.5" customHeight="1">
      <c r="A14" s="201">
        <v>7</v>
      </c>
      <c r="B14" s="323" t="s">
        <v>796</v>
      </c>
      <c r="C14" s="324">
        <v>1146</v>
      </c>
      <c r="D14" s="325">
        <v>7</v>
      </c>
      <c r="E14" s="326">
        <v>5183</v>
      </c>
      <c r="F14" s="327">
        <v>8</v>
      </c>
      <c r="G14" s="328">
        <v>185</v>
      </c>
      <c r="H14" s="329">
        <v>8</v>
      </c>
      <c r="I14" s="330">
        <v>546</v>
      </c>
      <c r="J14" s="327">
        <v>4</v>
      </c>
      <c r="K14" s="331">
        <v>1091</v>
      </c>
      <c r="L14" s="325">
        <v>5</v>
      </c>
      <c r="M14" s="326">
        <v>40917</v>
      </c>
      <c r="N14" s="332">
        <v>9</v>
      </c>
      <c r="O14" s="324">
        <v>1529</v>
      </c>
      <c r="P14" s="325">
        <v>12</v>
      </c>
      <c r="Q14" s="326">
        <v>160638</v>
      </c>
      <c r="R14" s="332">
        <v>9</v>
      </c>
      <c r="S14" s="325">
        <v>5032</v>
      </c>
      <c r="T14" s="325">
        <v>8</v>
      </c>
      <c r="U14" s="326">
        <v>4399</v>
      </c>
      <c r="V14" s="327">
        <v>9</v>
      </c>
      <c r="W14" s="316">
        <v>79</v>
      </c>
      <c r="X14" s="246"/>
      <c r="Y14" s="247"/>
      <c r="Z14" s="247"/>
      <c r="AA14" s="247"/>
      <c r="AB14" s="247"/>
      <c r="AC14" s="247"/>
    </row>
    <row r="15" spans="1:29" ht="49.5" customHeight="1">
      <c r="A15" s="201">
        <v>8</v>
      </c>
      <c r="B15" s="323" t="s">
        <v>842</v>
      </c>
      <c r="C15" s="324">
        <v>1193</v>
      </c>
      <c r="D15" s="325">
        <v>3</v>
      </c>
      <c r="E15" s="326">
        <v>5395</v>
      </c>
      <c r="F15" s="327">
        <v>6</v>
      </c>
      <c r="G15" s="328">
        <v>190</v>
      </c>
      <c r="H15" s="329">
        <v>9</v>
      </c>
      <c r="I15" s="330">
        <v>595</v>
      </c>
      <c r="J15" s="327">
        <v>7</v>
      </c>
      <c r="K15" s="331">
        <v>1069</v>
      </c>
      <c r="L15" s="325">
        <v>4</v>
      </c>
      <c r="M15" s="326">
        <v>45962</v>
      </c>
      <c r="N15" s="332">
        <v>2</v>
      </c>
      <c r="O15" s="324" t="s">
        <v>924</v>
      </c>
      <c r="P15" s="325">
        <v>0</v>
      </c>
      <c r="Q15" s="326">
        <v>171447</v>
      </c>
      <c r="R15" s="332">
        <v>8</v>
      </c>
      <c r="S15" s="325">
        <v>5620</v>
      </c>
      <c r="T15" s="325">
        <v>10</v>
      </c>
      <c r="U15" s="326">
        <v>4591</v>
      </c>
      <c r="V15" s="327">
        <v>6</v>
      </c>
      <c r="W15" s="316">
        <v>55</v>
      </c>
      <c r="X15" s="246"/>
      <c r="Y15" s="247"/>
      <c r="Z15" s="247"/>
      <c r="AA15" s="247"/>
      <c r="AB15" s="247"/>
      <c r="AC15" s="247"/>
    </row>
    <row r="16" spans="1:29" ht="49.5" customHeight="1">
      <c r="A16" s="201">
        <v>9</v>
      </c>
      <c r="B16" s="323" t="s">
        <v>905</v>
      </c>
      <c r="C16" s="324">
        <v>1151</v>
      </c>
      <c r="D16" s="325">
        <v>6</v>
      </c>
      <c r="E16" s="326">
        <v>5415</v>
      </c>
      <c r="F16" s="327">
        <v>5</v>
      </c>
      <c r="G16" s="328">
        <v>165</v>
      </c>
      <c r="H16" s="329">
        <v>5</v>
      </c>
      <c r="I16" s="330" t="s">
        <v>932</v>
      </c>
      <c r="J16" s="327">
        <v>0</v>
      </c>
      <c r="K16" s="331">
        <v>1107</v>
      </c>
      <c r="L16" s="325">
        <v>6</v>
      </c>
      <c r="M16" s="326">
        <v>50615</v>
      </c>
      <c r="N16" s="332">
        <v>1</v>
      </c>
      <c r="O16" s="324">
        <v>2457</v>
      </c>
      <c r="P16" s="325">
        <v>3</v>
      </c>
      <c r="Q16" s="326">
        <v>173015</v>
      </c>
      <c r="R16" s="332">
        <v>7</v>
      </c>
      <c r="S16" s="325">
        <v>2887</v>
      </c>
      <c r="T16" s="325">
        <v>5</v>
      </c>
      <c r="U16" s="326">
        <v>4634</v>
      </c>
      <c r="V16" s="327">
        <v>5</v>
      </c>
      <c r="W16" s="316">
        <v>43</v>
      </c>
      <c r="X16" s="246"/>
      <c r="Y16" s="247"/>
      <c r="Z16" s="247"/>
      <c r="AA16" s="247"/>
      <c r="AB16" s="247"/>
      <c r="AC16" s="247"/>
    </row>
    <row r="17" spans="1:29" ht="49.5" customHeight="1">
      <c r="A17" s="201">
        <v>10</v>
      </c>
      <c r="B17" s="323" t="s">
        <v>865</v>
      </c>
      <c r="C17" s="324">
        <v>1222</v>
      </c>
      <c r="D17" s="325">
        <v>2</v>
      </c>
      <c r="E17" s="326">
        <v>5602</v>
      </c>
      <c r="F17" s="327">
        <v>3</v>
      </c>
      <c r="G17" s="328">
        <v>160</v>
      </c>
      <c r="H17" s="329">
        <v>3</v>
      </c>
      <c r="I17" s="330">
        <v>540</v>
      </c>
      <c r="J17" s="327">
        <v>3</v>
      </c>
      <c r="K17" s="331">
        <v>1345</v>
      </c>
      <c r="L17" s="325">
        <v>10</v>
      </c>
      <c r="M17" s="326">
        <v>43440</v>
      </c>
      <c r="N17" s="332">
        <v>5</v>
      </c>
      <c r="O17" s="324">
        <v>2119</v>
      </c>
      <c r="P17" s="325">
        <v>5</v>
      </c>
      <c r="Q17" s="326">
        <v>173538</v>
      </c>
      <c r="R17" s="332">
        <v>5</v>
      </c>
      <c r="S17" s="325">
        <v>1975</v>
      </c>
      <c r="T17" s="325">
        <v>3</v>
      </c>
      <c r="U17" s="326">
        <v>4788</v>
      </c>
      <c r="V17" s="327">
        <v>3</v>
      </c>
      <c r="W17" s="316">
        <v>42</v>
      </c>
      <c r="X17" s="246"/>
      <c r="Y17" s="247"/>
      <c r="Z17" s="247"/>
      <c r="AA17" s="247"/>
      <c r="AB17" s="247"/>
      <c r="AC17" s="247"/>
    </row>
    <row r="18" spans="1:29" ht="49.5" customHeight="1">
      <c r="A18" s="201">
        <v>11</v>
      </c>
      <c r="B18" s="323" t="s">
        <v>854</v>
      </c>
      <c r="C18" s="324">
        <v>1184</v>
      </c>
      <c r="D18" s="325">
        <v>4</v>
      </c>
      <c r="E18" s="326">
        <v>5490</v>
      </c>
      <c r="F18" s="327">
        <v>4</v>
      </c>
      <c r="G18" s="328" t="s">
        <v>934</v>
      </c>
      <c r="H18" s="329">
        <v>0</v>
      </c>
      <c r="I18" s="330">
        <v>504</v>
      </c>
      <c r="J18" s="327">
        <v>2</v>
      </c>
      <c r="K18" s="331">
        <v>695</v>
      </c>
      <c r="L18" s="325">
        <v>1</v>
      </c>
      <c r="M18" s="326">
        <v>41758</v>
      </c>
      <c r="N18" s="332">
        <v>7</v>
      </c>
      <c r="O18" s="324">
        <v>2031</v>
      </c>
      <c r="P18" s="325">
        <v>7</v>
      </c>
      <c r="Q18" s="326">
        <v>184123</v>
      </c>
      <c r="R18" s="332">
        <v>3</v>
      </c>
      <c r="S18" s="325">
        <v>2164</v>
      </c>
      <c r="T18" s="325">
        <v>4</v>
      </c>
      <c r="U18" s="326">
        <v>4723</v>
      </c>
      <c r="V18" s="327">
        <v>4</v>
      </c>
      <c r="W18" s="316">
        <v>36</v>
      </c>
      <c r="X18" s="246"/>
      <c r="Y18" s="247"/>
      <c r="Z18" s="247"/>
      <c r="AA18" s="247"/>
      <c r="AB18" s="247"/>
      <c r="AC18" s="247"/>
    </row>
    <row r="19" spans="1:29" ht="49.5" customHeight="1">
      <c r="A19" s="201">
        <v>12</v>
      </c>
      <c r="B19" s="323" t="s">
        <v>830</v>
      </c>
      <c r="C19" s="324">
        <v>1173</v>
      </c>
      <c r="D19" s="325">
        <v>5</v>
      </c>
      <c r="E19" s="326">
        <v>5791</v>
      </c>
      <c r="F19" s="327">
        <v>2</v>
      </c>
      <c r="G19" s="328">
        <v>160</v>
      </c>
      <c r="H19" s="329">
        <v>4</v>
      </c>
      <c r="I19" s="330">
        <v>561</v>
      </c>
      <c r="J19" s="327">
        <v>5</v>
      </c>
      <c r="K19" s="331">
        <v>905</v>
      </c>
      <c r="L19" s="325">
        <v>2</v>
      </c>
      <c r="M19" s="326">
        <v>44990</v>
      </c>
      <c r="N19" s="332">
        <v>3</v>
      </c>
      <c r="O19" s="324">
        <v>2300</v>
      </c>
      <c r="P19" s="325">
        <v>4</v>
      </c>
      <c r="Q19" s="326">
        <v>173479</v>
      </c>
      <c r="R19" s="332">
        <v>6</v>
      </c>
      <c r="S19" s="325">
        <v>1406</v>
      </c>
      <c r="T19" s="325">
        <v>1</v>
      </c>
      <c r="U19" s="326">
        <v>4833</v>
      </c>
      <c r="V19" s="327">
        <v>2</v>
      </c>
      <c r="W19" s="316">
        <v>34</v>
      </c>
      <c r="X19" s="246"/>
      <c r="Y19" s="247"/>
      <c r="Z19" s="247"/>
      <c r="AA19" s="247"/>
      <c r="AB19" s="247"/>
      <c r="AC19" s="247"/>
    </row>
    <row r="20" spans="1:29" ht="49.5" customHeight="1">
      <c r="A20" s="201">
        <v>13</v>
      </c>
      <c r="B20" s="323" t="s">
        <v>907</v>
      </c>
      <c r="C20" s="324">
        <v>1229</v>
      </c>
      <c r="D20" s="325">
        <v>1</v>
      </c>
      <c r="E20" s="326">
        <v>5843</v>
      </c>
      <c r="F20" s="327">
        <v>1</v>
      </c>
      <c r="G20" s="328" t="s">
        <v>925</v>
      </c>
      <c r="H20" s="329">
        <v>0</v>
      </c>
      <c r="I20" s="330">
        <v>594</v>
      </c>
      <c r="J20" s="327">
        <v>6</v>
      </c>
      <c r="K20" s="331">
        <v>1009</v>
      </c>
      <c r="L20" s="325">
        <v>3</v>
      </c>
      <c r="M20" s="326">
        <v>43534</v>
      </c>
      <c r="N20" s="332">
        <v>4</v>
      </c>
      <c r="O20" s="324">
        <v>2041</v>
      </c>
      <c r="P20" s="325">
        <v>6</v>
      </c>
      <c r="Q20" s="326">
        <v>174624</v>
      </c>
      <c r="R20" s="332">
        <v>4</v>
      </c>
      <c r="S20" s="325">
        <v>1572</v>
      </c>
      <c r="T20" s="325">
        <v>2</v>
      </c>
      <c r="U20" s="326">
        <v>4848</v>
      </c>
      <c r="V20" s="327">
        <v>1</v>
      </c>
      <c r="W20" s="316">
        <v>28</v>
      </c>
      <c r="X20" s="246"/>
      <c r="Y20" s="247"/>
      <c r="Z20" s="247"/>
      <c r="AA20" s="247"/>
      <c r="AB20" s="247"/>
      <c r="AC20" s="247"/>
    </row>
    <row r="21" spans="1:29" ht="49.5" customHeight="1">
      <c r="A21" s="201"/>
      <c r="B21" s="323"/>
      <c r="C21" s="324" t="s">
        <v>950</v>
      </c>
      <c r="D21" s="325" t="s">
        <v>950</v>
      </c>
      <c r="E21" s="326" t="s">
        <v>950</v>
      </c>
      <c r="F21" s="327" t="s">
        <v>950</v>
      </c>
      <c r="G21" s="328" t="s">
        <v>950</v>
      </c>
      <c r="H21" s="329" t="s">
        <v>950</v>
      </c>
      <c r="I21" s="330" t="s">
        <v>950</v>
      </c>
      <c r="J21" s="327" t="s">
        <v>950</v>
      </c>
      <c r="K21" s="331" t="s">
        <v>950</v>
      </c>
      <c r="L21" s="325" t="s">
        <v>950</v>
      </c>
      <c r="M21" s="326" t="s">
        <v>950</v>
      </c>
      <c r="N21" s="332" t="s">
        <v>950</v>
      </c>
      <c r="O21" s="324" t="s">
        <v>950</v>
      </c>
      <c r="P21" s="325" t="s">
        <v>950</v>
      </c>
      <c r="Q21" s="326" t="s">
        <v>950</v>
      </c>
      <c r="R21" s="332" t="s">
        <v>950</v>
      </c>
      <c r="S21" s="325" t="s">
        <v>950</v>
      </c>
      <c r="T21" s="325" t="s">
        <v>950</v>
      </c>
      <c r="U21" s="326" t="s">
        <v>950</v>
      </c>
      <c r="V21" s="327" t="s">
        <v>950</v>
      </c>
      <c r="W21" s="316">
        <v>0</v>
      </c>
      <c r="X21" s="246"/>
      <c r="Y21" s="247"/>
      <c r="Z21" s="247"/>
      <c r="AA21" s="247"/>
      <c r="AB21" s="247"/>
      <c r="AC21" s="247"/>
    </row>
    <row r="22" spans="1:29" ht="51" customHeight="1">
      <c r="A22" s="201"/>
      <c r="B22" s="323"/>
      <c r="C22" s="324" t="s">
        <v>950</v>
      </c>
      <c r="D22" s="325" t="s">
        <v>950</v>
      </c>
      <c r="E22" s="326" t="s">
        <v>950</v>
      </c>
      <c r="F22" s="327" t="s">
        <v>950</v>
      </c>
      <c r="G22" s="328" t="s">
        <v>950</v>
      </c>
      <c r="H22" s="329" t="s">
        <v>950</v>
      </c>
      <c r="I22" s="330" t="s">
        <v>950</v>
      </c>
      <c r="J22" s="327" t="s">
        <v>950</v>
      </c>
      <c r="K22" s="331" t="s">
        <v>950</v>
      </c>
      <c r="L22" s="325" t="s">
        <v>950</v>
      </c>
      <c r="M22" s="326" t="s">
        <v>950</v>
      </c>
      <c r="N22" s="332" t="s">
        <v>950</v>
      </c>
      <c r="O22" s="324" t="s">
        <v>950</v>
      </c>
      <c r="P22" s="325" t="s">
        <v>950</v>
      </c>
      <c r="Q22" s="326" t="s">
        <v>950</v>
      </c>
      <c r="R22" s="332" t="s">
        <v>950</v>
      </c>
      <c r="S22" s="325" t="s">
        <v>950</v>
      </c>
      <c r="T22" s="325" t="s">
        <v>950</v>
      </c>
      <c r="U22" s="326" t="s">
        <v>950</v>
      </c>
      <c r="V22" s="327" t="s">
        <v>950</v>
      </c>
      <c r="W22" s="316">
        <v>0</v>
      </c>
      <c r="X22" s="246"/>
      <c r="Y22" s="247"/>
      <c r="Z22" s="247"/>
      <c r="AA22" s="247"/>
      <c r="AB22" s="247"/>
      <c r="AC22" s="247"/>
    </row>
    <row r="23" spans="1:25" ht="30" customHeight="1">
      <c r="A23" s="535" t="s">
        <v>350</v>
      </c>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row>
    <row r="24" spans="1:25" ht="24" customHeight="1">
      <c r="A24" s="536" t="s">
        <v>628</v>
      </c>
      <c r="B24" s="536"/>
      <c r="C24" s="536"/>
      <c r="D24" s="536"/>
      <c r="E24" s="536"/>
      <c r="F24" s="536"/>
      <c r="G24" s="536"/>
      <c r="H24" s="536"/>
      <c r="I24" s="536"/>
      <c r="J24" s="536"/>
      <c r="K24" s="536"/>
      <c r="L24" s="536"/>
      <c r="M24" s="536"/>
      <c r="N24" s="536"/>
      <c r="O24" s="536"/>
      <c r="P24" s="536"/>
      <c r="Q24" s="536"/>
      <c r="R24" s="536"/>
      <c r="S24" s="536"/>
      <c r="T24" s="536"/>
      <c r="U24" s="536"/>
      <c r="V24" s="536"/>
      <c r="W24" s="536"/>
      <c r="X24" s="536"/>
      <c r="Y24" s="536"/>
    </row>
    <row r="25" spans="1:25" ht="24" customHeight="1">
      <c r="A25" s="248" t="s">
        <v>229</v>
      </c>
      <c r="B25" s="248" t="s">
        <v>672</v>
      </c>
      <c r="C25" s="530" t="s">
        <v>368</v>
      </c>
      <c r="D25" s="531"/>
      <c r="E25" s="530" t="s">
        <v>606</v>
      </c>
      <c r="F25" s="531"/>
      <c r="G25" s="530" t="s">
        <v>362</v>
      </c>
      <c r="H25" s="531"/>
      <c r="I25" s="530" t="s">
        <v>347</v>
      </c>
      <c r="J25" s="531"/>
      <c r="K25" s="530" t="s">
        <v>348</v>
      </c>
      <c r="L25" s="531"/>
      <c r="M25" s="530" t="s">
        <v>227</v>
      </c>
      <c r="N25" s="531"/>
      <c r="O25" s="530" t="s">
        <v>367</v>
      </c>
      <c r="P25" s="531"/>
      <c r="Q25" s="530" t="s">
        <v>607</v>
      </c>
      <c r="R25" s="531"/>
      <c r="S25" s="534" t="s">
        <v>625</v>
      </c>
      <c r="T25" s="534"/>
      <c r="U25" s="530" t="s">
        <v>605</v>
      </c>
      <c r="V25" s="531"/>
      <c r="W25" s="532" t="s">
        <v>230</v>
      </c>
      <c r="X25" s="532" t="s">
        <v>231</v>
      </c>
      <c r="Y25" s="532" t="s">
        <v>232</v>
      </c>
    </row>
    <row r="26" spans="1:25" ht="24" customHeight="1">
      <c r="A26" s="249"/>
      <c r="B26" s="249"/>
      <c r="C26" s="199" t="s">
        <v>25</v>
      </c>
      <c r="D26" s="200" t="s">
        <v>133</v>
      </c>
      <c r="E26" s="199" t="s">
        <v>25</v>
      </c>
      <c r="F26" s="200" t="s">
        <v>133</v>
      </c>
      <c r="G26" s="199" t="s">
        <v>25</v>
      </c>
      <c r="H26" s="200" t="s">
        <v>133</v>
      </c>
      <c r="I26" s="199" t="s">
        <v>25</v>
      </c>
      <c r="J26" s="200" t="s">
        <v>133</v>
      </c>
      <c r="K26" s="199" t="s">
        <v>25</v>
      </c>
      <c r="L26" s="200" t="s">
        <v>133</v>
      </c>
      <c r="M26" s="199" t="s">
        <v>25</v>
      </c>
      <c r="N26" s="200" t="s">
        <v>133</v>
      </c>
      <c r="O26" s="199" t="s">
        <v>25</v>
      </c>
      <c r="P26" s="200" t="s">
        <v>133</v>
      </c>
      <c r="Q26" s="199" t="s">
        <v>25</v>
      </c>
      <c r="R26" s="200" t="s">
        <v>133</v>
      </c>
      <c r="S26" s="199" t="s">
        <v>25</v>
      </c>
      <c r="T26" s="200" t="s">
        <v>133</v>
      </c>
      <c r="U26" s="199" t="s">
        <v>25</v>
      </c>
      <c r="V26" s="200" t="s">
        <v>133</v>
      </c>
      <c r="W26" s="533"/>
      <c r="X26" s="533"/>
      <c r="Y26" s="533"/>
    </row>
    <row r="27" spans="1:25" ht="51" customHeight="1">
      <c r="A27" s="201">
        <v>1</v>
      </c>
      <c r="B27" s="323" t="s">
        <v>865</v>
      </c>
      <c r="C27" s="324" t="s">
        <v>950</v>
      </c>
      <c r="D27" s="325" t="s">
        <v>950</v>
      </c>
      <c r="E27" s="326" t="s">
        <v>950</v>
      </c>
      <c r="F27" s="327" t="s">
        <v>950</v>
      </c>
      <c r="G27" s="328" t="s">
        <v>950</v>
      </c>
      <c r="H27" s="329" t="s">
        <v>950</v>
      </c>
      <c r="I27" s="330" t="s">
        <v>950</v>
      </c>
      <c r="J27" s="327" t="s">
        <v>950</v>
      </c>
      <c r="K27" s="331" t="s">
        <v>950</v>
      </c>
      <c r="L27" s="325" t="s">
        <v>950</v>
      </c>
      <c r="M27" s="326" t="s">
        <v>950</v>
      </c>
      <c r="N27" s="327" t="s">
        <v>950</v>
      </c>
      <c r="O27" s="328" t="s">
        <v>950</v>
      </c>
      <c r="P27" s="329" t="s">
        <v>950</v>
      </c>
      <c r="Q27" s="326" t="s">
        <v>950</v>
      </c>
      <c r="R27" s="327" t="s">
        <v>950</v>
      </c>
      <c r="S27" s="333" t="s">
        <v>950</v>
      </c>
      <c r="T27" s="325" t="s">
        <v>950</v>
      </c>
      <c r="U27" s="326" t="s">
        <v>950</v>
      </c>
      <c r="V27" s="327" t="s">
        <v>950</v>
      </c>
      <c r="W27" s="317"/>
      <c r="X27" s="317">
        <v>0</v>
      </c>
      <c r="Y27" s="318">
        <v>0</v>
      </c>
    </row>
    <row r="28" spans="1:25" ht="51" customHeight="1">
      <c r="A28" s="201">
        <v>2</v>
      </c>
      <c r="B28" s="323" t="s">
        <v>786</v>
      </c>
      <c r="C28" s="324" t="s">
        <v>950</v>
      </c>
      <c r="D28" s="325" t="s">
        <v>950</v>
      </c>
      <c r="E28" s="326" t="s">
        <v>950</v>
      </c>
      <c r="F28" s="327" t="s">
        <v>950</v>
      </c>
      <c r="G28" s="328" t="s">
        <v>950</v>
      </c>
      <c r="H28" s="329" t="s">
        <v>950</v>
      </c>
      <c r="I28" s="330" t="s">
        <v>950</v>
      </c>
      <c r="J28" s="327" t="s">
        <v>950</v>
      </c>
      <c r="K28" s="331" t="s">
        <v>950</v>
      </c>
      <c r="L28" s="325" t="s">
        <v>950</v>
      </c>
      <c r="M28" s="326" t="s">
        <v>950</v>
      </c>
      <c r="N28" s="327" t="s">
        <v>950</v>
      </c>
      <c r="O28" s="328" t="s">
        <v>950</v>
      </c>
      <c r="P28" s="329" t="s">
        <v>950</v>
      </c>
      <c r="Q28" s="326" t="s">
        <v>950</v>
      </c>
      <c r="R28" s="327" t="s">
        <v>950</v>
      </c>
      <c r="S28" s="333" t="s">
        <v>950</v>
      </c>
      <c r="T28" s="325" t="s">
        <v>950</v>
      </c>
      <c r="U28" s="326" t="s">
        <v>950</v>
      </c>
      <c r="V28" s="327" t="s">
        <v>950</v>
      </c>
      <c r="W28" s="317"/>
      <c r="X28" s="317">
        <v>0</v>
      </c>
      <c r="Y28" s="318">
        <v>0</v>
      </c>
    </row>
    <row r="29" spans="1:25" ht="51" customHeight="1">
      <c r="A29" s="201">
        <v>3</v>
      </c>
      <c r="B29" s="323" t="s">
        <v>830</v>
      </c>
      <c r="C29" s="324" t="s">
        <v>950</v>
      </c>
      <c r="D29" s="325" t="s">
        <v>950</v>
      </c>
      <c r="E29" s="326" t="s">
        <v>950</v>
      </c>
      <c r="F29" s="327" t="s">
        <v>950</v>
      </c>
      <c r="G29" s="328" t="s">
        <v>950</v>
      </c>
      <c r="H29" s="329" t="s">
        <v>950</v>
      </c>
      <c r="I29" s="330" t="s">
        <v>950</v>
      </c>
      <c r="J29" s="327" t="s">
        <v>950</v>
      </c>
      <c r="K29" s="331" t="s">
        <v>950</v>
      </c>
      <c r="L29" s="325" t="s">
        <v>950</v>
      </c>
      <c r="M29" s="326" t="s">
        <v>950</v>
      </c>
      <c r="N29" s="327" t="s">
        <v>950</v>
      </c>
      <c r="O29" s="328" t="s">
        <v>950</v>
      </c>
      <c r="P29" s="329" t="s">
        <v>950</v>
      </c>
      <c r="Q29" s="326" t="s">
        <v>950</v>
      </c>
      <c r="R29" s="327" t="s">
        <v>950</v>
      </c>
      <c r="S29" s="333" t="s">
        <v>950</v>
      </c>
      <c r="T29" s="325" t="s">
        <v>950</v>
      </c>
      <c r="U29" s="326" t="s">
        <v>950</v>
      </c>
      <c r="V29" s="327" t="s">
        <v>950</v>
      </c>
      <c r="W29" s="317"/>
      <c r="X29" s="317">
        <v>0</v>
      </c>
      <c r="Y29" s="318">
        <v>0</v>
      </c>
    </row>
    <row r="30" spans="1:25" ht="51" customHeight="1">
      <c r="A30" s="201">
        <v>4</v>
      </c>
      <c r="B30" s="323" t="s">
        <v>739</v>
      </c>
      <c r="C30" s="324" t="s">
        <v>950</v>
      </c>
      <c r="D30" s="325" t="s">
        <v>950</v>
      </c>
      <c r="E30" s="326" t="s">
        <v>950</v>
      </c>
      <c r="F30" s="327" t="s">
        <v>950</v>
      </c>
      <c r="G30" s="328" t="s">
        <v>950</v>
      </c>
      <c r="H30" s="329" t="s">
        <v>950</v>
      </c>
      <c r="I30" s="330" t="s">
        <v>950</v>
      </c>
      <c r="J30" s="327" t="s">
        <v>950</v>
      </c>
      <c r="K30" s="331" t="s">
        <v>950</v>
      </c>
      <c r="L30" s="325" t="s">
        <v>950</v>
      </c>
      <c r="M30" s="326" t="s">
        <v>950</v>
      </c>
      <c r="N30" s="327" t="s">
        <v>950</v>
      </c>
      <c r="O30" s="328" t="s">
        <v>950</v>
      </c>
      <c r="P30" s="329" t="s">
        <v>950</v>
      </c>
      <c r="Q30" s="326" t="s">
        <v>950</v>
      </c>
      <c r="R30" s="327" t="s">
        <v>950</v>
      </c>
      <c r="S30" s="333" t="s">
        <v>950</v>
      </c>
      <c r="T30" s="325" t="s">
        <v>950</v>
      </c>
      <c r="U30" s="326" t="s">
        <v>950</v>
      </c>
      <c r="V30" s="327" t="s">
        <v>950</v>
      </c>
      <c r="W30" s="317"/>
      <c r="X30" s="317">
        <v>0</v>
      </c>
      <c r="Y30" s="318">
        <v>0</v>
      </c>
    </row>
    <row r="31" spans="1:25" ht="51" customHeight="1">
      <c r="A31" s="201">
        <v>5</v>
      </c>
      <c r="B31" s="323" t="s">
        <v>842</v>
      </c>
      <c r="C31" s="324" t="s">
        <v>950</v>
      </c>
      <c r="D31" s="325" t="s">
        <v>950</v>
      </c>
      <c r="E31" s="326" t="s">
        <v>950</v>
      </c>
      <c r="F31" s="327" t="s">
        <v>950</v>
      </c>
      <c r="G31" s="328" t="s">
        <v>950</v>
      </c>
      <c r="H31" s="329" t="s">
        <v>950</v>
      </c>
      <c r="I31" s="330" t="s">
        <v>950</v>
      </c>
      <c r="J31" s="327" t="s">
        <v>950</v>
      </c>
      <c r="K31" s="331" t="s">
        <v>950</v>
      </c>
      <c r="L31" s="325" t="s">
        <v>950</v>
      </c>
      <c r="M31" s="326" t="s">
        <v>950</v>
      </c>
      <c r="N31" s="327" t="s">
        <v>950</v>
      </c>
      <c r="O31" s="328" t="s">
        <v>950</v>
      </c>
      <c r="P31" s="329" t="s">
        <v>950</v>
      </c>
      <c r="Q31" s="326" t="s">
        <v>950</v>
      </c>
      <c r="R31" s="327" t="s">
        <v>950</v>
      </c>
      <c r="S31" s="333" t="s">
        <v>950</v>
      </c>
      <c r="T31" s="325" t="s">
        <v>950</v>
      </c>
      <c r="U31" s="326" t="s">
        <v>950</v>
      </c>
      <c r="V31" s="327" t="s">
        <v>950</v>
      </c>
      <c r="W31" s="317"/>
      <c r="X31" s="317">
        <v>0</v>
      </c>
      <c r="Y31" s="318">
        <v>0</v>
      </c>
    </row>
    <row r="32" spans="1:25" ht="51" customHeight="1">
      <c r="A32" s="201">
        <v>6</v>
      </c>
      <c r="B32" s="323" t="s">
        <v>854</v>
      </c>
      <c r="C32" s="324" t="s">
        <v>950</v>
      </c>
      <c r="D32" s="325" t="s">
        <v>950</v>
      </c>
      <c r="E32" s="326" t="s">
        <v>950</v>
      </c>
      <c r="F32" s="327" t="s">
        <v>950</v>
      </c>
      <c r="G32" s="328" t="s">
        <v>950</v>
      </c>
      <c r="H32" s="329" t="s">
        <v>950</v>
      </c>
      <c r="I32" s="330" t="s">
        <v>950</v>
      </c>
      <c r="J32" s="327" t="s">
        <v>950</v>
      </c>
      <c r="K32" s="331" t="s">
        <v>950</v>
      </c>
      <c r="L32" s="325" t="s">
        <v>950</v>
      </c>
      <c r="M32" s="326" t="s">
        <v>950</v>
      </c>
      <c r="N32" s="327" t="s">
        <v>950</v>
      </c>
      <c r="O32" s="328" t="s">
        <v>950</v>
      </c>
      <c r="P32" s="329" t="s">
        <v>950</v>
      </c>
      <c r="Q32" s="326" t="s">
        <v>950</v>
      </c>
      <c r="R32" s="327" t="s">
        <v>950</v>
      </c>
      <c r="S32" s="333" t="s">
        <v>950</v>
      </c>
      <c r="T32" s="325" t="s">
        <v>950</v>
      </c>
      <c r="U32" s="326" t="s">
        <v>950</v>
      </c>
      <c r="V32" s="327" t="s">
        <v>950</v>
      </c>
      <c r="W32" s="317"/>
      <c r="X32" s="317">
        <v>0</v>
      </c>
      <c r="Y32" s="318">
        <v>0</v>
      </c>
    </row>
    <row r="33" spans="1:25" ht="51" customHeight="1">
      <c r="A33" s="201">
        <v>7</v>
      </c>
      <c r="B33" s="323" t="s">
        <v>711</v>
      </c>
      <c r="C33" s="324" t="s">
        <v>950</v>
      </c>
      <c r="D33" s="325" t="s">
        <v>950</v>
      </c>
      <c r="E33" s="326" t="s">
        <v>950</v>
      </c>
      <c r="F33" s="327" t="s">
        <v>950</v>
      </c>
      <c r="G33" s="328" t="s">
        <v>950</v>
      </c>
      <c r="H33" s="329" t="s">
        <v>950</v>
      </c>
      <c r="I33" s="330" t="s">
        <v>950</v>
      </c>
      <c r="J33" s="327" t="s">
        <v>950</v>
      </c>
      <c r="K33" s="331" t="s">
        <v>950</v>
      </c>
      <c r="L33" s="325" t="s">
        <v>950</v>
      </c>
      <c r="M33" s="326" t="s">
        <v>950</v>
      </c>
      <c r="N33" s="327" t="s">
        <v>950</v>
      </c>
      <c r="O33" s="328" t="s">
        <v>950</v>
      </c>
      <c r="P33" s="329" t="s">
        <v>950</v>
      </c>
      <c r="Q33" s="326" t="s">
        <v>950</v>
      </c>
      <c r="R33" s="327" t="s">
        <v>950</v>
      </c>
      <c r="S33" s="333" t="s">
        <v>950</v>
      </c>
      <c r="T33" s="325" t="s">
        <v>950</v>
      </c>
      <c r="U33" s="326" t="s">
        <v>950</v>
      </c>
      <c r="V33" s="327" t="s">
        <v>950</v>
      </c>
      <c r="W33" s="317"/>
      <c r="X33" s="317">
        <v>0</v>
      </c>
      <c r="Y33" s="318">
        <v>0</v>
      </c>
    </row>
    <row r="34" spans="1:25" ht="51" customHeight="1">
      <c r="A34" s="201">
        <v>8</v>
      </c>
      <c r="B34" s="323" t="s">
        <v>810</v>
      </c>
      <c r="C34" s="324" t="s">
        <v>950</v>
      </c>
      <c r="D34" s="325" t="s">
        <v>950</v>
      </c>
      <c r="E34" s="326" t="s">
        <v>950</v>
      </c>
      <c r="F34" s="327" t="s">
        <v>950</v>
      </c>
      <c r="G34" s="328" t="s">
        <v>950</v>
      </c>
      <c r="H34" s="329" t="s">
        <v>950</v>
      </c>
      <c r="I34" s="330" t="s">
        <v>950</v>
      </c>
      <c r="J34" s="327" t="s">
        <v>950</v>
      </c>
      <c r="K34" s="331" t="s">
        <v>950</v>
      </c>
      <c r="L34" s="325" t="s">
        <v>950</v>
      </c>
      <c r="M34" s="326" t="s">
        <v>950</v>
      </c>
      <c r="N34" s="327" t="s">
        <v>950</v>
      </c>
      <c r="O34" s="328" t="s">
        <v>950</v>
      </c>
      <c r="P34" s="329" t="s">
        <v>950</v>
      </c>
      <c r="Q34" s="326" t="s">
        <v>950</v>
      </c>
      <c r="R34" s="327" t="s">
        <v>950</v>
      </c>
      <c r="S34" s="333" t="s">
        <v>950</v>
      </c>
      <c r="T34" s="325" t="s">
        <v>950</v>
      </c>
      <c r="U34" s="326" t="s">
        <v>950</v>
      </c>
      <c r="V34" s="327" t="s">
        <v>950</v>
      </c>
      <c r="W34" s="317"/>
      <c r="X34" s="317">
        <v>0</v>
      </c>
      <c r="Y34" s="318">
        <v>0</v>
      </c>
    </row>
    <row r="35" spans="1:25" ht="51" customHeight="1">
      <c r="A35" s="201">
        <v>9</v>
      </c>
      <c r="B35" s="323" t="s">
        <v>796</v>
      </c>
      <c r="C35" s="324" t="s">
        <v>950</v>
      </c>
      <c r="D35" s="325" t="s">
        <v>950</v>
      </c>
      <c r="E35" s="326" t="s">
        <v>950</v>
      </c>
      <c r="F35" s="327" t="s">
        <v>950</v>
      </c>
      <c r="G35" s="328" t="s">
        <v>950</v>
      </c>
      <c r="H35" s="329" t="s">
        <v>950</v>
      </c>
      <c r="I35" s="330" t="s">
        <v>950</v>
      </c>
      <c r="J35" s="327" t="s">
        <v>950</v>
      </c>
      <c r="K35" s="331" t="s">
        <v>950</v>
      </c>
      <c r="L35" s="325" t="s">
        <v>950</v>
      </c>
      <c r="M35" s="326" t="s">
        <v>950</v>
      </c>
      <c r="N35" s="327" t="s">
        <v>950</v>
      </c>
      <c r="O35" s="328" t="s">
        <v>950</v>
      </c>
      <c r="P35" s="329" t="s">
        <v>950</v>
      </c>
      <c r="Q35" s="326" t="s">
        <v>950</v>
      </c>
      <c r="R35" s="327" t="s">
        <v>950</v>
      </c>
      <c r="S35" s="333" t="s">
        <v>950</v>
      </c>
      <c r="T35" s="325" t="s">
        <v>950</v>
      </c>
      <c r="U35" s="326" t="s">
        <v>950</v>
      </c>
      <c r="V35" s="327" t="s">
        <v>950</v>
      </c>
      <c r="W35" s="317"/>
      <c r="X35" s="317">
        <v>0</v>
      </c>
      <c r="Y35" s="318">
        <v>0</v>
      </c>
    </row>
    <row r="36" spans="1:25" ht="51" customHeight="1">
      <c r="A36" s="201">
        <v>10</v>
      </c>
      <c r="B36" s="323" t="s">
        <v>879</v>
      </c>
      <c r="C36" s="324" t="s">
        <v>950</v>
      </c>
      <c r="D36" s="325" t="s">
        <v>950</v>
      </c>
      <c r="E36" s="326" t="s">
        <v>950</v>
      </c>
      <c r="F36" s="327" t="s">
        <v>950</v>
      </c>
      <c r="G36" s="328" t="s">
        <v>950</v>
      </c>
      <c r="H36" s="329" t="s">
        <v>950</v>
      </c>
      <c r="I36" s="330" t="s">
        <v>950</v>
      </c>
      <c r="J36" s="327" t="s">
        <v>950</v>
      </c>
      <c r="K36" s="331" t="s">
        <v>950</v>
      </c>
      <c r="L36" s="325" t="s">
        <v>950</v>
      </c>
      <c r="M36" s="326" t="s">
        <v>950</v>
      </c>
      <c r="N36" s="327" t="s">
        <v>950</v>
      </c>
      <c r="O36" s="328" t="s">
        <v>950</v>
      </c>
      <c r="P36" s="329" t="s">
        <v>950</v>
      </c>
      <c r="Q36" s="326" t="s">
        <v>950</v>
      </c>
      <c r="R36" s="327" t="s">
        <v>950</v>
      </c>
      <c r="S36" s="333" t="s">
        <v>950</v>
      </c>
      <c r="T36" s="325" t="s">
        <v>950</v>
      </c>
      <c r="U36" s="326" t="s">
        <v>950</v>
      </c>
      <c r="V36" s="327" t="s">
        <v>950</v>
      </c>
      <c r="W36" s="317"/>
      <c r="X36" s="317">
        <v>0</v>
      </c>
      <c r="Y36" s="318">
        <v>0</v>
      </c>
    </row>
    <row r="37" spans="1:25" ht="51" customHeight="1">
      <c r="A37" s="201">
        <v>11</v>
      </c>
      <c r="B37" s="323" t="s">
        <v>723</v>
      </c>
      <c r="C37" s="324" t="s">
        <v>950</v>
      </c>
      <c r="D37" s="325" t="s">
        <v>950</v>
      </c>
      <c r="E37" s="326" t="s">
        <v>950</v>
      </c>
      <c r="F37" s="327" t="s">
        <v>950</v>
      </c>
      <c r="G37" s="328" t="s">
        <v>950</v>
      </c>
      <c r="H37" s="329" t="s">
        <v>950</v>
      </c>
      <c r="I37" s="330" t="s">
        <v>950</v>
      </c>
      <c r="J37" s="327" t="s">
        <v>950</v>
      </c>
      <c r="K37" s="331" t="s">
        <v>950</v>
      </c>
      <c r="L37" s="325" t="s">
        <v>950</v>
      </c>
      <c r="M37" s="326" t="s">
        <v>950</v>
      </c>
      <c r="N37" s="327" t="s">
        <v>950</v>
      </c>
      <c r="O37" s="328" t="s">
        <v>950</v>
      </c>
      <c r="P37" s="329" t="s">
        <v>950</v>
      </c>
      <c r="Q37" s="326" t="s">
        <v>950</v>
      </c>
      <c r="R37" s="327" t="s">
        <v>950</v>
      </c>
      <c r="S37" s="333" t="s">
        <v>950</v>
      </c>
      <c r="T37" s="325" t="s">
        <v>950</v>
      </c>
      <c r="U37" s="326" t="s">
        <v>950</v>
      </c>
      <c r="V37" s="327" t="s">
        <v>950</v>
      </c>
      <c r="W37" s="317"/>
      <c r="X37" s="317">
        <v>0</v>
      </c>
      <c r="Y37" s="318">
        <v>0</v>
      </c>
    </row>
    <row r="38" spans="1:25" ht="51" customHeight="1">
      <c r="A38" s="201">
        <v>12</v>
      </c>
      <c r="B38" s="323" t="s">
        <v>754</v>
      </c>
      <c r="C38" s="324" t="s">
        <v>950</v>
      </c>
      <c r="D38" s="325" t="s">
        <v>950</v>
      </c>
      <c r="E38" s="326" t="s">
        <v>950</v>
      </c>
      <c r="F38" s="327" t="s">
        <v>950</v>
      </c>
      <c r="G38" s="328" t="s">
        <v>950</v>
      </c>
      <c r="H38" s="329" t="s">
        <v>950</v>
      </c>
      <c r="I38" s="330" t="s">
        <v>950</v>
      </c>
      <c r="J38" s="327" t="s">
        <v>950</v>
      </c>
      <c r="K38" s="331" t="s">
        <v>950</v>
      </c>
      <c r="L38" s="325" t="s">
        <v>950</v>
      </c>
      <c r="M38" s="326" t="s">
        <v>950</v>
      </c>
      <c r="N38" s="327" t="s">
        <v>950</v>
      </c>
      <c r="O38" s="328" t="s">
        <v>950</v>
      </c>
      <c r="P38" s="329" t="s">
        <v>950</v>
      </c>
      <c r="Q38" s="326" t="s">
        <v>950</v>
      </c>
      <c r="R38" s="327" t="s">
        <v>950</v>
      </c>
      <c r="S38" s="333" t="s">
        <v>950</v>
      </c>
      <c r="T38" s="325" t="s">
        <v>950</v>
      </c>
      <c r="U38" s="326" t="s">
        <v>950</v>
      </c>
      <c r="V38" s="327" t="s">
        <v>950</v>
      </c>
      <c r="W38" s="317"/>
      <c r="X38" s="317">
        <v>0</v>
      </c>
      <c r="Y38" s="318">
        <v>0</v>
      </c>
    </row>
    <row r="39" spans="1:25" ht="51" customHeight="1">
      <c r="A39" s="201">
        <v>13</v>
      </c>
      <c r="B39" s="323" t="s">
        <v>674</v>
      </c>
      <c r="C39" s="324" t="s">
        <v>950</v>
      </c>
      <c r="D39" s="325" t="s">
        <v>950</v>
      </c>
      <c r="E39" s="326" t="s">
        <v>950</v>
      </c>
      <c r="F39" s="327" t="s">
        <v>950</v>
      </c>
      <c r="G39" s="328" t="s">
        <v>950</v>
      </c>
      <c r="H39" s="329" t="s">
        <v>950</v>
      </c>
      <c r="I39" s="330" t="s">
        <v>950</v>
      </c>
      <c r="J39" s="327" t="s">
        <v>950</v>
      </c>
      <c r="K39" s="331" t="s">
        <v>950</v>
      </c>
      <c r="L39" s="325" t="s">
        <v>950</v>
      </c>
      <c r="M39" s="326" t="s">
        <v>950</v>
      </c>
      <c r="N39" s="327" t="s">
        <v>950</v>
      </c>
      <c r="O39" s="328" t="s">
        <v>950</v>
      </c>
      <c r="P39" s="329" t="s">
        <v>950</v>
      </c>
      <c r="Q39" s="326" t="s">
        <v>950</v>
      </c>
      <c r="R39" s="327" t="s">
        <v>950</v>
      </c>
      <c r="S39" s="333" t="s">
        <v>950</v>
      </c>
      <c r="T39" s="325" t="s">
        <v>950</v>
      </c>
      <c r="U39" s="326" t="s">
        <v>950</v>
      </c>
      <c r="V39" s="327" t="s">
        <v>950</v>
      </c>
      <c r="W39" s="317"/>
      <c r="X39" s="317">
        <v>0</v>
      </c>
      <c r="Y39" s="318">
        <v>0</v>
      </c>
    </row>
    <row r="40" spans="1:25" ht="51" customHeight="1">
      <c r="A40" s="201">
        <v>14</v>
      </c>
      <c r="B40" s="323"/>
      <c r="C40" s="324" t="s">
        <v>950</v>
      </c>
      <c r="D40" s="325" t="s">
        <v>950</v>
      </c>
      <c r="E40" s="326" t="s">
        <v>950</v>
      </c>
      <c r="F40" s="327" t="s">
        <v>950</v>
      </c>
      <c r="G40" s="328" t="s">
        <v>950</v>
      </c>
      <c r="H40" s="329" t="s">
        <v>950</v>
      </c>
      <c r="I40" s="330" t="s">
        <v>950</v>
      </c>
      <c r="J40" s="327" t="s">
        <v>950</v>
      </c>
      <c r="K40" s="331" t="s">
        <v>950</v>
      </c>
      <c r="L40" s="325" t="s">
        <v>950</v>
      </c>
      <c r="M40" s="326" t="s">
        <v>950</v>
      </c>
      <c r="N40" s="327" t="s">
        <v>950</v>
      </c>
      <c r="O40" s="328" t="s">
        <v>950</v>
      </c>
      <c r="P40" s="329" t="s">
        <v>950</v>
      </c>
      <c r="Q40" s="326" t="s">
        <v>950</v>
      </c>
      <c r="R40" s="327" t="s">
        <v>950</v>
      </c>
      <c r="S40" s="333" t="s">
        <v>950</v>
      </c>
      <c r="T40" s="325" t="s">
        <v>950</v>
      </c>
      <c r="U40" s="326" t="s">
        <v>950</v>
      </c>
      <c r="V40" s="327" t="s">
        <v>950</v>
      </c>
      <c r="W40" s="317"/>
      <c r="X40" s="317">
        <v>0</v>
      </c>
      <c r="Y40" s="318">
        <v>0</v>
      </c>
    </row>
    <row r="41" spans="1:25" ht="51" customHeight="1">
      <c r="A41" s="201">
        <v>15</v>
      </c>
      <c r="B41" s="323"/>
      <c r="C41" s="324" t="s">
        <v>950</v>
      </c>
      <c r="D41" s="325" t="s">
        <v>950</v>
      </c>
      <c r="E41" s="326" t="s">
        <v>950</v>
      </c>
      <c r="F41" s="327" t="s">
        <v>950</v>
      </c>
      <c r="G41" s="328" t="s">
        <v>950</v>
      </c>
      <c r="H41" s="329" t="s">
        <v>950</v>
      </c>
      <c r="I41" s="330" t="s">
        <v>950</v>
      </c>
      <c r="J41" s="327" t="s">
        <v>950</v>
      </c>
      <c r="K41" s="331" t="s">
        <v>950</v>
      </c>
      <c r="L41" s="325" t="s">
        <v>950</v>
      </c>
      <c r="M41" s="326" t="s">
        <v>950</v>
      </c>
      <c r="N41" s="327" t="s">
        <v>950</v>
      </c>
      <c r="O41" s="328" t="s">
        <v>950</v>
      </c>
      <c r="P41" s="329" t="s">
        <v>950</v>
      </c>
      <c r="Q41" s="326" t="s">
        <v>950</v>
      </c>
      <c r="R41" s="327" t="s">
        <v>950</v>
      </c>
      <c r="S41" s="333" t="s">
        <v>950</v>
      </c>
      <c r="T41" s="325" t="s">
        <v>950</v>
      </c>
      <c r="U41" s="326" t="s">
        <v>950</v>
      </c>
      <c r="V41" s="327" t="s">
        <v>950</v>
      </c>
      <c r="W41" s="317"/>
      <c r="X41" s="317">
        <v>0</v>
      </c>
      <c r="Y41" s="318">
        <v>0</v>
      </c>
    </row>
    <row r="42" ht="24" customHeight="1"/>
    <row r="43" ht="24" customHeight="1"/>
    <row r="44" ht="24" customHeight="1"/>
    <row r="45" ht="24" customHeight="1"/>
    <row r="46" ht="22.5" customHeight="1"/>
    <row r="49" ht="50.25" customHeight="1"/>
    <row r="50" ht="50.25" customHeight="1"/>
    <row r="51" ht="50.25" customHeight="1"/>
    <row r="52" ht="50.25" customHeight="1"/>
    <row r="53" ht="50.25" customHeight="1"/>
    <row r="54" ht="50.25" customHeight="1"/>
    <row r="55" ht="50.25" customHeight="1"/>
    <row r="56" ht="50.25" customHeight="1"/>
    <row r="59" ht="61.5" customHeight="1"/>
    <row r="60" ht="61.5" customHeight="1"/>
    <row r="61" ht="61.5" customHeight="1"/>
    <row r="62" ht="61.5" customHeight="1"/>
    <row r="63" ht="61.5" customHeight="1"/>
    <row r="64" ht="61.5" customHeight="1"/>
    <row r="65" ht="61.5" customHeight="1"/>
    <row r="66" ht="61.5" customHeight="1"/>
  </sheetData>
  <sheetProtection/>
  <mergeCells count="33">
    <mergeCell ref="Q6:R6"/>
    <mergeCell ref="S6:T6"/>
    <mergeCell ref="K6:L6"/>
    <mergeCell ref="E6:F6"/>
    <mergeCell ref="I6:J6"/>
    <mergeCell ref="G6:H6"/>
    <mergeCell ref="A1:Y1"/>
    <mergeCell ref="A2:Y2"/>
    <mergeCell ref="W6:W7"/>
    <mergeCell ref="A6:A7"/>
    <mergeCell ref="B6:B7"/>
    <mergeCell ref="M6:N6"/>
    <mergeCell ref="A3:Y3"/>
    <mergeCell ref="C6:D6"/>
    <mergeCell ref="A4:Y4"/>
    <mergeCell ref="R5:Y5"/>
    <mergeCell ref="Y25:Y26"/>
    <mergeCell ref="W25:W26"/>
    <mergeCell ref="X25:X26"/>
    <mergeCell ref="Q25:R25"/>
    <mergeCell ref="O6:P6"/>
    <mergeCell ref="U6:V6"/>
    <mergeCell ref="S25:T25"/>
    <mergeCell ref="U25:V25"/>
    <mergeCell ref="A23:Y23"/>
    <mergeCell ref="A24:Y24"/>
    <mergeCell ref="C25:D25"/>
    <mergeCell ref="I25:J25"/>
    <mergeCell ref="K25:L25"/>
    <mergeCell ref="O25:P25"/>
    <mergeCell ref="M25:N25"/>
    <mergeCell ref="G25:H25"/>
    <mergeCell ref="E25:F25"/>
  </mergeCells>
  <hyperlinks>
    <hyperlink ref="A3:S3" location="'YARIŞMA PROGRAMI'!A1" display="GENEL PUAN TABLOSU"/>
    <hyperlink ref="A23:S2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2"/>
  <rowBreaks count="1" manualBreakCount="1">
    <brk id="22" max="24" man="1"/>
  </rowBreaks>
  <drawing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1:O212"/>
  <sheetViews>
    <sheetView view="pageBreakPreview" zoomScale="60" zoomScalePageLayoutView="0" workbookViewId="0" topLeftCell="A1">
      <selection activeCell="R136" sqref="R136"/>
    </sheetView>
  </sheetViews>
  <sheetFormatPr defaultColWidth="9.140625" defaultRowHeight="12.75"/>
  <cols>
    <col min="2" max="2" width="17.57421875" style="0" hidden="1" customWidth="1"/>
    <col min="3" max="3" width="12.421875" style="0" customWidth="1"/>
    <col min="4" max="4" width="16.140625" style="0" customWidth="1"/>
    <col min="5" max="5" width="24.8515625" style="0" customWidth="1"/>
    <col min="6" max="6" width="32.00390625" style="0" bestFit="1" customWidth="1"/>
    <col min="7" max="7" width="12.8515625" style="0" customWidth="1"/>
    <col min="9" max="9" width="10.57421875" style="0" customWidth="1"/>
    <col min="10" max="10" width="19.0039062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63" t="str">
        <f>('YARIŞMA BİLGİLERİ'!A2)</f>
        <v>Türkiye Atletizm Federasyonu
Ankara Atletizm İl Temsilciliği</v>
      </c>
      <c r="B1" s="463"/>
      <c r="C1" s="463"/>
      <c r="D1" s="463"/>
      <c r="E1" s="463"/>
      <c r="F1" s="463"/>
      <c r="G1" s="463"/>
      <c r="H1" s="463"/>
      <c r="I1" s="463"/>
      <c r="J1" s="463"/>
      <c r="K1" s="463"/>
      <c r="L1" s="463"/>
      <c r="M1" s="463"/>
      <c r="N1" s="463"/>
      <c r="O1" s="463"/>
    </row>
    <row r="2" spans="1:15" ht="18" customHeight="1">
      <c r="A2" s="464" t="str">
        <f>'YARIŞMA BİLGİLERİ'!F19</f>
        <v>Kulüplerarası Gençler Atletizm Ligi 1.Kademe Yarışmaları</v>
      </c>
      <c r="B2" s="464"/>
      <c r="C2" s="464"/>
      <c r="D2" s="464"/>
      <c r="E2" s="464"/>
      <c r="F2" s="464"/>
      <c r="G2" s="464"/>
      <c r="H2" s="464"/>
      <c r="I2" s="464"/>
      <c r="J2" s="464"/>
      <c r="K2" s="464"/>
      <c r="L2" s="464"/>
      <c r="M2" s="464"/>
      <c r="N2" s="464"/>
      <c r="O2" s="464"/>
    </row>
    <row r="3" spans="1:15" ht="23.25" customHeight="1">
      <c r="A3" s="465" t="s">
        <v>630</v>
      </c>
      <c r="B3" s="465"/>
      <c r="C3" s="465"/>
      <c r="D3" s="465"/>
      <c r="E3" s="465"/>
      <c r="F3" s="465"/>
      <c r="G3" s="465"/>
      <c r="H3" s="465"/>
      <c r="I3" s="465"/>
      <c r="J3" s="465"/>
      <c r="K3" s="465"/>
      <c r="L3" s="465"/>
      <c r="M3" s="465"/>
      <c r="N3" s="465"/>
      <c r="O3" s="465"/>
    </row>
    <row r="4" spans="1:15" ht="23.25" customHeight="1">
      <c r="A4" s="457" t="s">
        <v>227</v>
      </c>
      <c r="B4" s="457"/>
      <c r="C4" s="457"/>
      <c r="D4" s="457"/>
      <c r="E4" s="457"/>
      <c r="F4" s="457"/>
      <c r="G4" s="457"/>
      <c r="H4" s="240"/>
      <c r="I4" s="461" t="s">
        <v>367</v>
      </c>
      <c r="J4" s="461"/>
      <c r="K4" s="461"/>
      <c r="L4" s="461"/>
      <c r="M4" s="461"/>
      <c r="N4" s="461"/>
      <c r="O4" s="461"/>
    </row>
    <row r="5" spans="1:15" ht="27" customHeight="1">
      <c r="A5" s="458" t="s">
        <v>16</v>
      </c>
      <c r="B5" s="459"/>
      <c r="C5" s="459"/>
      <c r="D5" s="459"/>
      <c r="E5" s="459"/>
      <c r="F5" s="459"/>
      <c r="G5" s="459"/>
      <c r="H5" s="237"/>
      <c r="I5" s="241"/>
      <c r="J5" s="242"/>
      <c r="K5" s="243"/>
      <c r="L5" s="243"/>
      <c r="M5" s="243"/>
      <c r="N5" s="243"/>
      <c r="O5" s="243"/>
    </row>
    <row r="6" spans="1:15" ht="46.5" customHeight="1">
      <c r="A6" s="195" t="s">
        <v>12</v>
      </c>
      <c r="B6" s="195" t="s">
        <v>80</v>
      </c>
      <c r="C6" s="195" t="s">
        <v>79</v>
      </c>
      <c r="D6" s="196" t="s">
        <v>13</v>
      </c>
      <c r="E6" s="197" t="s">
        <v>14</v>
      </c>
      <c r="F6" s="197" t="s">
        <v>672</v>
      </c>
      <c r="G6" s="198" t="s">
        <v>225</v>
      </c>
      <c r="H6" s="238"/>
      <c r="I6" s="546" t="s">
        <v>6</v>
      </c>
      <c r="J6" s="548"/>
      <c r="K6" s="546" t="s">
        <v>78</v>
      </c>
      <c r="L6" s="546" t="s">
        <v>21</v>
      </c>
      <c r="M6" s="546" t="s">
        <v>7</v>
      </c>
      <c r="N6" s="546" t="s">
        <v>672</v>
      </c>
      <c r="O6" s="546" t="s">
        <v>234</v>
      </c>
    </row>
    <row r="7" spans="1:15" ht="46.5" customHeight="1">
      <c r="A7" s="66">
        <v>1</v>
      </c>
      <c r="B7" s="204" t="s">
        <v>60</v>
      </c>
      <c r="C7" s="278">
        <f>IF(ISERROR(VLOOKUP(B7,'KAYIT LİSTESİ'!$B$4:$H$951,2,0)),"",(VLOOKUP(B7,'KAYIT LİSTESİ'!$B$4:$H$951,2,0)))</f>
      </c>
      <c r="D7" s="122">
        <f>IF(ISERROR(VLOOKUP(B7,'KAYIT LİSTESİ'!$B$4:$H$951,4,0)),"",(VLOOKUP(B7,'KAYIT LİSTESİ'!$B$4:$H$951,4,0)))</f>
      </c>
      <c r="E7" s="205">
        <f>IF(ISERROR(VLOOKUP(B7,'KAYIT LİSTESİ'!$B$4:$H$951,5,0)),"",(VLOOKUP(B7,'KAYIT LİSTESİ'!$B$4:$H$951,5,0)))</f>
      </c>
      <c r="F7" s="205">
        <f>IF(ISERROR(VLOOKUP(B7,'KAYIT LİSTESİ'!$B$4:$H$951,6,0)),"",(VLOOKUP(B7,'KAYIT LİSTESİ'!$B$4:$H$951,6,0)))</f>
      </c>
      <c r="G7" s="172"/>
      <c r="H7" s="238"/>
      <c r="I7" s="547"/>
      <c r="J7" s="548"/>
      <c r="K7" s="547"/>
      <c r="L7" s="547"/>
      <c r="M7" s="547"/>
      <c r="N7" s="547"/>
      <c r="O7" s="547"/>
    </row>
    <row r="8" spans="1:15" ht="46.5" customHeight="1">
      <c r="A8" s="66">
        <v>2</v>
      </c>
      <c r="B8" s="204" t="s">
        <v>61</v>
      </c>
      <c r="C8" s="278">
        <f>IF(ISERROR(VLOOKUP(B8,'KAYIT LİSTESİ'!$B$4:$H$951,2,0)),"",(VLOOKUP(B8,'KAYIT LİSTESİ'!$B$4:$H$951,2,0)))</f>
        <v>554</v>
      </c>
      <c r="D8" s="122">
        <f>IF(ISERROR(VLOOKUP(B8,'KAYIT LİSTESİ'!$B$4:$H$951,4,0)),"",(VLOOKUP(B8,'KAYIT LİSTESİ'!$B$4:$H$951,4,0)))</f>
        <v>34809</v>
      </c>
      <c r="E8" s="205" t="str">
        <f>IF(ISERROR(VLOOKUP(B8,'KAYIT LİSTESİ'!$B$4:$H$951,5,0)),"",(VLOOKUP(B8,'KAYIT LİSTESİ'!$B$4:$H$951,5,0)))</f>
        <v>BÜNYAMİN AKYÜREK</v>
      </c>
      <c r="F8" s="205" t="str">
        <f>IF(ISERROR(VLOOKUP(B8,'KAYIT LİSTESİ'!$B$4:$H$951,6,0)),"",(VLOOKUP(B8,'KAYIT LİSTESİ'!$B$4:$H$951,6,0)))</f>
        <v>TOKAT-BELEDİYE PLEVNE SPOR</v>
      </c>
      <c r="G8" s="172"/>
      <c r="H8" s="238"/>
      <c r="I8" s="66">
        <v>1</v>
      </c>
      <c r="J8" s="204" t="s">
        <v>389</v>
      </c>
      <c r="K8" s="281">
        <f>IF(ISERROR(VLOOKUP(J8,'KAYIT LİSTESİ'!$B$4:$H$951,2,0)),"",(VLOOKUP(J8,'KAYIT LİSTESİ'!$B$4:$H$951,2,0)))</f>
        <v>561</v>
      </c>
      <c r="L8" s="206">
        <f>IF(ISERROR(VLOOKUP(J8,'KAYIT LİSTESİ'!$B$4:$H$951,4,0)),"",(VLOOKUP(J8,'KAYIT LİSTESİ'!$B$4:$H$951,4,0)))</f>
        <v>35400</v>
      </c>
      <c r="M8" s="165" t="str">
        <f>IF(ISERROR(VLOOKUP(J8,'KAYIT LİSTESİ'!$B$4:$H$951,5,0)),"",(VLOOKUP(J8,'KAYIT LİSTESİ'!$B$4:$H$951,5,0)))</f>
        <v>SAMET COŞKUN</v>
      </c>
      <c r="N8" s="165" t="str">
        <f>IF(ISERROR(VLOOKUP(J8,'KAYIT LİSTESİ'!$B$4:$H$951,6,0)),"",(VLOOKUP(J8,'KAYIT LİSTESİ'!$B$4:$H$951,6,0)))</f>
        <v>TOKAT-BELEDİYE PLEVNE SPOR</v>
      </c>
      <c r="O8" s="207"/>
    </row>
    <row r="9" spans="1:15" ht="46.5" customHeight="1">
      <c r="A9" s="66">
        <v>3</v>
      </c>
      <c r="B9" s="204" t="s">
        <v>62</v>
      </c>
      <c r="C9" s="278">
        <f>IF(ISERROR(VLOOKUP(B9,'KAYIT LİSTESİ'!$B$4:$H$951,2,0)),"",(VLOOKUP(B9,'KAYIT LİSTESİ'!$B$4:$H$951,2,0)))</f>
        <v>480</v>
      </c>
      <c r="D9" s="122">
        <f>IF(ISERROR(VLOOKUP(B9,'KAYIT LİSTESİ'!$B$4:$H$951,4,0)),"",(VLOOKUP(B9,'KAYIT LİSTESİ'!$B$4:$H$951,4,0)))</f>
        <v>35431</v>
      </c>
      <c r="E9" s="205" t="str">
        <f>IF(ISERROR(VLOOKUP(B9,'KAYIT LİSTESİ'!$B$4:$H$951,5,0)),"",(VLOOKUP(B9,'KAYIT LİSTESİ'!$B$4:$H$951,5,0)))</f>
        <v>SERHAT ÇURGOTAY</v>
      </c>
      <c r="F9" s="205" t="str">
        <f>IF(ISERROR(VLOOKUP(B9,'KAYIT LİSTESİ'!$B$4:$H$951,6,0)),"",(VLOOKUP(B9,'KAYIT LİSTESİ'!$B$4:$H$951,6,0)))</f>
        <v>İSTANBUL-SULTANBEYLİ MEVLANA İ.Ö.O.SP.</v>
      </c>
      <c r="G9" s="172"/>
      <c r="H9" s="238"/>
      <c r="I9" s="66">
        <v>2</v>
      </c>
      <c r="J9" s="204" t="s">
        <v>390</v>
      </c>
      <c r="K9" s="281">
        <f>IF(ISERROR(VLOOKUP(J9,'KAYIT LİSTESİ'!$B$4:$H$951,2,0)),"",(VLOOKUP(J9,'KAYIT LİSTESİ'!$B$4:$H$951,2,0)))</f>
        <v>482</v>
      </c>
      <c r="L9" s="206">
        <f>IF(ISERROR(VLOOKUP(J9,'KAYIT LİSTESİ'!$B$4:$H$951,4,0)),"",(VLOOKUP(J9,'KAYIT LİSTESİ'!$B$4:$H$951,4,0)))</f>
        <v>34335</v>
      </c>
      <c r="M9" s="165" t="str">
        <f>IF(ISERROR(VLOOKUP(J9,'KAYIT LİSTESİ'!$B$4:$H$951,5,0)),"",(VLOOKUP(J9,'KAYIT LİSTESİ'!$B$4:$H$951,5,0)))</f>
        <v>TAKYEDDİN KÖKÜM</v>
      </c>
      <c r="N9" s="165" t="str">
        <f>IF(ISERROR(VLOOKUP(J9,'KAYIT LİSTESİ'!$B$4:$H$951,6,0)),"",(VLOOKUP(J9,'KAYIT LİSTESİ'!$B$4:$H$951,6,0)))</f>
        <v>İSTANBUL-SULTANBEYLİ MEVLANA İ.Ö.O.SP.</v>
      </c>
      <c r="O9" s="207"/>
    </row>
    <row r="10" spans="1:15" ht="46.5" customHeight="1">
      <c r="A10" s="66">
        <v>4</v>
      </c>
      <c r="B10" s="204" t="s">
        <v>63</v>
      </c>
      <c r="C10" s="278">
        <f>IF(ISERROR(VLOOKUP(B10,'KAYIT LİSTESİ'!$B$4:$H$951,2,0)),"",(VLOOKUP(B10,'KAYIT LİSTESİ'!$B$4:$H$951,2,0)))</f>
        <v>522</v>
      </c>
      <c r="D10" s="122">
        <f>IF(ISERROR(VLOOKUP(B10,'KAYIT LİSTESİ'!$B$4:$H$951,4,0)),"",(VLOOKUP(B10,'KAYIT LİSTESİ'!$B$4:$H$951,4,0)))</f>
        <v>35474</v>
      </c>
      <c r="E10" s="205" t="str">
        <f>IF(ISERROR(VLOOKUP(B10,'KAYIT LİSTESİ'!$B$4:$H$951,5,0)),"",(VLOOKUP(B10,'KAYIT LİSTESİ'!$B$4:$H$951,5,0)))</f>
        <v>MESUT AK</v>
      </c>
      <c r="F10" s="205" t="str">
        <f>IF(ISERROR(VLOOKUP(B10,'KAYIT LİSTESİ'!$B$4:$H$951,6,0)),"",(VLOOKUP(B10,'KAYIT LİSTESİ'!$B$4:$H$951,6,0)))</f>
        <v>MALATYA-ESENLİK BLD.SP.</v>
      </c>
      <c r="G10" s="172"/>
      <c r="H10" s="238"/>
      <c r="I10" s="66">
        <v>3</v>
      </c>
      <c r="J10" s="204" t="s">
        <v>391</v>
      </c>
      <c r="K10" s="281">
        <f>IF(ISERROR(VLOOKUP(J10,'KAYIT LİSTESİ'!$B$4:$H$951,2,0)),"",(VLOOKUP(J10,'KAYIT LİSTESİ'!$B$4:$H$951,2,0)))</f>
        <v>526</v>
      </c>
      <c r="L10" s="206">
        <f>IF(ISERROR(VLOOKUP(J10,'KAYIT LİSTESİ'!$B$4:$H$951,4,0)),"",(VLOOKUP(J10,'KAYIT LİSTESİ'!$B$4:$H$951,4,0)))</f>
        <v>35099</v>
      </c>
      <c r="M10" s="165" t="str">
        <f>IF(ISERROR(VLOOKUP(J10,'KAYIT LİSTESİ'!$B$4:$H$951,5,0)),"",(VLOOKUP(J10,'KAYIT LİSTESİ'!$B$4:$H$951,5,0)))</f>
        <v>SEZER SEYFİOĞLU</v>
      </c>
      <c r="N10" s="165" t="str">
        <f>IF(ISERROR(VLOOKUP(J10,'KAYIT LİSTESİ'!$B$4:$H$951,6,0)),"",(VLOOKUP(J10,'KAYIT LİSTESİ'!$B$4:$H$951,6,0)))</f>
        <v>MALATYA-ESENLİK BLD.SP.</v>
      </c>
      <c r="O10" s="207"/>
    </row>
    <row r="11" spans="1:15" ht="46.5" customHeight="1">
      <c r="A11" s="66">
        <v>5</v>
      </c>
      <c r="B11" s="204" t="s">
        <v>64</v>
      </c>
      <c r="C11" s="278">
        <f>IF(ISERROR(VLOOKUP(B11,'KAYIT LİSTESİ'!$B$4:$H$951,2,0)),"",(VLOOKUP(B11,'KAYIT LİSTESİ'!$B$4:$H$951,2,0)))</f>
        <v>436</v>
      </c>
      <c r="D11" s="122">
        <f>IF(ISERROR(VLOOKUP(B11,'KAYIT LİSTESİ'!$B$4:$H$951,4,0)),"",(VLOOKUP(B11,'KAYIT LİSTESİ'!$B$4:$H$951,4,0)))</f>
        <v>35643</v>
      </c>
      <c r="E11" s="205" t="str">
        <f>IF(ISERROR(VLOOKUP(B11,'KAYIT LİSTESİ'!$B$4:$H$951,5,0)),"",(VLOOKUP(B11,'KAYIT LİSTESİ'!$B$4:$H$951,5,0)))</f>
        <v>SERTAÇ BUZAGACI</v>
      </c>
      <c r="F11" s="205" t="str">
        <f>IF(ISERROR(VLOOKUP(B11,'KAYIT LİSTESİ'!$B$4:$H$951,6,0)),"",(VLOOKUP(B11,'KAYIT LİSTESİ'!$B$4:$H$951,6,0)))</f>
        <v>ESKİŞEHİR-B.Ş.GENÇLİK VE SPOR</v>
      </c>
      <c r="G11" s="172"/>
      <c r="H11" s="238"/>
      <c r="I11" s="66">
        <v>4</v>
      </c>
      <c r="J11" s="204" t="s">
        <v>392</v>
      </c>
      <c r="K11" s="281">
        <f>IF(ISERROR(VLOOKUP(J11,'KAYIT LİSTESİ'!$B$4:$H$951,2,0)),"",(VLOOKUP(J11,'KAYIT LİSTESİ'!$B$4:$H$951,2,0)))</f>
        <v>429</v>
      </c>
      <c r="L11" s="206">
        <f>IF(ISERROR(VLOOKUP(J11,'KAYIT LİSTESİ'!$B$4:$H$951,4,0)),"",(VLOOKUP(J11,'KAYIT LİSTESİ'!$B$4:$H$951,4,0)))</f>
        <v>35042</v>
      </c>
      <c r="M11" s="165" t="str">
        <f>IF(ISERROR(VLOOKUP(J11,'KAYIT LİSTESİ'!$B$4:$H$951,5,0)),"",(VLOOKUP(J11,'KAYIT LİSTESİ'!$B$4:$H$951,5,0)))</f>
        <v>CENGİZ EKEN</v>
      </c>
      <c r="N11" s="165" t="str">
        <f>IF(ISERROR(VLOOKUP(J11,'KAYIT LİSTESİ'!$B$4:$H$951,6,0)),"",(VLOOKUP(J11,'KAYIT LİSTESİ'!$B$4:$H$951,6,0)))</f>
        <v>ESKİŞEHİR-B.Ş.GENÇLİK VE SPOR</v>
      </c>
      <c r="O11" s="207"/>
    </row>
    <row r="12" spans="1:15" ht="46.5" customHeight="1">
      <c r="A12" s="66">
        <v>6</v>
      </c>
      <c r="B12" s="204" t="s">
        <v>65</v>
      </c>
      <c r="C12" s="278">
        <f>IF(ISERROR(VLOOKUP(B12,'KAYIT LİSTESİ'!$B$4:$H$951,2,0)),"",(VLOOKUP(B12,'KAYIT LİSTESİ'!$B$4:$H$951,2,0)))</f>
        <v>532</v>
      </c>
      <c r="D12" s="122">
        <f>IF(ISERROR(VLOOKUP(B12,'KAYIT LİSTESİ'!$B$4:$H$951,4,0)),"",(VLOOKUP(B12,'KAYIT LİSTESİ'!$B$4:$H$951,4,0)))</f>
        <v>35054</v>
      </c>
      <c r="E12" s="205" t="str">
        <f>IF(ISERROR(VLOOKUP(B12,'KAYIT LİSTESİ'!$B$4:$H$951,5,0)),"",(VLOOKUP(B12,'KAYIT LİSTESİ'!$B$4:$H$951,5,0)))</f>
        <v>EREN DOĞAN</v>
      </c>
      <c r="F12" s="205" t="str">
        <f>IF(ISERROR(VLOOKUP(B12,'KAYIT LİSTESİ'!$B$4:$H$951,6,0)),"",(VLOOKUP(B12,'KAYIT LİSTESİ'!$B$4:$H$951,6,0)))</f>
        <v>MERSİN-MESKİ SPOR</v>
      </c>
      <c r="G12" s="172"/>
      <c r="H12" s="238"/>
      <c r="I12" s="66">
        <v>5</v>
      </c>
      <c r="J12" s="204" t="s">
        <v>393</v>
      </c>
      <c r="K12" s="281">
        <f>IF(ISERROR(VLOOKUP(J12,'KAYIT LİSTESİ'!$B$4:$H$951,2,0)),"",(VLOOKUP(J12,'KAYIT LİSTESİ'!$B$4:$H$951,2,0)))</f>
        <v>538</v>
      </c>
      <c r="L12" s="206">
        <f>IF(ISERROR(VLOOKUP(J12,'KAYIT LİSTESİ'!$B$4:$H$951,4,0)),"",(VLOOKUP(J12,'KAYIT LİSTESİ'!$B$4:$H$951,4,0)))</f>
        <v>34814</v>
      </c>
      <c r="M12" s="165" t="str">
        <f>IF(ISERROR(VLOOKUP(J12,'KAYIT LİSTESİ'!$B$4:$H$951,5,0)),"",(VLOOKUP(J12,'KAYIT LİSTESİ'!$B$4:$H$951,5,0)))</f>
        <v>SEMİH İLHAN</v>
      </c>
      <c r="N12" s="165" t="str">
        <f>IF(ISERROR(VLOOKUP(J12,'KAYIT LİSTESİ'!$B$4:$H$951,6,0)),"",(VLOOKUP(J12,'KAYIT LİSTESİ'!$B$4:$H$951,6,0)))</f>
        <v>MERSİN-MESKİ SPOR</v>
      </c>
      <c r="O12" s="207"/>
    </row>
    <row r="13" spans="1:15" ht="46.5" customHeight="1">
      <c r="A13" s="66">
        <v>7</v>
      </c>
      <c r="B13" s="204" t="s">
        <v>205</v>
      </c>
      <c r="C13" s="278">
        <f>IF(ISERROR(VLOOKUP(B13,'KAYIT LİSTESİ'!$B$4:$H$951,2,0)),"",(VLOOKUP(B13,'KAYIT LİSTESİ'!$B$4:$H$951,2,0)))</f>
        <v>542</v>
      </c>
      <c r="D13" s="122">
        <f>IF(ISERROR(VLOOKUP(B13,'KAYIT LİSTESİ'!$B$4:$H$951,4,0)),"",(VLOOKUP(B13,'KAYIT LİSTESİ'!$B$4:$H$951,4,0)))</f>
        <v>34700</v>
      </c>
      <c r="E13" s="205" t="str">
        <f>IF(ISERROR(VLOOKUP(B13,'KAYIT LİSTESİ'!$B$4:$H$951,5,0)),"",(VLOOKUP(B13,'KAYIT LİSTESİ'!$B$4:$H$951,5,0)))</f>
        <v>ALPEREN KIRATİK</v>
      </c>
      <c r="F13" s="205" t="str">
        <f>IF(ISERROR(VLOOKUP(B13,'KAYIT LİSTESİ'!$B$4:$H$951,6,0)),"",(VLOOKUP(B13,'KAYIT LİSTESİ'!$B$4:$H$951,6,0)))</f>
        <v>SİVAS-SPORCU EĞİTİM MERKEZİ</v>
      </c>
      <c r="G13" s="172"/>
      <c r="H13" s="238"/>
      <c r="I13" s="66">
        <v>6</v>
      </c>
      <c r="J13" s="204" t="s">
        <v>394</v>
      </c>
      <c r="K13" s="281">
        <f>IF(ISERROR(VLOOKUP(J13,'KAYIT LİSTESİ'!$B$4:$H$951,2,0)),"",(VLOOKUP(J13,'KAYIT LİSTESİ'!$B$4:$H$951,2,0)))</f>
        <v>541</v>
      </c>
      <c r="L13" s="206">
        <f>IF(ISERROR(VLOOKUP(J13,'KAYIT LİSTESİ'!$B$4:$H$951,4,0)),"",(VLOOKUP(J13,'KAYIT LİSTESİ'!$B$4:$H$951,4,0)))</f>
        <v>34517</v>
      </c>
      <c r="M13" s="165" t="str">
        <f>IF(ISERROR(VLOOKUP(J13,'KAYIT LİSTESİ'!$B$4:$H$951,5,0)),"",(VLOOKUP(J13,'KAYIT LİSTESİ'!$B$4:$H$951,5,0)))</f>
        <v>ALİ ÖZÇİÇEK</v>
      </c>
      <c r="N13" s="165" t="str">
        <f>IF(ISERROR(VLOOKUP(J13,'KAYIT LİSTESİ'!$B$4:$H$951,6,0)),"",(VLOOKUP(J13,'KAYIT LİSTESİ'!$B$4:$H$951,6,0)))</f>
        <v>SİVAS-SPORCU EĞİTİM MERKEZİ</v>
      </c>
      <c r="O13" s="207"/>
    </row>
    <row r="14" spans="1:15" ht="46.5" customHeight="1">
      <c r="A14" s="66">
        <v>8</v>
      </c>
      <c r="B14" s="204" t="s">
        <v>206</v>
      </c>
      <c r="C14" s="278">
        <f>IF(ISERROR(VLOOKUP(B14,'KAYIT LİSTESİ'!$B$4:$H$951,2,0)),"",(VLOOKUP(B14,'KAYIT LİSTESİ'!$B$4:$H$951,2,0)))</f>
      </c>
      <c r="D14" s="122">
        <f>IF(ISERROR(VLOOKUP(B14,'KAYIT LİSTESİ'!$B$4:$H$951,4,0)),"",(VLOOKUP(B14,'KAYIT LİSTESİ'!$B$4:$H$951,4,0)))</f>
      </c>
      <c r="E14" s="205">
        <f>IF(ISERROR(VLOOKUP(B14,'KAYIT LİSTESİ'!$B$4:$H$951,5,0)),"",(VLOOKUP(B14,'KAYIT LİSTESİ'!$B$4:$H$951,5,0)))</f>
      </c>
      <c r="F14" s="205">
        <f>IF(ISERROR(VLOOKUP(B14,'KAYIT LİSTESİ'!$B$4:$H$951,6,0)),"",(VLOOKUP(B14,'KAYIT LİSTESİ'!$B$4:$H$951,6,0)))</f>
      </c>
      <c r="G14" s="172"/>
      <c r="H14" s="238"/>
      <c r="I14" s="66">
        <v>7</v>
      </c>
      <c r="J14" s="204" t="s">
        <v>395</v>
      </c>
      <c r="K14" s="281">
        <f>IF(ISERROR(VLOOKUP(J14,'KAYIT LİSTESİ'!$B$4:$H$951,2,0)),"",(VLOOKUP(J14,'KAYIT LİSTESİ'!$B$4:$H$951,2,0)))</f>
        <v>409</v>
      </c>
      <c r="L14" s="206">
        <f>IF(ISERROR(VLOOKUP(J14,'KAYIT LİSTESİ'!$B$4:$H$951,4,0)),"",(VLOOKUP(J14,'KAYIT LİSTESİ'!$B$4:$H$951,4,0)))</f>
        <v>1994</v>
      </c>
      <c r="M14" s="165" t="str">
        <f>IF(ISERROR(VLOOKUP(J14,'KAYIT LİSTESİ'!$B$4:$H$951,5,0)),"",(VLOOKUP(J14,'KAYIT LİSTESİ'!$B$4:$H$951,5,0)))</f>
        <v>GÜRKAN ALTUN</v>
      </c>
      <c r="N14" s="165" t="str">
        <f>IF(ISERROR(VLOOKUP(J14,'KAYIT LİSTESİ'!$B$4:$H$951,6,0)),"",(VLOOKUP(J14,'KAYIT LİSTESİ'!$B$4:$H$951,6,0)))</f>
        <v>ANKARA-B.B. ANKARASPOR</v>
      </c>
      <c r="O14" s="207"/>
    </row>
    <row r="15" spans="1:15" ht="46.5" customHeight="1">
      <c r="A15" s="66">
        <v>9</v>
      </c>
      <c r="B15" s="204" t="s">
        <v>207</v>
      </c>
      <c r="C15" s="278">
        <f>IF(ISERROR(VLOOKUP(B15,'KAYIT LİSTESİ'!$B$4:$H$951,2,0)),"",(VLOOKUP(B15,'KAYIT LİSTESİ'!$B$4:$H$951,2,0)))</f>
      </c>
      <c r="D15" s="122">
        <f>IF(ISERROR(VLOOKUP(B15,'KAYIT LİSTESİ'!$B$4:$H$951,4,0)),"",(VLOOKUP(B15,'KAYIT LİSTESİ'!$B$4:$H$951,4,0)))</f>
      </c>
      <c r="E15" s="205">
        <f>IF(ISERROR(VLOOKUP(B15,'KAYIT LİSTESİ'!$B$4:$H$951,5,0)),"",(VLOOKUP(B15,'KAYIT LİSTESİ'!$B$4:$H$951,5,0)))</f>
      </c>
      <c r="F15" s="205">
        <f>IF(ISERROR(VLOOKUP(B15,'KAYIT LİSTESİ'!$B$4:$H$951,6,0)),"",(VLOOKUP(B15,'KAYIT LİSTESİ'!$B$4:$H$951,6,0)))</f>
      </c>
      <c r="G15" s="172"/>
      <c r="H15" s="238"/>
      <c r="I15" s="66">
        <v>8</v>
      </c>
      <c r="J15" s="204" t="s">
        <v>396</v>
      </c>
      <c r="K15" s="281">
        <f>IF(ISERROR(VLOOKUP(J15,'KAYIT LİSTESİ'!$B$4:$H$951,2,0)),"",(VLOOKUP(J15,'KAYIT LİSTESİ'!$B$4:$H$951,2,0)))</f>
        <v>507</v>
      </c>
      <c r="L15" s="206">
        <f>IF(ISERROR(VLOOKUP(J15,'KAYIT LİSTESİ'!$B$4:$H$951,4,0)),"",(VLOOKUP(J15,'KAYIT LİSTESİ'!$B$4:$H$951,4,0)))</f>
        <v>34450</v>
      </c>
      <c r="M15" s="165" t="str">
        <f>IF(ISERROR(VLOOKUP(J15,'KAYIT LİSTESİ'!$B$4:$H$951,5,0)),"",(VLOOKUP(J15,'KAYIT LİSTESİ'!$B$4:$H$951,5,0)))</f>
        <v>M.ÇAĞLAR BİTKİN</v>
      </c>
      <c r="N15" s="165" t="str">
        <f>IF(ISERROR(VLOOKUP(J15,'KAYIT LİSTESİ'!$B$4:$H$951,6,0)),"",(VLOOKUP(J15,'KAYIT LİSTESİ'!$B$4:$H$951,6,0)))</f>
        <v>KOCAELİ-DARICA BLD.EĞT.SP.</v>
      </c>
      <c r="O15" s="207"/>
    </row>
    <row r="16" spans="1:15" ht="46.5" customHeight="1">
      <c r="A16" s="66">
        <v>10</v>
      </c>
      <c r="B16" s="204" t="s">
        <v>208</v>
      </c>
      <c r="C16" s="278">
        <f>IF(ISERROR(VLOOKUP(B16,'KAYIT LİSTESİ'!$B$4:$H$951,2,0)),"",(VLOOKUP(B16,'KAYIT LİSTESİ'!$B$4:$H$951,2,0)))</f>
      </c>
      <c r="D16" s="122">
        <f>IF(ISERROR(VLOOKUP(B16,'KAYIT LİSTESİ'!$B$4:$H$951,4,0)),"",(VLOOKUP(B16,'KAYIT LİSTESİ'!$B$4:$H$951,4,0)))</f>
      </c>
      <c r="E16" s="205">
        <f>IF(ISERROR(VLOOKUP(B16,'KAYIT LİSTESİ'!$B$4:$H$951,5,0)),"",(VLOOKUP(B16,'KAYIT LİSTESİ'!$B$4:$H$951,5,0)))</f>
      </c>
      <c r="F16" s="205">
        <f>IF(ISERROR(VLOOKUP(B16,'KAYIT LİSTESİ'!$B$4:$H$951,6,0)),"",(VLOOKUP(B16,'KAYIT LİSTESİ'!$B$4:$H$951,6,0)))</f>
      </c>
      <c r="G16" s="172"/>
      <c r="H16" s="238"/>
      <c r="I16" s="66">
        <v>9</v>
      </c>
      <c r="J16" s="204" t="s">
        <v>397</v>
      </c>
      <c r="K16" s="281">
        <f>IF(ISERROR(VLOOKUP(J16,'KAYIT LİSTESİ'!$B$4:$H$951,2,0)),"",(VLOOKUP(J16,'KAYIT LİSTESİ'!$B$4:$H$951,2,0)))</f>
        <v>495</v>
      </c>
      <c r="L16" s="206">
        <f>IF(ISERROR(VLOOKUP(J16,'KAYIT LİSTESİ'!$B$4:$H$951,4,0)),"",(VLOOKUP(J16,'KAYIT LİSTESİ'!$B$4:$H$951,4,0)))</f>
        <v>35094</v>
      </c>
      <c r="M16" s="165" t="str">
        <f>IF(ISERROR(VLOOKUP(J16,'KAYIT LİSTESİ'!$B$4:$H$951,5,0)),"",(VLOOKUP(J16,'KAYIT LİSTESİ'!$B$4:$H$951,5,0)))</f>
        <v>YAGIZ ERDOĞAN</v>
      </c>
      <c r="N16" s="165" t="str">
        <f>IF(ISERROR(VLOOKUP(J16,'KAYIT LİSTESİ'!$B$4:$H$951,6,0)),"",(VLOOKUP(J16,'KAYIT LİSTESİ'!$B$4:$H$951,6,0)))</f>
        <v>İSTANBUL-ÜSKÜDAR BLD.SPOR</v>
      </c>
      <c r="O16" s="207"/>
    </row>
    <row r="17" spans="1:15" ht="46.5" customHeight="1">
      <c r="A17" s="66">
        <v>11</v>
      </c>
      <c r="B17" s="204" t="s">
        <v>209</v>
      </c>
      <c r="C17" s="278">
        <f>IF(ISERROR(VLOOKUP(B17,'KAYIT LİSTESİ'!$B$4:$H$951,2,0)),"",(VLOOKUP(B17,'KAYIT LİSTESİ'!$B$4:$H$951,2,0)))</f>
      </c>
      <c r="D17" s="122">
        <f>IF(ISERROR(VLOOKUP(B17,'KAYIT LİSTESİ'!$B$4:$H$951,4,0)),"",(VLOOKUP(B17,'KAYIT LİSTESİ'!$B$4:$H$951,4,0)))</f>
      </c>
      <c r="E17" s="205">
        <f>IF(ISERROR(VLOOKUP(B17,'KAYIT LİSTESİ'!$B$4:$H$951,5,0)),"",(VLOOKUP(B17,'KAYIT LİSTESİ'!$B$4:$H$951,5,0)))</f>
      </c>
      <c r="F17" s="205">
        <f>IF(ISERROR(VLOOKUP(B17,'KAYIT LİSTESİ'!$B$4:$H$951,6,0)),"",(VLOOKUP(B17,'KAYIT LİSTESİ'!$B$4:$H$951,6,0)))</f>
      </c>
      <c r="G17" s="172"/>
      <c r="H17" s="238"/>
      <c r="I17" s="66">
        <v>10</v>
      </c>
      <c r="J17" s="204" t="s">
        <v>398</v>
      </c>
      <c r="K17" s="281">
        <f>IF(ISERROR(VLOOKUP(J17,'KAYIT LİSTESİ'!$B$4:$H$951,2,0)),"",(VLOOKUP(J17,'KAYIT LİSTESİ'!$B$4:$H$951,2,0)))</f>
        <v>572</v>
      </c>
      <c r="L17" s="206">
        <f>IF(ISERROR(VLOOKUP(J17,'KAYIT LİSTESİ'!$B$4:$H$951,4,0)),"",(VLOOKUP(J17,'KAYIT LİSTESİ'!$B$4:$H$951,4,0)))</f>
        <v>34939</v>
      </c>
      <c r="M17" s="165" t="str">
        <f>IF(ISERROR(VLOOKUP(J17,'KAYIT LİSTESİ'!$B$4:$H$951,5,0)),"",(VLOOKUP(J17,'KAYIT LİSTESİ'!$B$4:$H$951,5,0)))</f>
        <v>KUBİLAY PARILTI</v>
      </c>
      <c r="N17" s="165" t="str">
        <f>IF(ISERROR(VLOOKUP(J17,'KAYIT LİSTESİ'!$B$4:$H$951,6,0)),"",(VLOOKUP(J17,'KAYIT LİSTESİ'!$B$4:$H$951,6,0)))</f>
        <v>KOCAELİ-B.Ş.BLD.KAĞIT SPOR</v>
      </c>
      <c r="O17" s="207"/>
    </row>
    <row r="18" spans="1:15" ht="46.5" customHeight="1">
      <c r="A18" s="66">
        <v>12</v>
      </c>
      <c r="B18" s="204" t="s">
        <v>210</v>
      </c>
      <c r="C18" s="278">
        <f>IF(ISERROR(VLOOKUP(B18,'KAYIT LİSTESİ'!$B$4:$H$951,2,0)),"",(VLOOKUP(B18,'KAYIT LİSTESİ'!$B$4:$H$951,2,0)))</f>
      </c>
      <c r="D18" s="122">
        <f>IF(ISERROR(VLOOKUP(B18,'KAYIT LİSTESİ'!$B$4:$H$951,4,0)),"",(VLOOKUP(B18,'KAYIT LİSTESİ'!$B$4:$H$951,4,0)))</f>
      </c>
      <c r="E18" s="205">
        <f>IF(ISERROR(VLOOKUP(B18,'KAYIT LİSTESİ'!$B$4:$H$951,5,0)),"",(VLOOKUP(B18,'KAYIT LİSTESİ'!$B$4:$H$951,5,0)))</f>
      </c>
      <c r="F18" s="205">
        <f>IF(ISERROR(VLOOKUP(B18,'KAYIT LİSTESİ'!$B$4:$H$951,6,0)),"",(VLOOKUP(B18,'KAYIT LİSTESİ'!$B$4:$H$951,6,0)))</f>
      </c>
      <c r="G18" s="172"/>
      <c r="H18" s="238"/>
      <c r="I18" s="66">
        <v>11</v>
      </c>
      <c r="J18" s="204" t="s">
        <v>399</v>
      </c>
      <c r="K18" s="281">
        <f>IF(ISERROR(VLOOKUP(J18,'KAYIT LİSTESİ'!$B$4:$H$951,2,0)),"",(VLOOKUP(J18,'KAYIT LİSTESİ'!$B$4:$H$951,2,0)))</f>
        <v>566</v>
      </c>
      <c r="L18" s="206">
        <f>IF(ISERROR(VLOOKUP(J18,'KAYIT LİSTESİ'!$B$4:$H$951,4,0)),"",(VLOOKUP(J18,'KAYIT LİSTESİ'!$B$4:$H$951,4,0)))</f>
        <v>35569</v>
      </c>
      <c r="M18" s="165" t="str">
        <f>IF(ISERROR(VLOOKUP(J18,'KAYIT LİSTESİ'!$B$4:$H$951,5,0)),"",(VLOOKUP(J18,'KAYIT LİSTESİ'!$B$4:$H$951,5,0)))</f>
        <v>Alper Kaan YASİN</v>
      </c>
      <c r="N18" s="165" t="str">
        <f>IF(ISERROR(VLOOKUP(J18,'KAYIT LİSTESİ'!$B$4:$H$951,6,0)),"",(VLOOKUP(J18,'KAYIT LİSTESİ'!$B$4:$H$951,6,0)))</f>
        <v>ANKARA-EGO SPOR KULÜBÜ</v>
      </c>
      <c r="O18" s="207"/>
    </row>
    <row r="19" spans="1:15" ht="46.5" customHeight="1">
      <c r="A19" s="458" t="s">
        <v>17</v>
      </c>
      <c r="B19" s="459"/>
      <c r="C19" s="459"/>
      <c r="D19" s="459"/>
      <c r="E19" s="459"/>
      <c r="F19" s="459"/>
      <c r="G19" s="459"/>
      <c r="H19" s="238"/>
      <c r="I19" s="66">
        <v>12</v>
      </c>
      <c r="J19" s="204" t="s">
        <v>400</v>
      </c>
      <c r="K19" s="281">
        <f>IF(ISERROR(VLOOKUP(J19,'KAYIT LİSTESİ'!$B$4:$H$951,2,0)),"",(VLOOKUP(J19,'KAYIT LİSTESİ'!$B$4:$H$951,2,0)))</f>
        <v>450</v>
      </c>
      <c r="L19" s="206">
        <f>IF(ISERROR(VLOOKUP(J19,'KAYIT LİSTESİ'!$B$4:$H$951,4,0)),"",(VLOOKUP(J19,'KAYIT LİSTESİ'!$B$4:$H$951,4,0)))</f>
        <v>35485</v>
      </c>
      <c r="M19" s="165" t="str">
        <f>IF(ISERROR(VLOOKUP(J19,'KAYIT LİSTESİ'!$B$4:$H$951,5,0)),"",(VLOOKUP(J19,'KAYIT LİSTESİ'!$B$4:$H$951,5,0)))</f>
        <v>NECATİ ER</v>
      </c>
      <c r="N19" s="165" t="str">
        <f>IF(ISERROR(VLOOKUP(J19,'KAYIT LİSTESİ'!$B$4:$H$951,6,0)),"",(VLOOKUP(J19,'KAYIT LİSTESİ'!$B$4:$H$951,6,0)))</f>
        <v>İSTANBUL-ENKA SPOR</v>
      </c>
      <c r="O19" s="207"/>
    </row>
    <row r="20" spans="1:15" ht="46.5" customHeight="1">
      <c r="A20" s="195" t="s">
        <v>12</v>
      </c>
      <c r="B20" s="195" t="s">
        <v>80</v>
      </c>
      <c r="C20" s="195" t="s">
        <v>79</v>
      </c>
      <c r="D20" s="196" t="s">
        <v>13</v>
      </c>
      <c r="E20" s="197" t="s">
        <v>14</v>
      </c>
      <c r="F20" s="197" t="s">
        <v>672</v>
      </c>
      <c r="G20" s="198" t="s">
        <v>225</v>
      </c>
      <c r="H20" s="238"/>
      <c r="I20" s="66">
        <v>13</v>
      </c>
      <c r="J20" s="204" t="s">
        <v>401</v>
      </c>
      <c r="K20" s="281">
        <f>IF(ISERROR(VLOOKUP(J20,'KAYIT LİSTESİ'!$B$4:$H$951,2,0)),"",(VLOOKUP(J20,'KAYIT LİSTESİ'!$B$4:$H$951,2,0)))</f>
        <v>465</v>
      </c>
      <c r="L20" s="206">
        <f>IF(ISERROR(VLOOKUP(J20,'KAYIT LİSTESİ'!$B$4:$H$951,4,0)),"",(VLOOKUP(J20,'KAYIT LİSTESİ'!$B$4:$H$951,4,0)))</f>
        <v>34576</v>
      </c>
      <c r="M20" s="165" t="str">
        <f>IF(ISERROR(VLOOKUP(J20,'KAYIT LİSTESİ'!$B$4:$H$951,5,0)),"",(VLOOKUP(J20,'KAYIT LİSTESİ'!$B$4:$H$951,5,0)))</f>
        <v>MUSA TÜZEN</v>
      </c>
      <c r="N20" s="165" t="str">
        <f>IF(ISERROR(VLOOKUP(J20,'KAYIT LİSTESİ'!$B$4:$H$951,6,0)),"",(VLOOKUP(J20,'KAYIT LİSTESİ'!$B$4:$H$951,6,0)))</f>
        <v>İSTANBUL-FENERBAHÇE</v>
      </c>
      <c r="O20" s="207"/>
    </row>
    <row r="21" spans="1:15" ht="46.5" customHeight="1">
      <c r="A21" s="66">
        <v>1</v>
      </c>
      <c r="B21" s="204" t="s">
        <v>66</v>
      </c>
      <c r="C21" s="278">
        <f>IF(ISERROR(VLOOKUP(B21,'KAYIT LİSTESİ'!$B$4:$H$951,2,0)),"",(VLOOKUP(B21,'KAYIT LİSTESİ'!$B$4:$H$951,2,0)))</f>
      </c>
      <c r="D21" s="122">
        <f>IF(ISERROR(VLOOKUP(B21,'KAYIT LİSTESİ'!$B$4:$H$951,4,0)),"",(VLOOKUP(B21,'KAYIT LİSTESİ'!$B$4:$H$951,4,0)))</f>
      </c>
      <c r="E21" s="205">
        <f>IF(ISERROR(VLOOKUP(B21,'KAYIT LİSTESİ'!$B$4:$H$951,5,0)),"",(VLOOKUP(B21,'KAYIT LİSTESİ'!$B$4:$H$951,5,0)))</f>
      </c>
      <c r="F21" s="205">
        <f>IF(ISERROR(VLOOKUP(B21,'KAYIT LİSTESİ'!$B$4:$H$951,6,0)),"",(VLOOKUP(B21,'KAYIT LİSTESİ'!$B$4:$H$951,6,0)))</f>
      </c>
      <c r="G21" s="172"/>
      <c r="H21" s="238"/>
      <c r="I21" s="66">
        <v>14</v>
      </c>
      <c r="J21" s="204" t="s">
        <v>402</v>
      </c>
      <c r="K21" s="281">
        <f>IF(ISERROR(VLOOKUP(J21,'KAYIT LİSTESİ'!$B$4:$H$951,2,0)),"",(VLOOKUP(J21,'KAYIT LİSTESİ'!$B$4:$H$951,2,0)))</f>
      </c>
      <c r="L21" s="206">
        <f>IF(ISERROR(VLOOKUP(J21,'KAYIT LİSTESİ'!$B$4:$H$951,4,0)),"",(VLOOKUP(J21,'KAYIT LİSTESİ'!$B$4:$H$951,4,0)))</f>
      </c>
      <c r="M21" s="165">
        <f>IF(ISERROR(VLOOKUP(J21,'KAYIT LİSTESİ'!$B$4:$H$951,5,0)),"",(VLOOKUP(J21,'KAYIT LİSTESİ'!$B$4:$H$951,5,0)))</f>
      </c>
      <c r="N21" s="165">
        <f>IF(ISERROR(VLOOKUP(J21,'KAYIT LİSTESİ'!$B$4:$H$951,6,0)),"",(VLOOKUP(J21,'KAYIT LİSTESİ'!$B$4:$H$951,6,0)))</f>
      </c>
      <c r="O21" s="207"/>
    </row>
    <row r="22" spans="1:15" ht="46.5" customHeight="1">
      <c r="A22" s="66">
        <v>2</v>
      </c>
      <c r="B22" s="204" t="s">
        <v>67</v>
      </c>
      <c r="C22" s="278">
        <f>IF(ISERROR(VLOOKUP(B22,'KAYIT LİSTESİ'!$B$4:$H$951,2,0)),"",(VLOOKUP(B22,'KAYIT LİSTESİ'!$B$4:$H$951,2,0)))</f>
        <v>486</v>
      </c>
      <c r="D22" s="122">
        <f>IF(ISERROR(VLOOKUP(B22,'KAYIT LİSTESİ'!$B$4:$H$951,4,0)),"",(VLOOKUP(B22,'KAYIT LİSTESİ'!$B$4:$H$951,4,0)))</f>
        <v>1995</v>
      </c>
      <c r="E22" s="205" t="str">
        <f>IF(ISERROR(VLOOKUP(B22,'KAYIT LİSTESİ'!$B$4:$H$951,5,0)),"",(VLOOKUP(B22,'KAYIT LİSTESİ'!$B$4:$H$951,5,0)))</f>
        <v>MESTAN TURHAN</v>
      </c>
      <c r="F22" s="205" t="str">
        <f>IF(ISERROR(VLOOKUP(B22,'KAYIT LİSTESİ'!$B$4:$H$951,6,0)),"",(VLOOKUP(B22,'KAYIT LİSTESİ'!$B$4:$H$951,6,0)))</f>
        <v>İSTANBUL-ÜSKÜDAR BLD.SPOR</v>
      </c>
      <c r="G22" s="172"/>
      <c r="H22" s="238"/>
      <c r="I22" s="66">
        <v>15</v>
      </c>
      <c r="J22" s="204" t="s">
        <v>403</v>
      </c>
      <c r="K22" s="281">
        <f>IF(ISERROR(VLOOKUP(J22,'KAYIT LİSTESİ'!$B$4:$H$951,2,0)),"",(VLOOKUP(J22,'KAYIT LİSTESİ'!$B$4:$H$951,2,0)))</f>
      </c>
      <c r="L22" s="206">
        <f>IF(ISERROR(VLOOKUP(J22,'KAYIT LİSTESİ'!$B$4:$H$951,4,0)),"",(VLOOKUP(J22,'KAYIT LİSTESİ'!$B$4:$H$951,4,0)))</f>
      </c>
      <c r="M22" s="165">
        <f>IF(ISERROR(VLOOKUP(J22,'KAYIT LİSTESİ'!$B$4:$H$951,5,0)),"",(VLOOKUP(J22,'KAYIT LİSTESİ'!$B$4:$H$951,5,0)))</f>
      </c>
      <c r="N22" s="165">
        <f>IF(ISERROR(VLOOKUP(J22,'KAYIT LİSTESİ'!$B$4:$H$951,6,0)),"",(VLOOKUP(J22,'KAYIT LİSTESİ'!$B$4:$H$951,6,0)))</f>
      </c>
      <c r="O22" s="207"/>
    </row>
    <row r="23" spans="1:15" ht="46.5" customHeight="1">
      <c r="A23" s="66">
        <v>3</v>
      </c>
      <c r="B23" s="204" t="s">
        <v>68</v>
      </c>
      <c r="C23" s="278">
        <f>IF(ISERROR(VLOOKUP(B23,'KAYIT LİSTESİ'!$B$4:$H$951,2,0)),"",(VLOOKUP(B23,'KAYIT LİSTESİ'!$B$4:$H$951,2,0)))</f>
        <v>425</v>
      </c>
      <c r="D23" s="122">
        <f>IF(ISERROR(VLOOKUP(B23,'KAYIT LİSTESİ'!$B$4:$H$951,4,0)),"",(VLOOKUP(B23,'KAYIT LİSTESİ'!$B$4:$H$951,4,0)))</f>
        <v>34586</v>
      </c>
      <c r="E23" s="205" t="str">
        <f>IF(ISERROR(VLOOKUP(B23,'KAYIT LİSTESİ'!$B$4:$H$951,5,0)),"",(VLOOKUP(B23,'KAYIT LİSTESİ'!$B$4:$H$951,5,0)))</f>
        <v>Ozan İŞKEY</v>
      </c>
      <c r="F23" s="205" t="str">
        <f>IF(ISERROR(VLOOKUP(B23,'KAYIT LİSTESİ'!$B$4:$H$951,6,0)),"",(VLOOKUP(B23,'KAYIT LİSTESİ'!$B$4:$H$951,6,0)))</f>
        <v>ANKARA-EGO SPOR KULÜBÜ</v>
      </c>
      <c r="G23" s="172"/>
      <c r="H23" s="238"/>
      <c r="I23" s="66">
        <v>16</v>
      </c>
      <c r="J23" s="204" t="s">
        <v>404</v>
      </c>
      <c r="K23" s="281">
        <f>IF(ISERROR(VLOOKUP(J23,'KAYIT LİSTESİ'!$B$4:$H$951,2,0)),"",(VLOOKUP(J23,'KAYIT LİSTESİ'!$B$4:$H$951,2,0)))</f>
      </c>
      <c r="L23" s="206">
        <f>IF(ISERROR(VLOOKUP(J23,'KAYIT LİSTESİ'!$B$4:$H$951,4,0)),"",(VLOOKUP(J23,'KAYIT LİSTESİ'!$B$4:$H$951,4,0)))</f>
      </c>
      <c r="M23" s="165">
        <f>IF(ISERROR(VLOOKUP(J23,'KAYIT LİSTESİ'!$B$4:$H$951,5,0)),"",(VLOOKUP(J23,'KAYIT LİSTESİ'!$B$4:$H$951,5,0)))</f>
      </c>
      <c r="N23" s="165">
        <f>IF(ISERROR(VLOOKUP(J23,'KAYIT LİSTESİ'!$B$4:$H$951,6,0)),"",(VLOOKUP(J23,'KAYIT LİSTESİ'!$B$4:$H$951,6,0)))</f>
      </c>
      <c r="O23" s="207"/>
    </row>
    <row r="24" spans="1:15" ht="46.5" customHeight="1">
      <c r="A24" s="66">
        <v>4</v>
      </c>
      <c r="B24" s="204" t="s">
        <v>69</v>
      </c>
      <c r="C24" s="278">
        <f>IF(ISERROR(VLOOKUP(B24,'KAYIT LİSTESİ'!$B$4:$H$951,2,0)),"",(VLOOKUP(B24,'KAYIT LİSTESİ'!$B$4:$H$951,2,0)))</f>
        <v>473</v>
      </c>
      <c r="D24" s="122">
        <f>IF(ISERROR(VLOOKUP(B24,'KAYIT LİSTESİ'!$B$4:$H$951,4,0)),"",(VLOOKUP(B24,'KAYIT LİSTESİ'!$B$4:$H$951,4,0)))</f>
        <v>35431</v>
      </c>
      <c r="E24" s="205" t="str">
        <f>IF(ISERROR(VLOOKUP(B24,'KAYIT LİSTESİ'!$B$4:$H$951,5,0)),"",(VLOOKUP(B24,'KAYIT LİSTESİ'!$B$4:$H$951,5,0)))</f>
        <v>YAĞMUR ÇELİK</v>
      </c>
      <c r="F24" s="205" t="str">
        <f>IF(ISERROR(VLOOKUP(B24,'KAYIT LİSTESİ'!$B$4:$H$951,6,0)),"",(VLOOKUP(B24,'KAYIT LİSTESİ'!$B$4:$H$951,6,0)))</f>
        <v>İSTANBUL-FENERBAHÇE</v>
      </c>
      <c r="G24" s="172"/>
      <c r="H24" s="238"/>
      <c r="I24" s="66">
        <v>17</v>
      </c>
      <c r="J24" s="204" t="s">
        <v>405</v>
      </c>
      <c r="K24" s="281">
        <f>IF(ISERROR(VLOOKUP(J24,'KAYIT LİSTESİ'!$B$4:$H$951,2,0)),"",(VLOOKUP(J24,'KAYIT LİSTESİ'!$B$4:$H$951,2,0)))</f>
      </c>
      <c r="L24" s="206">
        <f>IF(ISERROR(VLOOKUP(J24,'KAYIT LİSTESİ'!$B$4:$H$951,4,0)),"",(VLOOKUP(J24,'KAYIT LİSTESİ'!$B$4:$H$951,4,0)))</f>
      </c>
      <c r="M24" s="165">
        <f>IF(ISERROR(VLOOKUP(J24,'KAYIT LİSTESİ'!$B$4:$H$951,5,0)),"",(VLOOKUP(J24,'KAYIT LİSTESİ'!$B$4:$H$951,5,0)))</f>
      </c>
      <c r="N24" s="165">
        <f>IF(ISERROR(VLOOKUP(J24,'KAYIT LİSTESİ'!$B$4:$H$951,6,0)),"",(VLOOKUP(J24,'KAYIT LİSTESİ'!$B$4:$H$951,6,0)))</f>
      </c>
      <c r="O24" s="207"/>
    </row>
    <row r="25" spans="1:15" ht="46.5" customHeight="1">
      <c r="A25" s="66">
        <v>5</v>
      </c>
      <c r="B25" s="204" t="s">
        <v>70</v>
      </c>
      <c r="C25" s="278">
        <f>IF(ISERROR(VLOOKUP(B25,'KAYIT LİSTESİ'!$B$4:$H$951,2,0)),"",(VLOOKUP(B25,'KAYIT LİSTESİ'!$B$4:$H$951,2,0)))</f>
        <v>441</v>
      </c>
      <c r="D25" s="122">
        <f>IF(ISERROR(VLOOKUP(B25,'KAYIT LİSTESİ'!$B$4:$H$951,4,0)),"",(VLOOKUP(B25,'KAYIT LİSTESİ'!$B$4:$H$951,4,0)))</f>
        <v>35108</v>
      </c>
      <c r="E25" s="205" t="str">
        <f>IF(ISERROR(VLOOKUP(B25,'KAYIT LİSTESİ'!$B$4:$H$951,5,0)),"",(VLOOKUP(B25,'KAYIT LİSTESİ'!$B$4:$H$951,5,0)))</f>
        <v>AHMET COŞKUN</v>
      </c>
      <c r="F25" s="205" t="str">
        <f>IF(ISERROR(VLOOKUP(B25,'KAYIT LİSTESİ'!$B$4:$H$951,6,0)),"",(VLOOKUP(B25,'KAYIT LİSTESİ'!$B$4:$H$951,6,0)))</f>
        <v>İSTANBUL-ENKA SPOR</v>
      </c>
      <c r="G25" s="172"/>
      <c r="H25" s="238"/>
      <c r="I25" s="66">
        <v>18</v>
      </c>
      <c r="J25" s="204" t="s">
        <v>406</v>
      </c>
      <c r="K25" s="281">
        <f>IF(ISERROR(VLOOKUP(J25,'KAYIT LİSTESİ'!$B$4:$H$951,2,0)),"",(VLOOKUP(J25,'KAYIT LİSTESİ'!$B$4:$H$951,2,0)))</f>
      </c>
      <c r="L25" s="206">
        <f>IF(ISERROR(VLOOKUP(J25,'KAYIT LİSTESİ'!$B$4:$H$951,4,0)),"",(VLOOKUP(J25,'KAYIT LİSTESİ'!$B$4:$H$951,4,0)))</f>
      </c>
      <c r="M25" s="165">
        <f>IF(ISERROR(VLOOKUP(J25,'KAYIT LİSTESİ'!$B$4:$H$951,5,0)),"",(VLOOKUP(J25,'KAYIT LİSTESİ'!$B$4:$H$951,5,0)))</f>
      </c>
      <c r="N25" s="165">
        <f>IF(ISERROR(VLOOKUP(J25,'KAYIT LİSTESİ'!$B$4:$H$951,6,0)),"",(VLOOKUP(J25,'KAYIT LİSTESİ'!$B$4:$H$951,6,0)))</f>
      </c>
      <c r="O25" s="207"/>
    </row>
    <row r="26" spans="1:15" ht="46.5" customHeight="1">
      <c r="A26" s="66">
        <v>6</v>
      </c>
      <c r="B26" s="204" t="s">
        <v>71</v>
      </c>
      <c r="C26" s="278">
        <f>IF(ISERROR(VLOOKUP(B26,'KAYIT LİSTESİ'!$B$4:$H$951,2,0)),"",(VLOOKUP(B26,'KAYIT LİSTESİ'!$B$4:$H$951,2,0)))</f>
        <v>569</v>
      </c>
      <c r="D26" s="122">
        <f>IF(ISERROR(VLOOKUP(B26,'KAYIT LİSTESİ'!$B$4:$H$951,4,0)),"",(VLOOKUP(B26,'KAYIT LİSTESİ'!$B$4:$H$951,4,0)))</f>
        <v>34831</v>
      </c>
      <c r="E26" s="205" t="str">
        <f>IF(ISERROR(VLOOKUP(B26,'KAYIT LİSTESİ'!$B$4:$H$951,5,0)),"",(VLOOKUP(B26,'KAYIT LİSTESİ'!$B$4:$H$951,5,0)))</f>
        <v>UTKU ÇOBANOĞLU</v>
      </c>
      <c r="F26" s="205" t="str">
        <f>IF(ISERROR(VLOOKUP(B26,'KAYIT LİSTESİ'!$B$4:$H$951,6,0)),"",(VLOOKUP(B26,'KAYIT LİSTESİ'!$B$4:$H$951,6,0)))</f>
        <v>KOCAELİ-B.Ş.BLD.KAĞIT SPOR</v>
      </c>
      <c r="G26" s="172"/>
      <c r="H26" s="238"/>
      <c r="I26" s="66">
        <v>19</v>
      </c>
      <c r="J26" s="204" t="s">
        <v>407</v>
      </c>
      <c r="K26" s="281">
        <f>IF(ISERROR(VLOOKUP(J26,'KAYIT LİSTESİ'!$B$4:$H$951,2,0)),"",(VLOOKUP(J26,'KAYIT LİSTESİ'!$B$4:$H$951,2,0)))</f>
      </c>
      <c r="L26" s="206">
        <f>IF(ISERROR(VLOOKUP(J26,'KAYIT LİSTESİ'!$B$4:$H$951,4,0)),"",(VLOOKUP(J26,'KAYIT LİSTESİ'!$B$4:$H$951,4,0)))</f>
      </c>
      <c r="M26" s="165">
        <f>IF(ISERROR(VLOOKUP(J26,'KAYIT LİSTESİ'!$B$4:$H$951,5,0)),"",(VLOOKUP(J26,'KAYIT LİSTESİ'!$B$4:$H$951,5,0)))</f>
      </c>
      <c r="N26" s="165">
        <f>IF(ISERROR(VLOOKUP(J26,'KAYIT LİSTESİ'!$B$4:$H$951,6,0)),"",(VLOOKUP(J26,'KAYIT LİSTESİ'!$B$4:$H$951,6,0)))</f>
      </c>
      <c r="O26" s="207"/>
    </row>
    <row r="27" spans="1:15" ht="46.5" customHeight="1">
      <c r="A27" s="66">
        <v>7</v>
      </c>
      <c r="B27" s="204" t="s">
        <v>211</v>
      </c>
      <c r="C27" s="278">
        <f>IF(ISERROR(VLOOKUP(B27,'KAYIT LİSTESİ'!$B$4:$H$951,2,0)),"",(VLOOKUP(B27,'KAYIT LİSTESİ'!$B$4:$H$951,2,0)))</f>
        <v>413</v>
      </c>
      <c r="D27" s="122">
        <f>IF(ISERROR(VLOOKUP(B27,'KAYIT LİSTESİ'!$B$4:$H$951,4,0)),"",(VLOOKUP(B27,'KAYIT LİSTESİ'!$B$4:$H$951,4,0)))</f>
        <v>1997</v>
      </c>
      <c r="E27" s="205" t="str">
        <f>IF(ISERROR(VLOOKUP(B27,'KAYIT LİSTESİ'!$B$4:$H$951,5,0)),"",(VLOOKUP(B27,'KAYIT LİSTESİ'!$B$4:$H$951,5,0)))</f>
        <v>YUSUF BAYRAM</v>
      </c>
      <c r="F27" s="205" t="str">
        <f>IF(ISERROR(VLOOKUP(B27,'KAYIT LİSTESİ'!$B$4:$H$951,6,0)),"",(VLOOKUP(B27,'KAYIT LİSTESİ'!$B$4:$H$951,6,0)))</f>
        <v>ANKARA-B.B. ANKARASPOR</v>
      </c>
      <c r="G27" s="172"/>
      <c r="H27" s="238"/>
      <c r="I27" s="66">
        <v>20</v>
      </c>
      <c r="J27" s="204" t="s">
        <v>408</v>
      </c>
      <c r="K27" s="281">
        <f>IF(ISERROR(VLOOKUP(J27,'KAYIT LİSTESİ'!$B$4:$H$951,2,0)),"",(VLOOKUP(J27,'KAYIT LİSTESİ'!$B$4:$H$951,2,0)))</f>
      </c>
      <c r="L27" s="206">
        <f>IF(ISERROR(VLOOKUP(J27,'KAYIT LİSTESİ'!$B$4:$H$951,4,0)),"",(VLOOKUP(J27,'KAYIT LİSTESİ'!$B$4:$H$951,4,0)))</f>
      </c>
      <c r="M27" s="165">
        <f>IF(ISERROR(VLOOKUP(J27,'KAYIT LİSTESİ'!$B$4:$H$951,5,0)),"",(VLOOKUP(J27,'KAYIT LİSTESİ'!$B$4:$H$951,5,0)))</f>
      </c>
      <c r="N27" s="165">
        <f>IF(ISERROR(VLOOKUP(J27,'KAYIT LİSTESİ'!$B$4:$H$951,6,0)),"",(VLOOKUP(J27,'KAYIT LİSTESİ'!$B$4:$H$951,6,0)))</f>
      </c>
      <c r="O27" s="207"/>
    </row>
    <row r="28" spans="1:15" ht="46.5" customHeight="1">
      <c r="A28" s="66">
        <v>8</v>
      </c>
      <c r="B28" s="204" t="s">
        <v>212</v>
      </c>
      <c r="C28" s="278">
        <f>IF(ISERROR(VLOOKUP(B28,'KAYIT LİSTESİ'!$B$4:$H$951,2,0)),"",(VLOOKUP(B28,'KAYIT LİSTESİ'!$B$4:$H$951,2,0)))</f>
        <v>497</v>
      </c>
      <c r="D28" s="122" t="str">
        <f>IF(ISERROR(VLOOKUP(B28,'KAYIT LİSTESİ'!$B$4:$H$951,4,0)),"",(VLOOKUP(B28,'KAYIT LİSTESİ'!$B$4:$H$951,4,0)))</f>
        <v>-</v>
      </c>
      <c r="E28" s="205" t="str">
        <f>IF(ISERROR(VLOOKUP(B28,'KAYIT LİSTESİ'!$B$4:$H$951,5,0)),"",(VLOOKUP(B28,'KAYIT LİSTESİ'!$B$4:$H$951,5,0)))</f>
        <v>AYETULLAH BELİR</v>
      </c>
      <c r="F28" s="205" t="str">
        <f>IF(ISERROR(VLOOKUP(B28,'KAYIT LİSTESİ'!$B$4:$H$951,6,0)),"",(VLOOKUP(B28,'KAYIT LİSTESİ'!$B$4:$H$951,6,0)))</f>
        <v>KOCAELİ-DARICA BLD.EĞT.SP.</v>
      </c>
      <c r="G28" s="172"/>
      <c r="H28" s="238"/>
      <c r="I28" s="460" t="s">
        <v>347</v>
      </c>
      <c r="J28" s="460"/>
      <c r="K28" s="460"/>
      <c r="L28" s="460"/>
      <c r="M28" s="460"/>
      <c r="N28" s="460"/>
      <c r="O28" s="460"/>
    </row>
    <row r="29" spans="1:15" ht="46.5" customHeight="1">
      <c r="A29" s="66">
        <v>9</v>
      </c>
      <c r="B29" s="204" t="s">
        <v>213</v>
      </c>
      <c r="C29" s="278">
        <f>IF(ISERROR(VLOOKUP(B29,'KAYIT LİSTESİ'!$B$4:$H$951,2,0)),"",(VLOOKUP(B29,'KAYIT LİSTESİ'!$B$4:$H$951,2,0)))</f>
      </c>
      <c r="D29" s="122">
        <f>IF(ISERROR(VLOOKUP(B29,'KAYIT LİSTESİ'!$B$4:$H$951,4,0)),"",(VLOOKUP(B29,'KAYIT LİSTESİ'!$B$4:$H$951,4,0)))</f>
      </c>
      <c r="E29" s="205">
        <f>IF(ISERROR(VLOOKUP(B29,'KAYIT LİSTESİ'!$B$4:$H$951,5,0)),"",(VLOOKUP(B29,'KAYIT LİSTESİ'!$B$4:$H$951,5,0)))</f>
      </c>
      <c r="F29" s="205">
        <f>IF(ISERROR(VLOOKUP(B29,'KAYIT LİSTESİ'!$B$4:$H$951,6,0)),"",(VLOOKUP(B29,'KAYIT LİSTESİ'!$B$4:$H$951,6,0)))</f>
      </c>
      <c r="G29" s="172"/>
      <c r="H29" s="238"/>
      <c r="I29" s="239" t="s">
        <v>6</v>
      </c>
      <c r="J29" s="245"/>
      <c r="K29" s="239" t="s">
        <v>78</v>
      </c>
      <c r="L29" s="239" t="s">
        <v>21</v>
      </c>
      <c r="M29" s="239" t="s">
        <v>7</v>
      </c>
      <c r="N29" s="239" t="s">
        <v>672</v>
      </c>
      <c r="O29" s="239" t="s">
        <v>234</v>
      </c>
    </row>
    <row r="30" spans="1:15" ht="46.5" customHeight="1">
      <c r="A30" s="66">
        <v>10</v>
      </c>
      <c r="B30" s="204" t="s">
        <v>214</v>
      </c>
      <c r="C30" s="278">
        <f>IF(ISERROR(VLOOKUP(B30,'KAYIT LİSTESİ'!$B$4:$H$951,2,0)),"",(VLOOKUP(B30,'KAYIT LİSTESİ'!$B$4:$H$951,2,0)))</f>
      </c>
      <c r="D30" s="122">
        <f>IF(ISERROR(VLOOKUP(B30,'KAYIT LİSTESİ'!$B$4:$H$951,4,0)),"",(VLOOKUP(B30,'KAYIT LİSTESİ'!$B$4:$H$951,4,0)))</f>
      </c>
      <c r="E30" s="205">
        <f>IF(ISERROR(VLOOKUP(B30,'KAYIT LİSTESİ'!$B$4:$H$951,5,0)),"",(VLOOKUP(B30,'KAYIT LİSTESİ'!$B$4:$H$951,5,0)))</f>
      </c>
      <c r="F30" s="205">
        <f>IF(ISERROR(VLOOKUP(B30,'KAYIT LİSTESİ'!$B$4:$H$951,6,0)),"",(VLOOKUP(B30,'KAYIT LİSTESİ'!$B$4:$H$951,6,0)))</f>
      </c>
      <c r="G30" s="172"/>
      <c r="H30" s="238"/>
      <c r="I30" s="92">
        <v>1</v>
      </c>
      <c r="J30" s="93" t="s">
        <v>279</v>
      </c>
      <c r="K30" s="267">
        <f>IF(ISERROR(VLOOKUP(J30,'KAYIT LİSTESİ'!$B$4:$H$951,2,0)),"",(VLOOKUP(J30,'KAYIT LİSTESİ'!$B$4:$H$951,2,0)))</f>
        <v>560</v>
      </c>
      <c r="L30" s="94">
        <f>IF(ISERROR(VLOOKUP(J30,'KAYIT LİSTESİ'!$B$4:$H$951,4,0)),"",(VLOOKUP(J30,'KAYIT LİSTESİ'!$B$4:$H$951,4,0)))</f>
        <v>34855</v>
      </c>
      <c r="M30" s="177" t="str">
        <f>IF(ISERROR(VLOOKUP(J30,'KAYIT LİSTESİ'!$B$4:$H$951,5,0)),"",(VLOOKUP(J30,'KAYIT LİSTESİ'!$B$4:$H$951,5,0)))</f>
        <v>ÖMER ŞAHİN</v>
      </c>
      <c r="N30" s="177" t="str">
        <f>IF(ISERROR(VLOOKUP(J30,'KAYIT LİSTESİ'!$B$4:$H$951,6,0)),"",(VLOOKUP(J30,'KAYIT LİSTESİ'!$B$4:$H$951,6,0)))</f>
        <v>TOKAT-BELEDİYE PLEVNE SPOR</v>
      </c>
      <c r="O30" s="207"/>
    </row>
    <row r="31" spans="1:15" ht="46.5" customHeight="1">
      <c r="A31" s="66">
        <v>11</v>
      </c>
      <c r="B31" s="204" t="s">
        <v>215</v>
      </c>
      <c r="C31" s="278">
        <f>IF(ISERROR(VLOOKUP(B31,'KAYIT LİSTESİ'!$B$4:$H$951,2,0)),"",(VLOOKUP(B31,'KAYIT LİSTESİ'!$B$4:$H$951,2,0)))</f>
      </c>
      <c r="D31" s="122">
        <f>IF(ISERROR(VLOOKUP(B31,'KAYIT LİSTESİ'!$B$4:$H$951,4,0)),"",(VLOOKUP(B31,'KAYIT LİSTESİ'!$B$4:$H$951,4,0)))</f>
      </c>
      <c r="E31" s="205">
        <f>IF(ISERROR(VLOOKUP(B31,'KAYIT LİSTESİ'!$B$4:$H$951,5,0)),"",(VLOOKUP(B31,'KAYIT LİSTESİ'!$B$4:$H$951,5,0)))</f>
      </c>
      <c r="F31" s="205">
        <f>IF(ISERROR(VLOOKUP(B31,'KAYIT LİSTESİ'!$B$4:$H$951,6,0)),"",(VLOOKUP(B31,'KAYIT LİSTESİ'!$B$4:$H$951,6,0)))</f>
      </c>
      <c r="G31" s="172"/>
      <c r="H31" s="238"/>
      <c r="I31" s="92">
        <v>2</v>
      </c>
      <c r="J31" s="93" t="s">
        <v>280</v>
      </c>
      <c r="K31" s="267">
        <f>IF(ISERROR(VLOOKUP(J31,'KAYIT LİSTESİ'!$B$4:$H$951,2,0)),"",(VLOOKUP(J31,'KAYIT LİSTESİ'!$B$4:$H$951,2,0)))</f>
        <v>564</v>
      </c>
      <c r="L31" s="94">
        <f>IF(ISERROR(VLOOKUP(J31,'KAYIT LİSTESİ'!$B$4:$H$951,4,0)),"",(VLOOKUP(J31,'KAYIT LİSTESİ'!$B$4:$H$951,4,0)))</f>
        <v>35431</v>
      </c>
      <c r="M31" s="177" t="str">
        <f>IF(ISERROR(VLOOKUP(J31,'KAYIT LİSTESİ'!$B$4:$H$951,5,0)),"",(VLOOKUP(J31,'KAYIT LİSTESİ'!$B$4:$H$951,5,0)))</f>
        <v>MUHAMMET DEMİR</v>
      </c>
      <c r="N31" s="177" t="str">
        <f>IF(ISERROR(VLOOKUP(J31,'KAYIT LİSTESİ'!$B$4:$H$951,6,0)),"",(VLOOKUP(J31,'KAYIT LİSTESİ'!$B$4:$H$951,6,0)))</f>
        <v>İSTANBUL-SULTANBEYLİ MEVLANA İ.Ö.O.SP.</v>
      </c>
      <c r="O31" s="207"/>
    </row>
    <row r="32" spans="1:15" ht="46.5" customHeight="1">
      <c r="A32" s="66">
        <v>12</v>
      </c>
      <c r="B32" s="204" t="s">
        <v>216</v>
      </c>
      <c r="C32" s="278">
        <f>IF(ISERROR(VLOOKUP(B32,'KAYIT LİSTESİ'!$B$4:$H$951,2,0)),"",(VLOOKUP(B32,'KAYIT LİSTESİ'!$B$4:$H$951,2,0)))</f>
      </c>
      <c r="D32" s="122">
        <f>IF(ISERROR(VLOOKUP(B32,'KAYIT LİSTESİ'!$B$4:$H$951,4,0)),"",(VLOOKUP(B32,'KAYIT LİSTESİ'!$B$4:$H$951,4,0)))</f>
      </c>
      <c r="E32" s="205">
        <f>IF(ISERROR(VLOOKUP(B32,'KAYIT LİSTESİ'!$B$4:$H$951,5,0)),"",(VLOOKUP(B32,'KAYIT LİSTESİ'!$B$4:$H$951,5,0)))</f>
      </c>
      <c r="F32" s="205">
        <f>IF(ISERROR(VLOOKUP(B32,'KAYIT LİSTESİ'!$B$4:$H$951,6,0)),"",(VLOOKUP(B32,'KAYIT LİSTESİ'!$B$4:$H$951,6,0)))</f>
      </c>
      <c r="G32" s="172"/>
      <c r="H32" s="238"/>
      <c r="I32" s="92">
        <v>3</v>
      </c>
      <c r="J32" s="93" t="s">
        <v>281</v>
      </c>
      <c r="K32" s="267">
        <f>IF(ISERROR(VLOOKUP(J32,'KAYIT LİSTESİ'!$B$4:$H$951,2,0)),"",(VLOOKUP(J32,'KAYIT LİSTESİ'!$B$4:$H$951,2,0)))</f>
        <v>524</v>
      </c>
      <c r="L32" s="94">
        <f>IF(ISERROR(VLOOKUP(J32,'KAYIT LİSTESİ'!$B$4:$H$951,4,0)),"",(VLOOKUP(J32,'KAYIT LİSTESİ'!$B$4:$H$951,4,0)))</f>
        <v>34834</v>
      </c>
      <c r="M32" s="177" t="str">
        <f>IF(ISERROR(VLOOKUP(J32,'KAYIT LİSTESİ'!$B$4:$H$951,5,0)),"",(VLOOKUP(J32,'KAYIT LİSTESİ'!$B$4:$H$951,5,0)))</f>
        <v>OSMAN KILINÇ</v>
      </c>
      <c r="N32" s="177" t="str">
        <f>IF(ISERROR(VLOOKUP(J32,'KAYIT LİSTESİ'!$B$4:$H$951,6,0)),"",(VLOOKUP(J32,'KAYIT LİSTESİ'!$B$4:$H$951,6,0)))</f>
        <v>MALATYA-ESENLİK BLD.SP.</v>
      </c>
      <c r="O32" s="207"/>
    </row>
    <row r="33" spans="1:15" ht="46.5" customHeight="1">
      <c r="A33" s="458" t="s">
        <v>18</v>
      </c>
      <c r="B33" s="459"/>
      <c r="C33" s="459"/>
      <c r="D33" s="459"/>
      <c r="E33" s="459"/>
      <c r="F33" s="459"/>
      <c r="G33" s="459"/>
      <c r="H33" s="238"/>
      <c r="I33" s="92">
        <v>4</v>
      </c>
      <c r="J33" s="93" t="s">
        <v>282</v>
      </c>
      <c r="K33" s="267">
        <f>IF(ISERROR(VLOOKUP(J33,'KAYIT LİSTESİ'!$B$4:$H$951,2,0)),"",(VLOOKUP(J33,'KAYIT LİSTESİ'!$B$4:$H$951,2,0)))</f>
        <v>430</v>
      </c>
      <c r="L33" s="94">
        <f>IF(ISERROR(VLOOKUP(J33,'KAYIT LİSTESİ'!$B$4:$H$951,4,0)),"",(VLOOKUP(J33,'KAYIT LİSTESİ'!$B$4:$H$951,4,0)))</f>
        <v>35689</v>
      </c>
      <c r="M33" s="177" t="str">
        <f>IF(ISERROR(VLOOKUP(J33,'KAYIT LİSTESİ'!$B$4:$H$951,5,0)),"",(VLOOKUP(J33,'KAYIT LİSTESİ'!$B$4:$H$951,5,0)))</f>
        <v>DOGUKAN  ÇATKIN</v>
      </c>
      <c r="N33" s="177" t="str">
        <f>IF(ISERROR(VLOOKUP(J33,'KAYIT LİSTESİ'!$B$4:$H$951,6,0)),"",(VLOOKUP(J33,'KAYIT LİSTESİ'!$B$4:$H$951,6,0)))</f>
        <v>ESKİŞEHİR-B.Ş.GENÇLİK VE SPOR</v>
      </c>
      <c r="O33" s="207"/>
    </row>
    <row r="34" spans="1:15" ht="46.5" customHeight="1">
      <c r="A34" s="195" t="s">
        <v>12</v>
      </c>
      <c r="B34" s="195" t="s">
        <v>80</v>
      </c>
      <c r="C34" s="195" t="s">
        <v>79</v>
      </c>
      <c r="D34" s="196" t="s">
        <v>13</v>
      </c>
      <c r="E34" s="197" t="s">
        <v>14</v>
      </c>
      <c r="F34" s="197" t="s">
        <v>672</v>
      </c>
      <c r="G34" s="198" t="s">
        <v>225</v>
      </c>
      <c r="H34" s="238"/>
      <c r="I34" s="92">
        <v>5</v>
      </c>
      <c r="J34" s="93" t="s">
        <v>283</v>
      </c>
      <c r="K34" s="267">
        <f>IF(ISERROR(VLOOKUP(J34,'KAYIT LİSTESİ'!$B$4:$H$951,2,0)),"",(VLOOKUP(J34,'KAYIT LİSTESİ'!$B$4:$H$951,2,0)))</f>
        <v>539</v>
      </c>
      <c r="L34" s="94">
        <f>IF(ISERROR(VLOOKUP(J34,'KAYIT LİSTESİ'!$B$4:$H$951,4,0)),"",(VLOOKUP(J34,'KAYIT LİSTESİ'!$B$4:$H$951,4,0)))</f>
        <v>35065</v>
      </c>
      <c r="M34" s="177" t="str">
        <f>IF(ISERROR(VLOOKUP(J34,'KAYIT LİSTESİ'!$B$4:$H$951,5,0)),"",(VLOOKUP(J34,'KAYIT LİSTESİ'!$B$4:$H$951,5,0)))</f>
        <v>ŞÜKRÜ ELÇİ</v>
      </c>
      <c r="N34" s="177" t="str">
        <f>IF(ISERROR(VLOOKUP(J34,'KAYIT LİSTESİ'!$B$4:$H$951,6,0)),"",(VLOOKUP(J34,'KAYIT LİSTESİ'!$B$4:$H$951,6,0)))</f>
        <v>MERSİN-MESKİ SPOR</v>
      </c>
      <c r="O34" s="207"/>
    </row>
    <row r="35" spans="1:15" ht="46.5" customHeight="1">
      <c r="A35" s="66">
        <v>1</v>
      </c>
      <c r="B35" s="204" t="s">
        <v>72</v>
      </c>
      <c r="C35" s="278">
        <f>IF(ISERROR(VLOOKUP(B35,'KAYIT LİSTESİ'!$B$4:$H$951,2,0)),"",(VLOOKUP(B35,'KAYIT LİSTESİ'!$B$4:$H$951,2,0)))</f>
      </c>
      <c r="D35" s="122">
        <f>IF(ISERROR(VLOOKUP(B35,'KAYIT LİSTESİ'!$B$4:$H$951,4,0)),"",(VLOOKUP(B35,'KAYIT LİSTESİ'!$B$4:$H$951,4,0)))</f>
      </c>
      <c r="E35" s="205">
        <f>IF(ISERROR(VLOOKUP(B35,'KAYIT LİSTESİ'!$B$4:$H$951,5,0)),"",(VLOOKUP(B35,'KAYIT LİSTESİ'!$B$4:$H$951,5,0)))</f>
      </c>
      <c r="F35" s="205">
        <f>IF(ISERROR(VLOOKUP(B35,'KAYIT LİSTESİ'!$B$4:$H$951,6,0)),"",(VLOOKUP(B35,'KAYIT LİSTESİ'!$B$4:$H$951,6,0)))</f>
      </c>
      <c r="G35" s="172"/>
      <c r="H35" s="238"/>
      <c r="I35" s="92">
        <v>6</v>
      </c>
      <c r="J35" s="93" t="s">
        <v>284</v>
      </c>
      <c r="K35" s="267">
        <f>IF(ISERROR(VLOOKUP(J35,'KAYIT LİSTESİ'!$B$4:$H$951,2,0)),"",(VLOOKUP(J35,'KAYIT LİSTESİ'!$B$4:$H$951,2,0)))</f>
        <v>547</v>
      </c>
      <c r="L35" s="94">
        <f>IF(ISERROR(VLOOKUP(J35,'KAYIT LİSTESİ'!$B$4:$H$951,4,0)),"",(VLOOKUP(J35,'KAYIT LİSTESİ'!$B$4:$H$951,4,0)))</f>
        <v>35330</v>
      </c>
      <c r="M35" s="177" t="str">
        <f>IF(ISERROR(VLOOKUP(J35,'KAYIT LİSTESİ'!$B$4:$H$951,5,0)),"",(VLOOKUP(J35,'KAYIT LİSTESİ'!$B$4:$H$951,5,0)))</f>
        <v>MUTLUCAN YİĞİT </v>
      </c>
      <c r="N35" s="177" t="str">
        <f>IF(ISERROR(VLOOKUP(J35,'KAYIT LİSTESİ'!$B$4:$H$951,6,0)),"",(VLOOKUP(J35,'KAYIT LİSTESİ'!$B$4:$H$951,6,0)))</f>
        <v>SİVAS-SPORCU EĞİTİM MERKEZİ</v>
      </c>
      <c r="O35" s="207"/>
    </row>
    <row r="36" spans="1:15" ht="46.5" customHeight="1">
      <c r="A36" s="66">
        <v>2</v>
      </c>
      <c r="B36" s="204" t="s">
        <v>73</v>
      </c>
      <c r="C36" s="278">
        <f>IF(ISERROR(VLOOKUP(B36,'KAYIT LİSTESİ'!$B$4:$H$951,2,0)),"",(VLOOKUP(B36,'KAYIT LİSTESİ'!$B$4:$H$951,2,0)))</f>
      </c>
      <c r="D36" s="122">
        <f>IF(ISERROR(VLOOKUP(B36,'KAYIT LİSTESİ'!$B$4:$H$951,4,0)),"",(VLOOKUP(B36,'KAYIT LİSTESİ'!$B$4:$H$951,4,0)))</f>
      </c>
      <c r="E36" s="205">
        <f>IF(ISERROR(VLOOKUP(B36,'KAYIT LİSTESİ'!$B$4:$H$951,5,0)),"",(VLOOKUP(B36,'KAYIT LİSTESİ'!$B$4:$H$951,5,0)))</f>
      </c>
      <c r="F36" s="205">
        <f>IF(ISERROR(VLOOKUP(B36,'KAYIT LİSTESİ'!$B$4:$H$951,6,0)),"",(VLOOKUP(B36,'KAYIT LİSTESİ'!$B$4:$H$951,6,0)))</f>
      </c>
      <c r="G36" s="172"/>
      <c r="H36" s="238"/>
      <c r="I36" s="92">
        <v>7</v>
      </c>
      <c r="J36" s="93" t="s">
        <v>285</v>
      </c>
      <c r="K36" s="267">
        <f>IF(ISERROR(VLOOKUP(J36,'KAYIT LİSTESİ'!$B$4:$H$951,2,0)),"",(VLOOKUP(J36,'KAYIT LİSTESİ'!$B$4:$H$951,2,0)))</f>
        <v>598</v>
      </c>
      <c r="L36" s="94">
        <f>IF(ISERROR(VLOOKUP(J36,'KAYIT LİSTESİ'!$B$4:$H$951,4,0)),"",(VLOOKUP(J36,'KAYIT LİSTESİ'!$B$4:$H$951,4,0)))</f>
        <v>1994</v>
      </c>
      <c r="M36" s="177" t="str">
        <f>IF(ISERROR(VLOOKUP(J36,'KAYIT LİSTESİ'!$B$4:$H$951,5,0)),"",(VLOOKUP(J36,'KAYIT LİSTESİ'!$B$4:$H$951,5,0)))</f>
        <v>ERHAN DOĞRUL</v>
      </c>
      <c r="N36" s="177" t="str">
        <f>IF(ISERROR(VLOOKUP(J36,'KAYIT LİSTESİ'!$B$4:$H$951,6,0)),"",(VLOOKUP(J36,'KAYIT LİSTESİ'!$B$4:$H$951,6,0)))</f>
        <v>ANKARA-B.B. ANKARASPOR</v>
      </c>
      <c r="O36" s="207"/>
    </row>
    <row r="37" spans="1:15" ht="46.5" customHeight="1">
      <c r="A37" s="66">
        <v>3</v>
      </c>
      <c r="B37" s="204" t="s">
        <v>74</v>
      </c>
      <c r="C37" s="278">
        <f>IF(ISERROR(VLOOKUP(B37,'KAYIT LİSTESİ'!$B$4:$H$951,2,0)),"",(VLOOKUP(B37,'KAYIT LİSTESİ'!$B$4:$H$951,2,0)))</f>
      </c>
      <c r="D37" s="122">
        <f>IF(ISERROR(VLOOKUP(B37,'KAYIT LİSTESİ'!$B$4:$H$951,4,0)),"",(VLOOKUP(B37,'KAYIT LİSTESİ'!$B$4:$H$951,4,0)))</f>
      </c>
      <c r="E37" s="205">
        <f>IF(ISERROR(VLOOKUP(B37,'KAYIT LİSTESİ'!$B$4:$H$951,5,0)),"",(VLOOKUP(B37,'KAYIT LİSTESİ'!$B$4:$H$951,5,0)))</f>
      </c>
      <c r="F37" s="205">
        <f>IF(ISERROR(VLOOKUP(B37,'KAYIT LİSTESİ'!$B$4:$H$951,6,0)),"",(VLOOKUP(B37,'KAYIT LİSTESİ'!$B$4:$H$951,6,0)))</f>
      </c>
      <c r="G37" s="172"/>
      <c r="H37" s="238"/>
      <c r="I37" s="92">
        <v>8</v>
      </c>
      <c r="J37" s="93" t="s">
        <v>286</v>
      </c>
      <c r="K37" s="267">
        <f>IF(ISERROR(VLOOKUP(J37,'KAYIT LİSTESİ'!$B$4:$H$951,2,0)),"",(VLOOKUP(J37,'KAYIT LİSTESİ'!$B$4:$H$951,2,0)))</f>
        <v>508</v>
      </c>
      <c r="L37" s="94" t="str">
        <f>IF(ISERROR(VLOOKUP(J37,'KAYIT LİSTESİ'!$B$4:$H$951,4,0)),"",(VLOOKUP(J37,'KAYIT LİSTESİ'!$B$4:$H$951,4,0)))</f>
        <v>-</v>
      </c>
      <c r="M37" s="177" t="str">
        <f>IF(ISERROR(VLOOKUP(J37,'KAYIT LİSTESİ'!$B$4:$H$951,5,0)),"",(VLOOKUP(J37,'KAYIT LİSTESİ'!$B$4:$H$951,5,0)))</f>
        <v>MAHSUM ÇELİK</v>
      </c>
      <c r="N37" s="177" t="str">
        <f>IF(ISERROR(VLOOKUP(J37,'KAYIT LİSTESİ'!$B$4:$H$951,6,0)),"",(VLOOKUP(J37,'KAYIT LİSTESİ'!$B$4:$H$951,6,0)))</f>
        <v>KOCAELİ-DARICA BLD.EĞT.SP.</v>
      </c>
      <c r="O37" s="207"/>
    </row>
    <row r="38" spans="1:15" ht="46.5" customHeight="1">
      <c r="A38" s="66">
        <v>4</v>
      </c>
      <c r="B38" s="204" t="s">
        <v>75</v>
      </c>
      <c r="C38" s="278">
        <f>IF(ISERROR(VLOOKUP(B38,'KAYIT LİSTESİ'!$B$4:$H$951,2,0)),"",(VLOOKUP(B38,'KAYIT LİSTESİ'!$B$4:$H$951,2,0)))</f>
      </c>
      <c r="D38" s="122">
        <f>IF(ISERROR(VLOOKUP(B38,'KAYIT LİSTESİ'!$B$4:$H$951,4,0)),"",(VLOOKUP(B38,'KAYIT LİSTESİ'!$B$4:$H$951,4,0)))</f>
      </c>
      <c r="E38" s="205">
        <f>IF(ISERROR(VLOOKUP(B38,'KAYIT LİSTESİ'!$B$4:$H$951,5,0)),"",(VLOOKUP(B38,'KAYIT LİSTESİ'!$B$4:$H$951,5,0)))</f>
      </c>
      <c r="F38" s="205">
        <f>IF(ISERROR(VLOOKUP(B38,'KAYIT LİSTESİ'!$B$4:$H$951,6,0)),"",(VLOOKUP(B38,'KAYIT LİSTESİ'!$B$4:$H$951,6,0)))</f>
      </c>
      <c r="G38" s="172"/>
      <c r="H38" s="238"/>
      <c r="I38" s="92">
        <v>9</v>
      </c>
      <c r="J38" s="93" t="s">
        <v>287</v>
      </c>
      <c r="K38" s="267">
        <f>IF(ISERROR(VLOOKUP(J38,'KAYIT LİSTESİ'!$B$4:$H$951,2,0)),"",(VLOOKUP(J38,'KAYIT LİSTESİ'!$B$4:$H$951,2,0)))</f>
        <v>491</v>
      </c>
      <c r="L38" s="94">
        <f>IF(ISERROR(VLOOKUP(J38,'KAYIT LİSTESİ'!$B$4:$H$951,4,0)),"",(VLOOKUP(J38,'KAYIT LİSTESİ'!$B$4:$H$951,4,0)))</f>
        <v>35639</v>
      </c>
      <c r="M38" s="177" t="str">
        <f>IF(ISERROR(VLOOKUP(J38,'KAYIT LİSTESİ'!$B$4:$H$951,5,0)),"",(VLOOKUP(J38,'KAYIT LİSTESİ'!$B$4:$H$951,5,0)))</f>
        <v>RAFET ENDER ALEMDAR</v>
      </c>
      <c r="N38" s="177" t="str">
        <f>IF(ISERROR(VLOOKUP(J38,'KAYIT LİSTESİ'!$B$4:$H$951,6,0)),"",(VLOOKUP(J38,'KAYIT LİSTESİ'!$B$4:$H$951,6,0)))</f>
        <v>İSTANBUL-ÜSKÜDAR BLD.SPOR</v>
      </c>
      <c r="O38" s="207"/>
    </row>
    <row r="39" spans="1:15" ht="46.5" customHeight="1">
      <c r="A39" s="66">
        <v>5</v>
      </c>
      <c r="B39" s="204" t="s">
        <v>76</v>
      </c>
      <c r="C39" s="278">
        <f>IF(ISERROR(VLOOKUP(B39,'KAYIT LİSTESİ'!$B$4:$H$951,2,0)),"",(VLOOKUP(B39,'KAYIT LİSTESİ'!$B$4:$H$951,2,0)))</f>
      </c>
      <c r="D39" s="122">
        <f>IF(ISERROR(VLOOKUP(B39,'KAYIT LİSTESİ'!$B$4:$H$951,4,0)),"",(VLOOKUP(B39,'KAYIT LİSTESİ'!$B$4:$H$951,4,0)))</f>
      </c>
      <c r="E39" s="205">
        <f>IF(ISERROR(VLOOKUP(B39,'KAYIT LİSTESİ'!$B$4:$H$951,5,0)),"",(VLOOKUP(B39,'KAYIT LİSTESİ'!$B$4:$H$951,5,0)))</f>
      </c>
      <c r="F39" s="205">
        <f>IF(ISERROR(VLOOKUP(B39,'KAYIT LİSTESİ'!$B$4:$H$951,6,0)),"",(VLOOKUP(B39,'KAYIT LİSTESİ'!$B$4:$H$951,6,0)))</f>
      </c>
      <c r="G39" s="172"/>
      <c r="H39" s="238"/>
      <c r="I39" s="92">
        <v>10</v>
      </c>
      <c r="J39" s="93" t="s">
        <v>288</v>
      </c>
      <c r="K39" s="267">
        <f>IF(ISERROR(VLOOKUP(J39,'KAYIT LİSTESİ'!$B$4:$H$951,2,0)),"",(VLOOKUP(J39,'KAYIT LİSTESİ'!$B$4:$H$951,2,0)))</f>
        <v>574</v>
      </c>
      <c r="L39" s="94">
        <f>IF(ISERROR(VLOOKUP(J39,'KAYIT LİSTESİ'!$B$4:$H$951,4,0)),"",(VLOOKUP(J39,'KAYIT LİSTESİ'!$B$4:$H$951,4,0)))</f>
        <v>34429</v>
      </c>
      <c r="M39" s="177" t="str">
        <f>IF(ISERROR(VLOOKUP(J39,'KAYIT LİSTESİ'!$B$4:$H$951,5,0)),"",(VLOOKUP(J39,'KAYIT LİSTESİ'!$B$4:$H$951,5,0)))</f>
        <v>ONUR ÇORBACI </v>
      </c>
      <c r="N39" s="177" t="str">
        <f>IF(ISERROR(VLOOKUP(J39,'KAYIT LİSTESİ'!$B$4:$H$951,6,0)),"",(VLOOKUP(J39,'KAYIT LİSTESİ'!$B$4:$H$951,6,0)))</f>
        <v>KOCAELİ-B.Ş.BLD.KAĞIT SPOR</v>
      </c>
      <c r="O39" s="207"/>
    </row>
    <row r="40" spans="1:15" ht="46.5" customHeight="1">
      <c r="A40" s="66">
        <v>6</v>
      </c>
      <c r="B40" s="204" t="s">
        <v>77</v>
      </c>
      <c r="C40" s="278">
        <f>IF(ISERROR(VLOOKUP(B40,'KAYIT LİSTESİ'!$B$4:$H$951,2,0)),"",(VLOOKUP(B40,'KAYIT LİSTESİ'!$B$4:$H$951,2,0)))</f>
      </c>
      <c r="D40" s="122">
        <f>IF(ISERROR(VLOOKUP(B40,'KAYIT LİSTESİ'!$B$4:$H$951,4,0)),"",(VLOOKUP(B40,'KAYIT LİSTESİ'!$B$4:$H$951,4,0)))</f>
      </c>
      <c r="E40" s="205">
        <f>IF(ISERROR(VLOOKUP(B40,'KAYIT LİSTESİ'!$B$4:$H$951,5,0)),"",(VLOOKUP(B40,'KAYIT LİSTESİ'!$B$4:$H$951,5,0)))</f>
      </c>
      <c r="F40" s="205">
        <f>IF(ISERROR(VLOOKUP(B40,'KAYIT LİSTESİ'!$B$4:$H$951,6,0)),"",(VLOOKUP(B40,'KAYIT LİSTESİ'!$B$4:$H$951,6,0)))</f>
      </c>
      <c r="G40" s="172"/>
      <c r="H40" s="238"/>
      <c r="I40" s="92">
        <v>11</v>
      </c>
      <c r="J40" s="93" t="s">
        <v>289</v>
      </c>
      <c r="K40" s="267">
        <f>IF(ISERROR(VLOOKUP(J40,'KAYIT LİSTESİ'!$B$4:$H$951,2,0)),"",(VLOOKUP(J40,'KAYIT LİSTESİ'!$B$4:$H$951,2,0)))</f>
        <v>416</v>
      </c>
      <c r="L40" s="94">
        <f>IF(ISERROR(VLOOKUP(J40,'KAYIT LİSTESİ'!$B$4:$H$951,4,0)),"",(VLOOKUP(J40,'KAYIT LİSTESİ'!$B$4:$H$951,4,0)))</f>
        <v>35204</v>
      </c>
      <c r="M40" s="177" t="str">
        <f>IF(ISERROR(VLOOKUP(J40,'KAYIT LİSTESİ'!$B$4:$H$951,5,0)),"",(VLOOKUP(J40,'KAYIT LİSTESİ'!$B$4:$H$951,5,0)))</f>
        <v>Celal TEKÇAM</v>
      </c>
      <c r="N40" s="177" t="str">
        <f>IF(ISERROR(VLOOKUP(J40,'KAYIT LİSTESİ'!$B$4:$H$951,6,0)),"",(VLOOKUP(J40,'KAYIT LİSTESİ'!$B$4:$H$951,6,0)))</f>
        <v>ANKARA-EGO SPOR KULÜBÜ</v>
      </c>
      <c r="O40" s="207"/>
    </row>
    <row r="41" spans="1:15" ht="46.5" customHeight="1">
      <c r="A41" s="66">
        <v>7</v>
      </c>
      <c r="B41" s="204" t="s">
        <v>217</v>
      </c>
      <c r="C41" s="278">
        <f>IF(ISERROR(VLOOKUP(B41,'KAYIT LİSTESİ'!$B$4:$H$951,2,0)),"",(VLOOKUP(B41,'KAYIT LİSTESİ'!$B$4:$H$951,2,0)))</f>
      </c>
      <c r="D41" s="122">
        <f>IF(ISERROR(VLOOKUP(B41,'KAYIT LİSTESİ'!$B$4:$H$951,4,0)),"",(VLOOKUP(B41,'KAYIT LİSTESİ'!$B$4:$H$951,4,0)))</f>
      </c>
      <c r="E41" s="205">
        <f>IF(ISERROR(VLOOKUP(B41,'KAYIT LİSTESİ'!$B$4:$H$951,5,0)),"",(VLOOKUP(B41,'KAYIT LİSTESİ'!$B$4:$H$951,5,0)))</f>
      </c>
      <c r="F41" s="205">
        <f>IF(ISERROR(VLOOKUP(B41,'KAYIT LİSTESİ'!$B$4:$H$951,6,0)),"",(VLOOKUP(B41,'KAYIT LİSTESİ'!$B$4:$H$951,6,0)))</f>
      </c>
      <c r="G41" s="172"/>
      <c r="H41" s="238"/>
      <c r="I41" s="92">
        <v>12</v>
      </c>
      <c r="J41" s="93" t="s">
        <v>290</v>
      </c>
      <c r="K41" s="267">
        <f>IF(ISERROR(VLOOKUP(J41,'KAYIT LİSTESİ'!$B$4:$H$951,2,0)),"",(VLOOKUP(J41,'KAYIT LİSTESİ'!$B$4:$H$951,2,0)))</f>
        <v>444</v>
      </c>
      <c r="L41" s="94">
        <f>IF(ISERROR(VLOOKUP(J41,'KAYIT LİSTESİ'!$B$4:$H$951,4,0)),"",(VLOOKUP(J41,'KAYIT LİSTESİ'!$B$4:$H$951,4,0)))</f>
        <v>34849</v>
      </c>
      <c r="M41" s="177" t="str">
        <f>IF(ISERROR(VLOOKUP(J41,'KAYIT LİSTESİ'!$B$4:$H$951,5,0)),"",(VLOOKUP(J41,'KAYIT LİSTESİ'!$B$4:$H$951,5,0)))</f>
        <v>EMRE ÇELİK</v>
      </c>
      <c r="N41" s="177" t="str">
        <f>IF(ISERROR(VLOOKUP(J41,'KAYIT LİSTESİ'!$B$4:$H$951,6,0)),"",(VLOOKUP(J41,'KAYIT LİSTESİ'!$B$4:$H$951,6,0)))</f>
        <v>İSTANBUL-ENKA SPOR</v>
      </c>
      <c r="O41" s="207"/>
    </row>
    <row r="42" spans="1:15" ht="46.5" customHeight="1">
      <c r="A42" s="66">
        <v>8</v>
      </c>
      <c r="B42" s="204" t="s">
        <v>218</v>
      </c>
      <c r="C42" s="278">
        <f>IF(ISERROR(VLOOKUP(B42,'KAYIT LİSTESİ'!$B$4:$H$951,2,0)),"",(VLOOKUP(B42,'KAYIT LİSTESİ'!$B$4:$H$951,2,0)))</f>
      </c>
      <c r="D42" s="122">
        <f>IF(ISERROR(VLOOKUP(B42,'KAYIT LİSTESİ'!$B$4:$H$951,4,0)),"",(VLOOKUP(B42,'KAYIT LİSTESİ'!$B$4:$H$951,4,0)))</f>
      </c>
      <c r="E42" s="205">
        <f>IF(ISERROR(VLOOKUP(B42,'KAYIT LİSTESİ'!$B$4:$H$951,5,0)),"",(VLOOKUP(B42,'KAYIT LİSTESİ'!$B$4:$H$951,5,0)))</f>
      </c>
      <c r="F42" s="205">
        <f>IF(ISERROR(VLOOKUP(B42,'KAYIT LİSTESİ'!$B$4:$H$951,6,0)),"",(VLOOKUP(B42,'KAYIT LİSTESİ'!$B$4:$H$951,6,0)))</f>
      </c>
      <c r="G42" s="172"/>
      <c r="H42" s="238"/>
      <c r="I42" s="92">
        <v>13</v>
      </c>
      <c r="J42" s="93" t="s">
        <v>291</v>
      </c>
      <c r="K42" s="267">
        <f>IF(ISERROR(VLOOKUP(J42,'KAYIT LİSTESİ'!$B$4:$H$951,2,0)),"",(VLOOKUP(J42,'KAYIT LİSTESİ'!$B$4:$H$951,2,0)))</f>
        <v>468</v>
      </c>
      <c r="L42" s="94">
        <f>IF(ISERROR(VLOOKUP(J42,'KAYIT LİSTESİ'!$B$4:$H$951,4,0)),"",(VLOOKUP(J42,'KAYIT LİSTESİ'!$B$4:$H$951,4,0)))</f>
        <v>34934</v>
      </c>
      <c r="M42" s="177" t="str">
        <f>IF(ISERROR(VLOOKUP(J42,'KAYIT LİSTESİ'!$B$4:$H$951,5,0)),"",(VLOOKUP(J42,'KAYIT LİSTESİ'!$B$4:$H$951,5,0)))</f>
        <v>OSMAN CAN ÖZDEVECİ</v>
      </c>
      <c r="N42" s="177" t="str">
        <f>IF(ISERROR(VLOOKUP(J42,'KAYIT LİSTESİ'!$B$4:$H$951,6,0)),"",(VLOOKUP(J42,'KAYIT LİSTESİ'!$B$4:$H$951,6,0)))</f>
        <v>İSTANBUL-FENERBAHÇE</v>
      </c>
      <c r="O42" s="207"/>
    </row>
    <row r="43" spans="1:15" ht="46.5" customHeight="1">
      <c r="A43" s="66">
        <v>9</v>
      </c>
      <c r="B43" s="204" t="s">
        <v>219</v>
      </c>
      <c r="C43" s="278">
        <f>IF(ISERROR(VLOOKUP(B43,'KAYIT LİSTESİ'!$B$4:$H$951,2,0)),"",(VLOOKUP(B43,'KAYIT LİSTESİ'!$B$4:$H$951,2,0)))</f>
      </c>
      <c r="D43" s="122">
        <f>IF(ISERROR(VLOOKUP(B43,'KAYIT LİSTESİ'!$B$4:$H$951,4,0)),"",(VLOOKUP(B43,'KAYIT LİSTESİ'!$B$4:$H$951,4,0)))</f>
      </c>
      <c r="E43" s="205">
        <f>IF(ISERROR(VLOOKUP(B43,'KAYIT LİSTESİ'!$B$4:$H$951,5,0)),"",(VLOOKUP(B43,'KAYIT LİSTESİ'!$B$4:$H$951,5,0)))</f>
      </c>
      <c r="F43" s="205">
        <f>IF(ISERROR(VLOOKUP(B43,'KAYIT LİSTESİ'!$B$4:$H$951,6,0)),"",(VLOOKUP(B43,'KAYIT LİSTESİ'!$B$4:$H$951,6,0)))</f>
      </c>
      <c r="G43" s="172"/>
      <c r="H43" s="238"/>
      <c r="I43" s="92">
        <v>14</v>
      </c>
      <c r="J43" s="93" t="s">
        <v>292</v>
      </c>
      <c r="K43" s="267">
        <f>IF(ISERROR(VLOOKUP(J43,'KAYIT LİSTESİ'!$B$4:$H$951,2,0)),"",(VLOOKUP(J43,'KAYIT LİSTESİ'!$B$4:$H$951,2,0)))</f>
      </c>
      <c r="L43" s="94">
        <f>IF(ISERROR(VLOOKUP(J43,'KAYIT LİSTESİ'!$B$4:$H$951,4,0)),"",(VLOOKUP(J43,'KAYIT LİSTESİ'!$B$4:$H$951,4,0)))</f>
      </c>
      <c r="M43" s="177">
        <f>IF(ISERROR(VLOOKUP(J43,'KAYIT LİSTESİ'!$B$4:$H$951,5,0)),"",(VLOOKUP(J43,'KAYIT LİSTESİ'!$B$4:$H$951,5,0)))</f>
      </c>
      <c r="N43" s="177">
        <f>IF(ISERROR(VLOOKUP(J43,'KAYIT LİSTESİ'!$B$4:$H$951,6,0)),"",(VLOOKUP(J43,'KAYIT LİSTESİ'!$B$4:$H$951,6,0)))</f>
      </c>
      <c r="O43" s="207"/>
    </row>
    <row r="44" spans="1:15" ht="46.5" customHeight="1">
      <c r="A44" s="66">
        <v>10</v>
      </c>
      <c r="B44" s="204" t="s">
        <v>220</v>
      </c>
      <c r="C44" s="278">
        <f>IF(ISERROR(VLOOKUP(B44,'KAYIT LİSTESİ'!$B$4:$H$951,2,0)),"",(VLOOKUP(B44,'KAYIT LİSTESİ'!$B$4:$H$951,2,0)))</f>
      </c>
      <c r="D44" s="122">
        <f>IF(ISERROR(VLOOKUP(B44,'KAYIT LİSTESİ'!$B$4:$H$951,4,0)),"",(VLOOKUP(B44,'KAYIT LİSTESİ'!$B$4:$H$951,4,0)))</f>
      </c>
      <c r="E44" s="205">
        <f>IF(ISERROR(VLOOKUP(B44,'KAYIT LİSTESİ'!$B$4:$H$951,5,0)),"",(VLOOKUP(B44,'KAYIT LİSTESİ'!$B$4:$H$951,5,0)))</f>
      </c>
      <c r="F44" s="205">
        <f>IF(ISERROR(VLOOKUP(B44,'KAYIT LİSTESİ'!$B$4:$H$951,6,0)),"",(VLOOKUP(B44,'KAYIT LİSTESİ'!$B$4:$H$951,6,0)))</f>
      </c>
      <c r="G44" s="172"/>
      <c r="H44" s="238"/>
      <c r="I44" s="92">
        <v>15</v>
      </c>
      <c r="J44" s="93" t="s">
        <v>293</v>
      </c>
      <c r="K44" s="267">
        <f>IF(ISERROR(VLOOKUP(J44,'KAYIT LİSTESİ'!$B$4:$H$951,2,0)),"",(VLOOKUP(J44,'KAYIT LİSTESİ'!$B$4:$H$951,2,0)))</f>
      </c>
      <c r="L44" s="94">
        <f>IF(ISERROR(VLOOKUP(J44,'KAYIT LİSTESİ'!$B$4:$H$951,4,0)),"",(VLOOKUP(J44,'KAYIT LİSTESİ'!$B$4:$H$951,4,0)))</f>
      </c>
      <c r="M44" s="177">
        <f>IF(ISERROR(VLOOKUP(J44,'KAYIT LİSTESİ'!$B$4:$H$951,5,0)),"",(VLOOKUP(J44,'KAYIT LİSTESİ'!$B$4:$H$951,5,0)))</f>
      </c>
      <c r="N44" s="177">
        <f>IF(ISERROR(VLOOKUP(J44,'KAYIT LİSTESİ'!$B$4:$H$951,6,0)),"",(VLOOKUP(J44,'KAYIT LİSTESİ'!$B$4:$H$951,6,0)))</f>
      </c>
      <c r="O44" s="207"/>
    </row>
    <row r="45" spans="1:15" ht="46.5" customHeight="1">
      <c r="A45" s="66">
        <v>11</v>
      </c>
      <c r="B45" s="204" t="s">
        <v>221</v>
      </c>
      <c r="C45" s="278">
        <f>IF(ISERROR(VLOOKUP(B45,'KAYIT LİSTESİ'!$B$4:$H$951,2,0)),"",(VLOOKUP(B45,'KAYIT LİSTESİ'!$B$4:$H$951,2,0)))</f>
      </c>
      <c r="D45" s="122">
        <f>IF(ISERROR(VLOOKUP(B45,'KAYIT LİSTESİ'!$B$4:$H$951,4,0)),"",(VLOOKUP(B45,'KAYIT LİSTESİ'!$B$4:$H$951,4,0)))</f>
      </c>
      <c r="E45" s="205">
        <f>IF(ISERROR(VLOOKUP(B45,'KAYIT LİSTESİ'!$B$4:$H$951,5,0)),"",(VLOOKUP(B45,'KAYIT LİSTESİ'!$B$4:$H$951,5,0)))</f>
      </c>
      <c r="F45" s="205">
        <f>IF(ISERROR(VLOOKUP(B45,'KAYIT LİSTESİ'!$B$4:$H$951,6,0)),"",(VLOOKUP(B45,'KAYIT LİSTESİ'!$B$4:$H$951,6,0)))</f>
      </c>
      <c r="G45" s="172"/>
      <c r="H45" s="238"/>
      <c r="I45" s="92">
        <v>16</v>
      </c>
      <c r="J45" s="93" t="s">
        <v>294</v>
      </c>
      <c r="K45" s="267">
        <f>IF(ISERROR(VLOOKUP(J45,'KAYIT LİSTESİ'!$B$4:$H$951,2,0)),"",(VLOOKUP(J45,'KAYIT LİSTESİ'!$B$4:$H$951,2,0)))</f>
      </c>
      <c r="L45" s="94">
        <f>IF(ISERROR(VLOOKUP(J45,'KAYIT LİSTESİ'!$B$4:$H$951,4,0)),"",(VLOOKUP(J45,'KAYIT LİSTESİ'!$B$4:$H$951,4,0)))</f>
      </c>
      <c r="M45" s="177">
        <f>IF(ISERROR(VLOOKUP(J45,'KAYIT LİSTESİ'!$B$4:$H$951,5,0)),"",(VLOOKUP(J45,'KAYIT LİSTESİ'!$B$4:$H$951,5,0)))</f>
      </c>
      <c r="N45" s="177">
        <f>IF(ISERROR(VLOOKUP(J45,'KAYIT LİSTESİ'!$B$4:$H$951,6,0)),"",(VLOOKUP(J45,'KAYIT LİSTESİ'!$B$4:$H$951,6,0)))</f>
      </c>
      <c r="O45" s="207"/>
    </row>
    <row r="46" spans="1:15" ht="46.5" customHeight="1">
      <c r="A46" s="66">
        <v>12</v>
      </c>
      <c r="B46" s="204" t="s">
        <v>222</v>
      </c>
      <c r="C46" s="278">
        <f>IF(ISERROR(VLOOKUP(B46,'KAYIT LİSTESİ'!$B$4:$H$951,2,0)),"",(VLOOKUP(B46,'KAYIT LİSTESİ'!$B$4:$H$951,2,0)))</f>
      </c>
      <c r="D46" s="122">
        <f>IF(ISERROR(VLOOKUP(B46,'KAYIT LİSTESİ'!$B$4:$H$951,4,0)),"",(VLOOKUP(B46,'KAYIT LİSTESİ'!$B$4:$H$951,4,0)))</f>
      </c>
      <c r="E46" s="205">
        <f>IF(ISERROR(VLOOKUP(B46,'KAYIT LİSTESİ'!$B$4:$H$951,5,0)),"",(VLOOKUP(B46,'KAYIT LİSTESİ'!$B$4:$H$951,5,0)))</f>
      </c>
      <c r="F46" s="205">
        <f>IF(ISERROR(VLOOKUP(B46,'KAYIT LİSTESİ'!$B$4:$H$951,6,0)),"",(VLOOKUP(B46,'KAYIT LİSTESİ'!$B$4:$H$951,6,0)))</f>
      </c>
      <c r="G46" s="172"/>
      <c r="H46" s="238"/>
      <c r="I46" s="92">
        <v>17</v>
      </c>
      <c r="J46" s="93" t="s">
        <v>295</v>
      </c>
      <c r="K46" s="267">
        <f>IF(ISERROR(VLOOKUP(J46,'KAYIT LİSTESİ'!$B$4:$H$951,2,0)),"",(VLOOKUP(J46,'KAYIT LİSTESİ'!$B$4:$H$951,2,0)))</f>
      </c>
      <c r="L46" s="94">
        <f>IF(ISERROR(VLOOKUP(J46,'KAYIT LİSTESİ'!$B$4:$H$951,4,0)),"",(VLOOKUP(J46,'KAYIT LİSTESİ'!$B$4:$H$951,4,0)))</f>
      </c>
      <c r="M46" s="177">
        <f>IF(ISERROR(VLOOKUP(J46,'KAYIT LİSTESİ'!$B$4:$H$951,5,0)),"",(VLOOKUP(J46,'KAYIT LİSTESİ'!$B$4:$H$951,5,0)))</f>
      </c>
      <c r="N46" s="177">
        <f>IF(ISERROR(VLOOKUP(J46,'KAYIT LİSTESİ'!$B$4:$H$951,6,0)),"",(VLOOKUP(J46,'KAYIT LİSTESİ'!$B$4:$H$951,6,0)))</f>
      </c>
      <c r="O46" s="207"/>
    </row>
    <row r="47" spans="1:15" ht="46.5" customHeight="1">
      <c r="A47" s="545" t="s">
        <v>368</v>
      </c>
      <c r="B47" s="545"/>
      <c r="C47" s="545"/>
      <c r="D47" s="545"/>
      <c r="E47" s="545"/>
      <c r="F47" s="545"/>
      <c r="G47" s="545"/>
      <c r="H47" s="238"/>
      <c r="I47" s="92">
        <v>18</v>
      </c>
      <c r="J47" s="93" t="s">
        <v>296</v>
      </c>
      <c r="K47" s="267">
        <f>IF(ISERROR(VLOOKUP(J47,'KAYIT LİSTESİ'!$B$4:$H$951,2,0)),"",(VLOOKUP(J47,'KAYIT LİSTESİ'!$B$4:$H$951,2,0)))</f>
      </c>
      <c r="L47" s="94">
        <f>IF(ISERROR(VLOOKUP(J47,'KAYIT LİSTESİ'!$B$4:$H$951,4,0)),"",(VLOOKUP(J47,'KAYIT LİSTESİ'!$B$4:$H$951,4,0)))</f>
      </c>
      <c r="M47" s="177">
        <f>IF(ISERROR(VLOOKUP(J47,'KAYIT LİSTESİ'!$B$4:$H$951,5,0)),"",(VLOOKUP(J47,'KAYIT LİSTESİ'!$B$4:$H$951,5,0)))</f>
      </c>
      <c r="N47" s="177">
        <f>IF(ISERROR(VLOOKUP(J47,'KAYIT LİSTESİ'!$B$4:$H$951,6,0)),"",(VLOOKUP(J47,'KAYIT LİSTESİ'!$B$4:$H$951,6,0)))</f>
      </c>
      <c r="O47" s="207"/>
    </row>
    <row r="48" spans="1:15" ht="46.5" customHeight="1">
      <c r="A48" s="458" t="s">
        <v>16</v>
      </c>
      <c r="B48" s="459"/>
      <c r="C48" s="459"/>
      <c r="D48" s="459"/>
      <c r="E48" s="459"/>
      <c r="F48" s="459"/>
      <c r="G48" s="459"/>
      <c r="H48" s="238"/>
      <c r="I48" s="92">
        <v>19</v>
      </c>
      <c r="J48" s="93" t="s">
        <v>297</v>
      </c>
      <c r="K48" s="267">
        <f>IF(ISERROR(VLOOKUP(J48,'KAYIT LİSTESİ'!$B$4:$H$951,2,0)),"",(VLOOKUP(J48,'KAYIT LİSTESİ'!$B$4:$H$951,2,0)))</f>
      </c>
      <c r="L48" s="94">
        <f>IF(ISERROR(VLOOKUP(J48,'KAYIT LİSTESİ'!$B$4:$H$951,4,0)),"",(VLOOKUP(J48,'KAYIT LİSTESİ'!$B$4:$H$951,4,0)))</f>
      </c>
      <c r="M48" s="177">
        <f>IF(ISERROR(VLOOKUP(J48,'KAYIT LİSTESİ'!$B$4:$H$951,5,0)),"",(VLOOKUP(J48,'KAYIT LİSTESİ'!$B$4:$H$951,5,0)))</f>
      </c>
      <c r="N48" s="177">
        <f>IF(ISERROR(VLOOKUP(J48,'KAYIT LİSTESİ'!$B$4:$H$951,6,0)),"",(VLOOKUP(J48,'KAYIT LİSTESİ'!$B$4:$H$951,6,0)))</f>
      </c>
      <c r="O48" s="207"/>
    </row>
    <row r="49" spans="1:15" ht="46.5" customHeight="1">
      <c r="A49" s="195" t="s">
        <v>12</v>
      </c>
      <c r="B49" s="195" t="s">
        <v>80</v>
      </c>
      <c r="C49" s="195" t="s">
        <v>79</v>
      </c>
      <c r="D49" s="196" t="s">
        <v>13</v>
      </c>
      <c r="E49" s="197" t="s">
        <v>14</v>
      </c>
      <c r="F49" s="197" t="s">
        <v>672</v>
      </c>
      <c r="G49" s="195" t="s">
        <v>15</v>
      </c>
      <c r="H49" s="238"/>
      <c r="I49" s="92">
        <v>20</v>
      </c>
      <c r="J49" s="93" t="s">
        <v>298</v>
      </c>
      <c r="K49" s="267">
        <f>IF(ISERROR(VLOOKUP(J49,'KAYIT LİSTESİ'!$B$4:$H$951,2,0)),"",(VLOOKUP(J49,'KAYIT LİSTESİ'!$B$4:$H$951,2,0)))</f>
      </c>
      <c r="L49" s="94">
        <f>IF(ISERROR(VLOOKUP(J49,'KAYIT LİSTESİ'!$B$4:$H$951,4,0)),"",(VLOOKUP(J49,'KAYIT LİSTESİ'!$B$4:$H$951,4,0)))</f>
      </c>
      <c r="M49" s="177">
        <f>IF(ISERROR(VLOOKUP(J49,'KAYIT LİSTESİ'!$B$4:$H$951,5,0)),"",(VLOOKUP(J49,'KAYIT LİSTESİ'!$B$4:$H$951,5,0)))</f>
      </c>
      <c r="N49" s="177">
        <f>IF(ISERROR(VLOOKUP(J49,'KAYIT LİSTESİ'!$B$4:$H$951,6,0)),"",(VLOOKUP(J49,'KAYIT LİSTESİ'!$B$4:$H$951,6,0)))</f>
      </c>
      <c r="O49" s="207"/>
    </row>
    <row r="50" spans="1:15" ht="46.5" customHeight="1">
      <c r="A50" s="66">
        <v>1</v>
      </c>
      <c r="B50" s="204" t="s">
        <v>134</v>
      </c>
      <c r="C50" s="278">
        <f>IF(ISERROR(VLOOKUP(B50,'KAYIT LİSTESİ'!$B$4:$H$951,2,0)),"",(VLOOKUP(B50,'KAYIT LİSTESİ'!$B$4:$H$951,2,0)))</f>
      </c>
      <c r="D50" s="122">
        <f>IF(ISERROR(VLOOKUP(B50,'KAYIT LİSTESİ'!$B$4:$H$951,4,0)),"",(VLOOKUP(B50,'KAYIT LİSTESİ'!$B$4:$H$951,4,0)))</f>
      </c>
      <c r="E50" s="205">
        <f>IF(ISERROR(VLOOKUP(B50,'KAYIT LİSTESİ'!$B$4:$H$951,5,0)),"",(VLOOKUP(B50,'KAYIT LİSTESİ'!$B$4:$H$951,5,0)))</f>
      </c>
      <c r="F50" s="205">
        <f>IF(ISERROR(VLOOKUP(B50,'KAYIT LİSTESİ'!$B$4:$H$951,6,0)),"",(VLOOKUP(B50,'KAYIT LİSTESİ'!$B$4:$H$951,6,0)))</f>
      </c>
      <c r="G50" s="123"/>
      <c r="H50" s="238"/>
      <c r="I50" s="460" t="s">
        <v>348</v>
      </c>
      <c r="J50" s="460"/>
      <c r="K50" s="460"/>
      <c r="L50" s="460"/>
      <c r="M50" s="460"/>
      <c r="N50" s="460"/>
      <c r="O50" s="460"/>
    </row>
    <row r="51" spans="1:15" ht="46.5" customHeight="1">
      <c r="A51" s="66">
        <v>2</v>
      </c>
      <c r="B51" s="204" t="s">
        <v>135</v>
      </c>
      <c r="C51" s="278">
        <f>IF(ISERROR(VLOOKUP(B51,'KAYIT LİSTESİ'!$B$4:$H$951,2,0)),"",(VLOOKUP(B51,'KAYIT LİSTESİ'!$B$4:$H$951,2,0)))</f>
        <v>556</v>
      </c>
      <c r="D51" s="122">
        <f>IF(ISERROR(VLOOKUP(B51,'KAYIT LİSTESİ'!$B$4:$H$951,4,0)),"",(VLOOKUP(B51,'KAYIT LİSTESİ'!$B$4:$H$951,4,0)))</f>
        <v>35135</v>
      </c>
      <c r="E51" s="205" t="str">
        <f>IF(ISERROR(VLOOKUP(B51,'KAYIT LİSTESİ'!$B$4:$H$951,5,0)),"",(VLOOKUP(B51,'KAYIT LİSTESİ'!$B$4:$H$951,5,0)))</f>
        <v>FATİH ŞANLI</v>
      </c>
      <c r="F51" s="205" t="str">
        <f>IF(ISERROR(VLOOKUP(B51,'KAYIT LİSTESİ'!$B$4:$H$951,6,0)),"",(VLOOKUP(B51,'KAYIT LİSTESİ'!$B$4:$H$951,6,0)))</f>
        <v>TOKAT-BELEDİYE PLEVNE SPOR</v>
      </c>
      <c r="G51" s="123"/>
      <c r="H51" s="238"/>
      <c r="I51" s="239" t="s">
        <v>6</v>
      </c>
      <c r="J51" s="245"/>
      <c r="K51" s="239" t="s">
        <v>78</v>
      </c>
      <c r="L51" s="239" t="s">
        <v>21</v>
      </c>
      <c r="M51" s="239" t="s">
        <v>7</v>
      </c>
      <c r="N51" s="239" t="s">
        <v>672</v>
      </c>
      <c r="O51" s="239" t="s">
        <v>234</v>
      </c>
    </row>
    <row r="52" spans="1:15" ht="46.5" customHeight="1">
      <c r="A52" s="66">
        <v>3</v>
      </c>
      <c r="B52" s="204" t="s">
        <v>136</v>
      </c>
      <c r="C52" s="278">
        <f>IF(ISERROR(VLOOKUP(B52,'KAYIT LİSTESİ'!$B$4:$H$951,2,0)),"",(VLOOKUP(B52,'KAYIT LİSTESİ'!$B$4:$H$951,2,0)))</f>
        <v>479</v>
      </c>
      <c r="D52" s="122">
        <f>IF(ISERROR(VLOOKUP(B52,'KAYIT LİSTESİ'!$B$4:$H$951,4,0)),"",(VLOOKUP(B52,'KAYIT LİSTESİ'!$B$4:$H$951,4,0)))</f>
        <v>35065</v>
      </c>
      <c r="E52" s="205" t="str">
        <f>IF(ISERROR(VLOOKUP(B52,'KAYIT LİSTESİ'!$B$4:$H$951,5,0)),"",(VLOOKUP(B52,'KAYIT LİSTESİ'!$B$4:$H$951,5,0)))</f>
        <v>RAMAZAN BEKİ</v>
      </c>
      <c r="F52" s="205" t="str">
        <f>IF(ISERROR(VLOOKUP(B52,'KAYIT LİSTESİ'!$B$4:$H$951,6,0)),"",(VLOOKUP(B52,'KAYIT LİSTESİ'!$B$4:$H$951,6,0)))</f>
        <v>İSTANBUL-SULTANBEYLİ MEVLANA İ.Ö.O.SP.</v>
      </c>
      <c r="G52" s="123"/>
      <c r="H52" s="238"/>
      <c r="I52" s="92">
        <v>1</v>
      </c>
      <c r="J52" s="93" t="s">
        <v>299</v>
      </c>
      <c r="K52" s="267">
        <f>IF(ISERROR(VLOOKUP(J52,'KAYIT LİSTESİ'!$B$4:$H$951,2,0)),"",(VLOOKUP(J52,'KAYIT LİSTESİ'!$B$4:$H$951,2,0)))</f>
        <v>558</v>
      </c>
      <c r="L52" s="94">
        <f>IF(ISERROR(VLOOKUP(J52,'KAYIT LİSTESİ'!$B$4:$H$951,4,0)),"",(VLOOKUP(J52,'KAYIT LİSTESİ'!$B$4:$H$951,4,0)))</f>
        <v>35074</v>
      </c>
      <c r="M52" s="177" t="str">
        <f>IF(ISERROR(VLOOKUP(J52,'KAYIT LİSTESİ'!$B$4:$H$951,5,0)),"",(VLOOKUP(J52,'KAYIT LİSTESİ'!$B$4:$H$951,5,0)))</f>
        <v>İLKER TOSUN</v>
      </c>
      <c r="N52" s="177" t="str">
        <f>IF(ISERROR(VLOOKUP(J52,'KAYIT LİSTESİ'!$B$4:$H$951,6,0)),"",(VLOOKUP(J52,'KAYIT LİSTESİ'!$B$4:$H$951,6,0)))</f>
        <v>TOKAT-BELEDİYE PLEVNE SPOR</v>
      </c>
      <c r="O52" s="207"/>
    </row>
    <row r="53" spans="1:15" ht="46.5" customHeight="1">
      <c r="A53" s="66">
        <v>4</v>
      </c>
      <c r="B53" s="204" t="s">
        <v>137</v>
      </c>
      <c r="C53" s="278">
        <f>IF(ISERROR(VLOOKUP(B53,'KAYIT LİSTESİ'!$B$4:$H$951,2,0)),"",(VLOOKUP(B53,'KAYIT LİSTESİ'!$B$4:$H$951,2,0)))</f>
        <v>517</v>
      </c>
      <c r="D53" s="122">
        <f>IF(ISERROR(VLOOKUP(B53,'KAYIT LİSTESİ'!$B$4:$H$951,4,0)),"",(VLOOKUP(B53,'KAYIT LİSTESİ'!$B$4:$H$951,4,0)))</f>
        <v>35011</v>
      </c>
      <c r="E53" s="205" t="str">
        <f>IF(ISERROR(VLOOKUP(B53,'KAYIT LİSTESİ'!$B$4:$H$951,5,0)),"",(VLOOKUP(B53,'KAYIT LİSTESİ'!$B$4:$H$951,5,0)))</f>
        <v>EMRE ARSLAN</v>
      </c>
      <c r="F53" s="205" t="str">
        <f>IF(ISERROR(VLOOKUP(B53,'KAYIT LİSTESİ'!$B$4:$H$951,6,0)),"",(VLOOKUP(B53,'KAYIT LİSTESİ'!$B$4:$H$951,6,0)))</f>
        <v>MALATYA-ESENLİK BLD.SP.</v>
      </c>
      <c r="G53" s="123"/>
      <c r="H53" s="238"/>
      <c r="I53" s="92">
        <v>2</v>
      </c>
      <c r="J53" s="93" t="s">
        <v>300</v>
      </c>
      <c r="K53" s="267">
        <f>IF(ISERROR(VLOOKUP(J53,'KAYIT LİSTESİ'!$B$4:$H$951,2,0)),"",(VLOOKUP(J53,'KAYIT LİSTESİ'!$B$4:$H$951,2,0)))</f>
        <v>478</v>
      </c>
      <c r="L53" s="94">
        <f>IF(ISERROR(VLOOKUP(J53,'KAYIT LİSTESİ'!$B$4:$H$951,4,0)),"",(VLOOKUP(J53,'KAYIT LİSTESİ'!$B$4:$H$951,4,0)))</f>
        <v>34335</v>
      </c>
      <c r="M53" s="177" t="str">
        <f>IF(ISERROR(VLOOKUP(J53,'KAYIT LİSTESİ'!$B$4:$H$951,5,0)),"",(VLOOKUP(J53,'KAYIT LİSTESİ'!$B$4:$H$951,5,0)))</f>
        <v>NUMAN BEKİ</v>
      </c>
      <c r="N53" s="177" t="str">
        <f>IF(ISERROR(VLOOKUP(J53,'KAYIT LİSTESİ'!$B$4:$H$951,6,0)),"",(VLOOKUP(J53,'KAYIT LİSTESİ'!$B$4:$H$951,6,0)))</f>
        <v>İSTANBUL-SULTANBEYLİ MEVLANA İ.Ö.O.SP.</v>
      </c>
      <c r="O53" s="207"/>
    </row>
    <row r="54" spans="1:15" ht="46.5" customHeight="1">
      <c r="A54" s="66">
        <v>5</v>
      </c>
      <c r="B54" s="204" t="s">
        <v>138</v>
      </c>
      <c r="C54" s="278">
        <f>IF(ISERROR(VLOOKUP(B54,'KAYIT LİSTESİ'!$B$4:$H$951,2,0)),"",(VLOOKUP(B54,'KAYIT LİSTESİ'!$B$4:$H$951,2,0)))</f>
        <v>435</v>
      </c>
      <c r="D54" s="122">
        <f>IF(ISERROR(VLOOKUP(B54,'KAYIT LİSTESİ'!$B$4:$H$951,4,0)),"",(VLOOKUP(B54,'KAYIT LİSTESİ'!$B$4:$H$951,4,0)))</f>
        <v>34335</v>
      </c>
      <c r="E54" s="205" t="str">
        <f>IF(ISERROR(VLOOKUP(B54,'KAYIT LİSTESİ'!$B$4:$H$951,5,0)),"",(VLOOKUP(B54,'KAYIT LİSTESİ'!$B$4:$H$951,5,0)))</f>
        <v>MUSTAFA DEMİREL</v>
      </c>
      <c r="F54" s="205" t="str">
        <f>IF(ISERROR(VLOOKUP(B54,'KAYIT LİSTESİ'!$B$4:$H$951,6,0)),"",(VLOOKUP(B54,'KAYIT LİSTESİ'!$B$4:$H$951,6,0)))</f>
        <v>ESKİŞEHİR-B.Ş.GENÇLİK VE SPOR</v>
      </c>
      <c r="G54" s="123"/>
      <c r="H54" s="238"/>
      <c r="I54" s="92">
        <v>3</v>
      </c>
      <c r="J54" s="93" t="s">
        <v>301</v>
      </c>
      <c r="K54" s="267">
        <f>IF(ISERROR(VLOOKUP(J54,'KAYIT LİSTESİ'!$B$4:$H$951,2,0)),"",(VLOOKUP(J54,'KAYIT LİSTESİ'!$B$4:$H$951,2,0)))</f>
        <v>524</v>
      </c>
      <c r="L54" s="94">
        <f>IF(ISERROR(VLOOKUP(J54,'KAYIT LİSTESİ'!$B$4:$H$951,4,0)),"",(VLOOKUP(J54,'KAYIT LİSTESİ'!$B$4:$H$951,4,0)))</f>
        <v>34834</v>
      </c>
      <c r="M54" s="177" t="str">
        <f>IF(ISERROR(VLOOKUP(J54,'KAYIT LİSTESİ'!$B$4:$H$951,5,0)),"",(VLOOKUP(J54,'KAYIT LİSTESİ'!$B$4:$H$951,5,0)))</f>
        <v>OSMAN KILINÇ</v>
      </c>
      <c r="N54" s="177" t="str">
        <f>IF(ISERROR(VLOOKUP(J54,'KAYIT LİSTESİ'!$B$4:$H$951,6,0)),"",(VLOOKUP(J54,'KAYIT LİSTESİ'!$B$4:$H$951,6,0)))</f>
        <v>MALATYA-ESENLİK BLD.SP.</v>
      </c>
      <c r="O54" s="207"/>
    </row>
    <row r="55" spans="1:15" ht="46.5" customHeight="1">
      <c r="A55" s="66">
        <v>6</v>
      </c>
      <c r="B55" s="204" t="s">
        <v>139</v>
      </c>
      <c r="C55" s="278">
        <f>IF(ISERROR(VLOOKUP(B55,'KAYIT LİSTESİ'!$B$4:$H$951,2,0)),"",(VLOOKUP(B55,'KAYIT LİSTESİ'!$B$4:$H$951,2,0)))</f>
        <v>533</v>
      </c>
      <c r="D55" s="122">
        <f>IF(ISERROR(VLOOKUP(B55,'KAYIT LİSTESİ'!$B$4:$H$951,4,0)),"",(VLOOKUP(B55,'KAYIT LİSTESİ'!$B$4:$H$951,4,0)))</f>
        <v>34919</v>
      </c>
      <c r="E55" s="205" t="str">
        <f>IF(ISERROR(VLOOKUP(B55,'KAYIT LİSTESİ'!$B$4:$H$951,5,0)),"",(VLOOKUP(B55,'KAYIT LİSTESİ'!$B$4:$H$951,5,0)))</f>
        <v>İSHAK TOK</v>
      </c>
      <c r="F55" s="205" t="str">
        <f>IF(ISERROR(VLOOKUP(B55,'KAYIT LİSTESİ'!$B$4:$H$951,6,0)),"",(VLOOKUP(B55,'KAYIT LİSTESİ'!$B$4:$H$951,6,0)))</f>
        <v>MERSİN-MESKİ SPOR</v>
      </c>
      <c r="G55" s="123"/>
      <c r="H55" s="238"/>
      <c r="I55" s="92">
        <v>4</v>
      </c>
      <c r="J55" s="93" t="s">
        <v>302</v>
      </c>
      <c r="K55" s="267">
        <f>IF(ISERROR(VLOOKUP(J55,'KAYIT LİSTESİ'!$B$4:$H$951,2,0)),"",(VLOOKUP(J55,'KAYIT LİSTESİ'!$B$4:$H$951,2,0)))</f>
        <v>433</v>
      </c>
      <c r="L55" s="94">
        <f>IF(ISERROR(VLOOKUP(J55,'KAYIT LİSTESİ'!$B$4:$H$951,4,0)),"",(VLOOKUP(J55,'KAYIT LİSTESİ'!$B$4:$H$951,4,0)))</f>
        <v>35109</v>
      </c>
      <c r="M55" s="177" t="str">
        <f>IF(ISERROR(VLOOKUP(J55,'KAYIT LİSTESİ'!$B$4:$H$951,5,0)),"",(VLOOKUP(J55,'KAYIT LİSTESİ'!$B$4:$H$951,5,0)))</f>
        <v>HAKKI  TOKATLI</v>
      </c>
      <c r="N55" s="177" t="str">
        <f>IF(ISERROR(VLOOKUP(J55,'KAYIT LİSTESİ'!$B$4:$H$951,6,0)),"",(VLOOKUP(J55,'KAYIT LİSTESİ'!$B$4:$H$951,6,0)))</f>
        <v>ESKİŞEHİR-B.Ş.GENÇLİK VE SPOR</v>
      </c>
      <c r="O55" s="207"/>
    </row>
    <row r="56" spans="1:15" ht="46.5" customHeight="1">
      <c r="A56" s="66">
        <v>7</v>
      </c>
      <c r="B56" s="204" t="s">
        <v>429</v>
      </c>
      <c r="C56" s="278">
        <f>IF(ISERROR(VLOOKUP(B56,'KAYIT LİSTESİ'!$B$4:$H$951,2,0)),"",(VLOOKUP(B56,'KAYIT LİSTESİ'!$B$4:$H$951,2,0)))</f>
        <v>543</v>
      </c>
      <c r="D56" s="122">
        <f>IF(ISERROR(VLOOKUP(B56,'KAYIT LİSTESİ'!$B$4:$H$951,4,0)),"",(VLOOKUP(B56,'KAYIT LİSTESİ'!$B$4:$H$951,4,0)))</f>
        <v>34615</v>
      </c>
      <c r="E56" s="205" t="str">
        <f>IF(ISERROR(VLOOKUP(B56,'KAYIT LİSTESİ'!$B$4:$H$951,5,0)),"",(VLOOKUP(B56,'KAYIT LİSTESİ'!$B$4:$H$951,5,0)))</f>
        <v>BURAK AYIŞIĞI</v>
      </c>
      <c r="F56" s="205" t="str">
        <f>IF(ISERROR(VLOOKUP(B56,'KAYIT LİSTESİ'!$B$4:$H$951,6,0)),"",(VLOOKUP(B56,'KAYIT LİSTESİ'!$B$4:$H$951,6,0)))</f>
        <v>SİVAS-SPORCU EĞİTİM MERKEZİ</v>
      </c>
      <c r="G56" s="123"/>
      <c r="H56" s="238"/>
      <c r="I56" s="92">
        <v>5</v>
      </c>
      <c r="J56" s="93" t="s">
        <v>303</v>
      </c>
      <c r="K56" s="267">
        <f>IF(ISERROR(VLOOKUP(J56,'KAYIT LİSTESİ'!$B$4:$H$951,2,0)),"",(VLOOKUP(J56,'KAYIT LİSTESİ'!$B$4:$H$951,2,0)))</f>
        <v>536</v>
      </c>
      <c r="L56" s="94">
        <f>IF(ISERROR(VLOOKUP(J56,'KAYIT LİSTESİ'!$B$4:$H$951,4,0)),"",(VLOOKUP(J56,'KAYIT LİSTESİ'!$B$4:$H$951,4,0)))</f>
        <v>35123</v>
      </c>
      <c r="M56" s="177" t="str">
        <f>IF(ISERROR(VLOOKUP(J56,'KAYIT LİSTESİ'!$B$4:$H$951,5,0)),"",(VLOOKUP(J56,'KAYIT LİSTESİ'!$B$4:$H$951,5,0)))</f>
        <v>NADİR GENÇ</v>
      </c>
      <c r="N56" s="177" t="str">
        <f>IF(ISERROR(VLOOKUP(J56,'KAYIT LİSTESİ'!$B$4:$H$951,6,0)),"",(VLOOKUP(J56,'KAYIT LİSTESİ'!$B$4:$H$951,6,0)))</f>
        <v>MERSİN-MESKİ SPOR</v>
      </c>
      <c r="O56" s="207"/>
    </row>
    <row r="57" spans="1:15" ht="46.5" customHeight="1">
      <c r="A57" s="66">
        <v>8</v>
      </c>
      <c r="B57" s="204" t="s">
        <v>430</v>
      </c>
      <c r="C57" s="278">
        <f>IF(ISERROR(VLOOKUP(B57,'KAYIT LİSTESİ'!$B$4:$H$951,2,0)),"",(VLOOKUP(B57,'KAYIT LİSTESİ'!$B$4:$H$951,2,0)))</f>
      </c>
      <c r="D57" s="122">
        <f>IF(ISERROR(VLOOKUP(B57,'KAYIT LİSTESİ'!$B$4:$H$951,4,0)),"",(VLOOKUP(B57,'KAYIT LİSTESİ'!$B$4:$H$951,4,0)))</f>
      </c>
      <c r="E57" s="205">
        <f>IF(ISERROR(VLOOKUP(B57,'KAYIT LİSTESİ'!$B$4:$H$951,5,0)),"",(VLOOKUP(B57,'KAYIT LİSTESİ'!$B$4:$H$951,5,0)))</f>
      </c>
      <c r="F57" s="205">
        <f>IF(ISERROR(VLOOKUP(B57,'KAYIT LİSTESİ'!$B$4:$H$951,6,0)),"",(VLOOKUP(B57,'KAYIT LİSTESİ'!$B$4:$H$951,6,0)))</f>
      </c>
      <c r="G57" s="123"/>
      <c r="H57" s="238"/>
      <c r="I57" s="92">
        <v>6</v>
      </c>
      <c r="J57" s="93" t="s">
        <v>304</v>
      </c>
      <c r="K57" s="267">
        <f>IF(ISERROR(VLOOKUP(J57,'KAYIT LİSTESİ'!$B$4:$H$951,2,0)),"",(VLOOKUP(J57,'KAYIT LİSTESİ'!$B$4:$H$951,2,0)))</f>
        <v>547</v>
      </c>
      <c r="L57" s="94">
        <f>IF(ISERROR(VLOOKUP(J57,'KAYIT LİSTESİ'!$B$4:$H$951,4,0)),"",(VLOOKUP(J57,'KAYIT LİSTESİ'!$B$4:$H$951,4,0)))</f>
        <v>35330</v>
      </c>
      <c r="M57" s="177" t="str">
        <f>IF(ISERROR(VLOOKUP(J57,'KAYIT LİSTESİ'!$B$4:$H$951,5,0)),"",(VLOOKUP(J57,'KAYIT LİSTESİ'!$B$4:$H$951,5,0)))</f>
        <v>MUTLUCAN YİĞİT </v>
      </c>
      <c r="N57" s="177" t="str">
        <f>IF(ISERROR(VLOOKUP(J57,'KAYIT LİSTESİ'!$B$4:$H$951,6,0)),"",(VLOOKUP(J57,'KAYIT LİSTESİ'!$B$4:$H$951,6,0)))</f>
        <v>SİVAS-SPORCU EĞİTİM MERKEZİ</v>
      </c>
      <c r="O57" s="207"/>
    </row>
    <row r="58" spans="1:15" ht="46.5" customHeight="1">
      <c r="A58" s="458" t="s">
        <v>17</v>
      </c>
      <c r="B58" s="459"/>
      <c r="C58" s="459"/>
      <c r="D58" s="459"/>
      <c r="E58" s="459"/>
      <c r="F58" s="459"/>
      <c r="G58" s="459"/>
      <c r="H58" s="238"/>
      <c r="I58" s="92">
        <v>7</v>
      </c>
      <c r="J58" s="93" t="s">
        <v>305</v>
      </c>
      <c r="K58" s="267">
        <f>IF(ISERROR(VLOOKUP(J58,'KAYIT LİSTESİ'!$B$4:$H$951,2,0)),"",(VLOOKUP(J58,'KAYIT LİSTESİ'!$B$4:$H$951,2,0)))</f>
        <v>412</v>
      </c>
      <c r="L58" s="94">
        <f>IF(ISERROR(VLOOKUP(J58,'KAYIT LİSTESİ'!$B$4:$H$951,4,0)),"",(VLOOKUP(J58,'KAYIT LİSTESİ'!$B$4:$H$951,4,0)))</f>
        <v>1994</v>
      </c>
      <c r="M58" s="177" t="str">
        <f>IF(ISERROR(VLOOKUP(J58,'KAYIT LİSTESİ'!$B$4:$H$951,5,0)),"",(VLOOKUP(J58,'KAYIT LİSTESİ'!$B$4:$H$951,5,0)))</f>
        <v>ÖZDENİZ AKKUŞ</v>
      </c>
      <c r="N58" s="177" t="str">
        <f>IF(ISERROR(VLOOKUP(J58,'KAYIT LİSTESİ'!$B$4:$H$951,6,0)),"",(VLOOKUP(J58,'KAYIT LİSTESİ'!$B$4:$H$951,6,0)))</f>
        <v>ANKARA-B.B. ANKARASPOR</v>
      </c>
      <c r="O58" s="207"/>
    </row>
    <row r="59" spans="1:15" ht="46.5" customHeight="1">
      <c r="A59" s="195" t="s">
        <v>12</v>
      </c>
      <c r="B59" s="195" t="s">
        <v>80</v>
      </c>
      <c r="C59" s="195" t="s">
        <v>79</v>
      </c>
      <c r="D59" s="196" t="s">
        <v>13</v>
      </c>
      <c r="E59" s="197" t="s">
        <v>14</v>
      </c>
      <c r="F59" s="197" t="s">
        <v>672</v>
      </c>
      <c r="G59" s="195" t="s">
        <v>15</v>
      </c>
      <c r="H59" s="238"/>
      <c r="I59" s="92">
        <v>8</v>
      </c>
      <c r="J59" s="93" t="s">
        <v>306</v>
      </c>
      <c r="K59" s="267">
        <f>IF(ISERROR(VLOOKUP(J59,'KAYIT LİSTESİ'!$B$4:$H$951,2,0)),"",(VLOOKUP(J59,'KAYIT LİSTESİ'!$B$4:$H$951,2,0)))</f>
        <v>510</v>
      </c>
      <c r="L59" s="94" t="str">
        <f>IF(ISERROR(VLOOKUP(J59,'KAYIT LİSTESİ'!$B$4:$H$951,4,0)),"",(VLOOKUP(J59,'KAYIT LİSTESİ'!$B$4:$H$951,4,0)))</f>
        <v>-</v>
      </c>
      <c r="M59" s="177" t="str">
        <f>IF(ISERROR(VLOOKUP(J59,'KAYIT LİSTESİ'!$B$4:$H$951,5,0)),"",(VLOOKUP(J59,'KAYIT LİSTESİ'!$B$4:$H$951,5,0)))</f>
        <v>RAMAZAN ŞEN</v>
      </c>
      <c r="N59" s="177" t="str">
        <f>IF(ISERROR(VLOOKUP(J59,'KAYIT LİSTESİ'!$B$4:$H$951,6,0)),"",(VLOOKUP(J59,'KAYIT LİSTESİ'!$B$4:$H$951,6,0)))</f>
        <v>KOCAELİ-DARICA BLD.EĞT.SP.</v>
      </c>
      <c r="O59" s="207"/>
    </row>
    <row r="60" spans="1:15" ht="46.5" customHeight="1">
      <c r="A60" s="66">
        <v>1</v>
      </c>
      <c r="B60" s="204" t="s">
        <v>140</v>
      </c>
      <c r="C60" s="278">
        <f>IF(ISERROR(VLOOKUP(B60,'KAYIT LİSTESİ'!$B$4:$H$951,2,0)),"",(VLOOKUP(B60,'KAYIT LİSTESİ'!$B$4:$H$951,2,0)))</f>
      </c>
      <c r="D60" s="122">
        <f>IF(ISERROR(VLOOKUP(B60,'KAYIT LİSTESİ'!$B$4:$H$951,4,0)),"",(VLOOKUP(B60,'KAYIT LİSTESİ'!$B$4:$H$951,4,0)))</f>
      </c>
      <c r="E60" s="205">
        <f>IF(ISERROR(VLOOKUP(B60,'KAYIT LİSTESİ'!$B$4:$H$951,5,0)),"",(VLOOKUP(B60,'KAYIT LİSTESİ'!$B$4:$H$951,5,0)))</f>
      </c>
      <c r="F60" s="205">
        <f>IF(ISERROR(VLOOKUP(B60,'KAYIT LİSTESİ'!$B$4:$H$951,6,0)),"",(VLOOKUP(B60,'KAYIT LİSTESİ'!$B$4:$H$951,6,0)))</f>
      </c>
      <c r="G60" s="123"/>
      <c r="H60" s="238"/>
      <c r="I60" s="92">
        <v>9</v>
      </c>
      <c r="J60" s="93" t="s">
        <v>307</v>
      </c>
      <c r="K60" s="267">
        <f>IF(ISERROR(VLOOKUP(J60,'KAYIT LİSTESİ'!$B$4:$H$951,2,0)),"",(VLOOKUP(J60,'KAYIT LİSTESİ'!$B$4:$H$951,2,0)))</f>
        <v>489</v>
      </c>
      <c r="L60" s="94">
        <f>IF(ISERROR(VLOOKUP(J60,'KAYIT LİSTESİ'!$B$4:$H$951,4,0)),"",(VLOOKUP(J60,'KAYIT LİSTESİ'!$B$4:$H$951,4,0)))</f>
        <v>35135</v>
      </c>
      <c r="M60" s="177" t="str">
        <f>IF(ISERROR(VLOOKUP(J60,'KAYIT LİSTESİ'!$B$4:$H$951,5,0)),"",(VLOOKUP(J60,'KAYIT LİSTESİ'!$B$4:$H$951,5,0)))</f>
        <v>MUSTAFA YAVUZ</v>
      </c>
      <c r="N60" s="177" t="str">
        <f>IF(ISERROR(VLOOKUP(J60,'KAYIT LİSTESİ'!$B$4:$H$951,6,0)),"",(VLOOKUP(J60,'KAYIT LİSTESİ'!$B$4:$H$951,6,0)))</f>
        <v>İSTANBUL-ÜSKÜDAR BLD.SPOR</v>
      </c>
      <c r="O60" s="207"/>
    </row>
    <row r="61" spans="1:15" ht="46.5" customHeight="1">
      <c r="A61" s="66">
        <v>2</v>
      </c>
      <c r="B61" s="204" t="s">
        <v>141</v>
      </c>
      <c r="C61" s="278">
        <f>IF(ISERROR(VLOOKUP(B61,'KAYIT LİSTESİ'!$B$4:$H$951,2,0)),"",(VLOOKUP(B61,'KAYIT LİSTESİ'!$B$4:$H$951,2,0)))</f>
        <v>488</v>
      </c>
      <c r="D61" s="122">
        <f>IF(ISERROR(VLOOKUP(B61,'KAYIT LİSTESİ'!$B$4:$H$951,4,0)),"",(VLOOKUP(B61,'KAYIT LİSTESİ'!$B$4:$H$951,4,0)))</f>
        <v>35098</v>
      </c>
      <c r="E61" s="205" t="str">
        <f>IF(ISERROR(VLOOKUP(B61,'KAYIT LİSTESİ'!$B$4:$H$951,5,0)),"",(VLOOKUP(B61,'KAYIT LİSTESİ'!$B$4:$H$951,5,0)))</f>
        <v>MUSTAFA İNAN</v>
      </c>
      <c r="F61" s="205" t="str">
        <f>IF(ISERROR(VLOOKUP(B61,'KAYIT LİSTESİ'!$B$4:$H$951,6,0)),"",(VLOOKUP(B61,'KAYIT LİSTESİ'!$B$4:$H$951,6,0)))</f>
        <v>İSTANBUL-ÜSKÜDAR BLD.SPOR</v>
      </c>
      <c r="G61" s="123"/>
      <c r="H61" s="238"/>
      <c r="I61" s="92">
        <v>10</v>
      </c>
      <c r="J61" s="93" t="s">
        <v>308</v>
      </c>
      <c r="K61" s="267">
        <f>IF(ISERROR(VLOOKUP(J61,'KAYIT LİSTESİ'!$B$4:$H$951,2,0)),"",(VLOOKUP(J61,'KAYIT LİSTESİ'!$B$4:$H$951,2,0)))</f>
        <v>576</v>
      </c>
      <c r="L61" s="94">
        <f>IF(ISERROR(VLOOKUP(J61,'KAYIT LİSTESİ'!$B$4:$H$951,4,0)),"",(VLOOKUP(J61,'KAYIT LİSTESİ'!$B$4:$H$951,4,0)))</f>
        <v>34439</v>
      </c>
      <c r="M61" s="177" t="str">
        <f>IF(ISERROR(VLOOKUP(J61,'KAYIT LİSTESİ'!$B$4:$H$951,5,0)),"",(VLOOKUP(J61,'KAYIT LİSTESİ'!$B$4:$H$951,5,0)))</f>
        <v>MUSTAFA AKKAYA</v>
      </c>
      <c r="N61" s="177" t="str">
        <f>IF(ISERROR(VLOOKUP(J61,'KAYIT LİSTESİ'!$B$4:$H$951,6,0)),"",(VLOOKUP(J61,'KAYIT LİSTESİ'!$B$4:$H$951,6,0)))</f>
        <v>KOCAELİ-B.Ş.BLD.KAĞIT SPOR</v>
      </c>
      <c r="O61" s="207"/>
    </row>
    <row r="62" spans="1:15" ht="46.5" customHeight="1">
      <c r="A62" s="66">
        <v>3</v>
      </c>
      <c r="B62" s="204" t="s">
        <v>142</v>
      </c>
      <c r="C62" s="278">
        <f>IF(ISERROR(VLOOKUP(B62,'KAYIT LİSTESİ'!$B$4:$H$951,2,0)),"",(VLOOKUP(B62,'KAYIT LİSTESİ'!$B$4:$H$951,2,0)))</f>
        <v>417</v>
      </c>
      <c r="D62" s="122">
        <f>IF(ISERROR(VLOOKUP(B62,'KAYIT LİSTESİ'!$B$4:$H$951,4,0)),"",(VLOOKUP(B62,'KAYIT LİSTESİ'!$B$4:$H$951,4,0)))</f>
        <v>34580</v>
      </c>
      <c r="E62" s="205" t="str">
        <f>IF(ISERROR(VLOOKUP(B62,'KAYIT LİSTESİ'!$B$4:$H$951,5,0)),"",(VLOOKUP(B62,'KAYIT LİSTESİ'!$B$4:$H$951,5,0)))</f>
        <v>Doruk UĞURER</v>
      </c>
      <c r="F62" s="205" t="str">
        <f>IF(ISERROR(VLOOKUP(B62,'KAYIT LİSTESİ'!$B$4:$H$951,6,0)),"",(VLOOKUP(B62,'KAYIT LİSTESİ'!$B$4:$H$951,6,0)))</f>
        <v>ANKARA-EGO SPOR KULÜBÜ</v>
      </c>
      <c r="G62" s="123"/>
      <c r="H62" s="238"/>
      <c r="I62" s="92">
        <v>11</v>
      </c>
      <c r="J62" s="93" t="s">
        <v>309</v>
      </c>
      <c r="K62" s="267">
        <f>IF(ISERROR(VLOOKUP(J62,'KAYIT LİSTESİ'!$B$4:$H$951,2,0)),"",(VLOOKUP(J62,'KAYIT LİSTESİ'!$B$4:$H$951,2,0)))</f>
        <v>418</v>
      </c>
      <c r="L62" s="94">
        <f>IF(ISERROR(VLOOKUP(J62,'KAYIT LİSTESİ'!$B$4:$H$951,4,0)),"",(VLOOKUP(J62,'KAYIT LİSTESİ'!$B$4:$H$951,4,0)))</f>
        <v>35605</v>
      </c>
      <c r="M62" s="177" t="str">
        <f>IF(ISERROR(VLOOKUP(J62,'KAYIT LİSTESİ'!$B$4:$H$951,5,0)),"",(VLOOKUP(J62,'KAYIT LİSTESİ'!$B$4:$H$951,5,0)))</f>
        <v>Ersin KÖKOĞLU</v>
      </c>
      <c r="N62" s="177" t="str">
        <f>IF(ISERROR(VLOOKUP(J62,'KAYIT LİSTESİ'!$B$4:$H$951,6,0)),"",(VLOOKUP(J62,'KAYIT LİSTESİ'!$B$4:$H$951,6,0)))</f>
        <v>ANKARA-EGO SPOR KULÜBÜ</v>
      </c>
      <c r="O62" s="207"/>
    </row>
    <row r="63" spans="1:15" ht="46.5" customHeight="1">
      <c r="A63" s="66">
        <v>4</v>
      </c>
      <c r="B63" s="204" t="s">
        <v>143</v>
      </c>
      <c r="C63" s="278">
        <f>IF(ISERROR(VLOOKUP(B63,'KAYIT LİSTESİ'!$B$4:$H$951,2,0)),"",(VLOOKUP(B63,'KAYIT LİSTESİ'!$B$4:$H$951,2,0)))</f>
        <v>462</v>
      </c>
      <c r="D63" s="122">
        <f>IF(ISERROR(VLOOKUP(B63,'KAYIT LİSTESİ'!$B$4:$H$951,4,0)),"",(VLOOKUP(B63,'KAYIT LİSTESİ'!$B$4:$H$951,4,0)))</f>
        <v>33384</v>
      </c>
      <c r="E63" s="205" t="str">
        <f>IF(ISERROR(VLOOKUP(B63,'KAYIT LİSTESİ'!$B$4:$H$951,5,0)),"",(VLOOKUP(B63,'KAYIT LİSTESİ'!$B$4:$H$951,5,0)))</f>
        <v>FATİH AKTAŞ</v>
      </c>
      <c r="F63" s="205" t="str">
        <f>IF(ISERROR(VLOOKUP(B63,'KAYIT LİSTESİ'!$B$4:$H$951,6,0)),"",(VLOOKUP(B63,'KAYIT LİSTESİ'!$B$4:$H$951,6,0)))</f>
        <v>İSTANBUL-FENERBAHÇE</v>
      </c>
      <c r="G63" s="123"/>
      <c r="H63" s="238"/>
      <c r="I63" s="92">
        <v>12</v>
      </c>
      <c r="J63" s="93" t="s">
        <v>310</v>
      </c>
      <c r="K63" s="267">
        <f>IF(ISERROR(VLOOKUP(J63,'KAYIT LİSTESİ'!$B$4:$H$951,2,0)),"",(VLOOKUP(J63,'KAYIT LİSTESİ'!$B$4:$H$951,2,0)))</f>
        <v>442</v>
      </c>
      <c r="L63" s="94">
        <f>IF(ISERROR(VLOOKUP(J63,'KAYIT LİSTESİ'!$B$4:$H$951,4,0)),"",(VLOOKUP(J63,'KAYIT LİSTESİ'!$B$4:$H$951,4,0)))</f>
        <v>34337</v>
      </c>
      <c r="M63" s="177" t="str">
        <f>IF(ISERROR(VLOOKUP(J63,'KAYIT LİSTESİ'!$B$4:$H$951,5,0)),"",(VLOOKUP(J63,'KAYIT LİSTESİ'!$B$4:$H$951,5,0)))</f>
        <v>ALİ KİLİSLİ</v>
      </c>
      <c r="N63" s="177" t="str">
        <f>IF(ISERROR(VLOOKUP(J63,'KAYIT LİSTESİ'!$B$4:$H$951,6,0)),"",(VLOOKUP(J63,'KAYIT LİSTESİ'!$B$4:$H$951,6,0)))</f>
        <v>İSTANBUL-ENKA SPOR</v>
      </c>
      <c r="O63" s="207"/>
    </row>
    <row r="64" spans="1:15" ht="46.5" customHeight="1">
      <c r="A64" s="66">
        <v>5</v>
      </c>
      <c r="B64" s="204" t="s">
        <v>144</v>
      </c>
      <c r="C64" s="278">
        <f>IF(ISERROR(VLOOKUP(B64,'KAYIT LİSTESİ'!$B$4:$H$951,2,0)),"",(VLOOKUP(B64,'KAYIT LİSTESİ'!$B$4:$H$951,2,0)))</f>
        <v>449</v>
      </c>
      <c r="D64" s="122">
        <f>IF(ISERROR(VLOOKUP(B64,'KAYIT LİSTESİ'!$B$4:$H$951,4,0)),"",(VLOOKUP(B64,'KAYIT LİSTESİ'!$B$4:$H$951,4,0)))</f>
        <v>34747</v>
      </c>
      <c r="E64" s="205" t="str">
        <f>IF(ISERROR(VLOOKUP(B64,'KAYIT LİSTESİ'!$B$4:$H$951,5,0)),"",(VLOOKUP(B64,'KAYIT LİSTESİ'!$B$4:$H$951,5,0)))</f>
        <v>MUAMMER DEMİR</v>
      </c>
      <c r="F64" s="205" t="str">
        <f>IF(ISERROR(VLOOKUP(B64,'KAYIT LİSTESİ'!$B$4:$H$951,6,0)),"",(VLOOKUP(B64,'KAYIT LİSTESİ'!$B$4:$H$951,6,0)))</f>
        <v>İSTANBUL-ENKA SPOR</v>
      </c>
      <c r="G64" s="123"/>
      <c r="H64" s="238"/>
      <c r="I64" s="92">
        <v>13</v>
      </c>
      <c r="J64" s="93" t="s">
        <v>311</v>
      </c>
      <c r="K64" s="267">
        <f>IF(ISERROR(VLOOKUP(J64,'KAYIT LİSTESİ'!$B$4:$H$951,2,0)),"",(VLOOKUP(J64,'KAYIT LİSTESİ'!$B$4:$H$951,2,0)))</f>
        <v>467</v>
      </c>
      <c r="L64" s="94">
        <f>IF(ISERROR(VLOOKUP(J64,'KAYIT LİSTESİ'!$B$4:$H$951,4,0)),"",(VLOOKUP(J64,'KAYIT LİSTESİ'!$B$4:$H$951,4,0)))</f>
        <v>34755</v>
      </c>
      <c r="M64" s="177" t="str">
        <f>IF(ISERROR(VLOOKUP(J64,'KAYIT LİSTESİ'!$B$4:$H$951,5,0)),"",(VLOOKUP(J64,'KAYIT LİSTESİ'!$B$4:$H$951,5,0)))</f>
        <v>NUR MUHAMMED MAVİŞ</v>
      </c>
      <c r="N64" s="177" t="str">
        <f>IF(ISERROR(VLOOKUP(J64,'KAYIT LİSTESİ'!$B$4:$H$951,6,0)),"",(VLOOKUP(J64,'KAYIT LİSTESİ'!$B$4:$H$951,6,0)))</f>
        <v>İSTANBUL-FENERBAHÇE</v>
      </c>
      <c r="O64" s="207"/>
    </row>
    <row r="65" spans="1:15" ht="46.5" customHeight="1">
      <c r="A65" s="66">
        <v>6</v>
      </c>
      <c r="B65" s="204" t="s">
        <v>145</v>
      </c>
      <c r="C65" s="278">
        <f>IF(ISERROR(VLOOKUP(B65,'KAYIT LİSTESİ'!$B$4:$H$951,2,0)),"",(VLOOKUP(B65,'KAYIT LİSTESİ'!$B$4:$H$951,2,0)))</f>
        <v>568</v>
      </c>
      <c r="D65" s="122">
        <f>IF(ISERROR(VLOOKUP(B65,'KAYIT LİSTESİ'!$B$4:$H$951,4,0)),"",(VLOOKUP(B65,'KAYIT LİSTESİ'!$B$4:$H$951,4,0)))</f>
        <v>34491</v>
      </c>
      <c r="E65" s="205" t="str">
        <f>IF(ISERROR(VLOOKUP(B65,'KAYIT LİSTESİ'!$B$4:$H$951,5,0)),"",(VLOOKUP(B65,'KAYIT LİSTESİ'!$B$4:$H$951,5,0)))</f>
        <v>ASİL KIRCIN</v>
      </c>
      <c r="F65" s="205" t="str">
        <f>IF(ISERROR(VLOOKUP(B65,'KAYIT LİSTESİ'!$B$4:$H$951,6,0)),"",(VLOOKUP(B65,'KAYIT LİSTESİ'!$B$4:$H$951,6,0)))</f>
        <v>KOCAELİ-B.Ş.BLD.KAĞIT SPOR</v>
      </c>
      <c r="G65" s="123"/>
      <c r="H65" s="238"/>
      <c r="I65" s="92">
        <v>14</v>
      </c>
      <c r="J65" s="93" t="s">
        <v>312</v>
      </c>
      <c r="K65" s="267">
        <f>IF(ISERROR(VLOOKUP(J65,'KAYIT LİSTESİ'!$B$4:$H$951,2,0)),"",(VLOOKUP(J65,'KAYIT LİSTESİ'!$B$4:$H$951,2,0)))</f>
      </c>
      <c r="L65" s="94">
        <f>IF(ISERROR(VLOOKUP(J65,'KAYIT LİSTESİ'!$B$4:$H$951,4,0)),"",(VLOOKUP(J65,'KAYIT LİSTESİ'!$B$4:$H$951,4,0)))</f>
      </c>
      <c r="M65" s="177">
        <f>IF(ISERROR(VLOOKUP(J65,'KAYIT LİSTESİ'!$B$4:$H$951,5,0)),"",(VLOOKUP(J65,'KAYIT LİSTESİ'!$B$4:$H$951,5,0)))</f>
      </c>
      <c r="N65" s="177">
        <f>IF(ISERROR(VLOOKUP(J65,'KAYIT LİSTESİ'!$B$4:$H$951,6,0)),"",(VLOOKUP(J65,'KAYIT LİSTESİ'!$B$4:$H$951,6,0)))</f>
      </c>
      <c r="O65" s="207"/>
    </row>
    <row r="66" spans="1:15" ht="46.5" customHeight="1">
      <c r="A66" s="66">
        <v>7</v>
      </c>
      <c r="B66" s="204" t="s">
        <v>431</v>
      </c>
      <c r="C66" s="278">
        <f>IF(ISERROR(VLOOKUP(B66,'KAYIT LİSTESİ'!$B$4:$H$951,2,0)),"",(VLOOKUP(B66,'KAYIT LİSTESİ'!$B$4:$H$951,2,0)))</f>
        <v>410</v>
      </c>
      <c r="D66" s="122">
        <f>IF(ISERROR(VLOOKUP(B66,'KAYIT LİSTESİ'!$B$4:$H$951,4,0)),"",(VLOOKUP(B66,'KAYIT LİSTESİ'!$B$4:$H$951,4,0)))</f>
        <v>1996</v>
      </c>
      <c r="E66" s="205" t="str">
        <f>IF(ISERROR(VLOOKUP(B66,'KAYIT LİSTESİ'!$B$4:$H$951,5,0)),"",(VLOOKUP(B66,'KAYIT LİSTESİ'!$B$4:$H$951,5,0)))</f>
        <v>MİKTAT KAYA</v>
      </c>
      <c r="F66" s="205" t="str">
        <f>IF(ISERROR(VLOOKUP(B66,'KAYIT LİSTESİ'!$B$4:$H$951,6,0)),"",(VLOOKUP(B66,'KAYIT LİSTESİ'!$B$4:$H$951,6,0)))</f>
        <v>ANKARA-B.B. ANKARASPOR</v>
      </c>
      <c r="G66" s="123"/>
      <c r="H66" s="238"/>
      <c r="I66" s="92">
        <v>15</v>
      </c>
      <c r="J66" s="93" t="s">
        <v>313</v>
      </c>
      <c r="K66" s="267">
        <f>IF(ISERROR(VLOOKUP(J66,'KAYIT LİSTESİ'!$B$4:$H$951,2,0)),"",(VLOOKUP(J66,'KAYIT LİSTESİ'!$B$4:$H$951,2,0)))</f>
      </c>
      <c r="L66" s="94">
        <f>IF(ISERROR(VLOOKUP(J66,'KAYIT LİSTESİ'!$B$4:$H$951,4,0)),"",(VLOOKUP(J66,'KAYIT LİSTESİ'!$B$4:$H$951,4,0)))</f>
      </c>
      <c r="M66" s="177">
        <f>IF(ISERROR(VLOOKUP(J66,'KAYIT LİSTESİ'!$B$4:$H$951,5,0)),"",(VLOOKUP(J66,'KAYIT LİSTESİ'!$B$4:$H$951,5,0)))</f>
      </c>
      <c r="N66" s="177">
        <f>IF(ISERROR(VLOOKUP(J66,'KAYIT LİSTESİ'!$B$4:$H$951,6,0)),"",(VLOOKUP(J66,'KAYIT LİSTESİ'!$B$4:$H$951,6,0)))</f>
      </c>
      <c r="O66" s="207"/>
    </row>
    <row r="67" spans="1:15" ht="46.5" customHeight="1">
      <c r="A67" s="66">
        <v>8</v>
      </c>
      <c r="B67" s="204" t="s">
        <v>432</v>
      </c>
      <c r="C67" s="278">
        <f>IF(ISERROR(VLOOKUP(B67,'KAYIT LİSTESİ'!$B$4:$H$951,2,0)),"",(VLOOKUP(B67,'KAYIT LİSTESİ'!$B$4:$H$951,2,0)))</f>
        <v>498</v>
      </c>
      <c r="D67" s="122" t="str">
        <f>IF(ISERROR(VLOOKUP(B67,'KAYIT LİSTESİ'!$B$4:$H$951,4,0)),"",(VLOOKUP(B67,'KAYIT LİSTESİ'!$B$4:$H$951,4,0)))</f>
        <v>-</v>
      </c>
      <c r="E67" s="205" t="str">
        <f>IF(ISERROR(VLOOKUP(B67,'KAYIT LİSTESİ'!$B$4:$H$951,5,0)),"",(VLOOKUP(B67,'KAYIT LİSTESİ'!$B$4:$H$951,5,0)))</f>
        <v>AYKUT AY</v>
      </c>
      <c r="F67" s="205" t="str">
        <f>IF(ISERROR(VLOOKUP(B67,'KAYIT LİSTESİ'!$B$4:$H$951,6,0)),"",(VLOOKUP(B67,'KAYIT LİSTESİ'!$B$4:$H$951,6,0)))</f>
        <v>KOCAELİ-DARICA BLD.EĞT.SP.</v>
      </c>
      <c r="G67" s="123"/>
      <c r="H67" s="238"/>
      <c r="I67" s="92">
        <v>16</v>
      </c>
      <c r="J67" s="93" t="s">
        <v>314</v>
      </c>
      <c r="K67" s="267">
        <f>IF(ISERROR(VLOOKUP(J67,'KAYIT LİSTESİ'!$B$4:$H$951,2,0)),"",(VLOOKUP(J67,'KAYIT LİSTESİ'!$B$4:$H$951,2,0)))</f>
      </c>
      <c r="L67" s="94">
        <f>IF(ISERROR(VLOOKUP(J67,'KAYIT LİSTESİ'!$B$4:$H$951,4,0)),"",(VLOOKUP(J67,'KAYIT LİSTESİ'!$B$4:$H$951,4,0)))</f>
      </c>
      <c r="M67" s="177">
        <f>IF(ISERROR(VLOOKUP(J67,'KAYIT LİSTESİ'!$B$4:$H$951,5,0)),"",(VLOOKUP(J67,'KAYIT LİSTESİ'!$B$4:$H$951,5,0)))</f>
      </c>
      <c r="N67" s="177">
        <f>IF(ISERROR(VLOOKUP(J67,'KAYIT LİSTESİ'!$B$4:$H$951,6,0)),"",(VLOOKUP(J67,'KAYIT LİSTESİ'!$B$4:$H$951,6,0)))</f>
      </c>
      <c r="O67" s="207"/>
    </row>
    <row r="68" spans="1:15" ht="46.5" customHeight="1">
      <c r="A68" s="458" t="s">
        <v>18</v>
      </c>
      <c r="B68" s="459"/>
      <c r="C68" s="459"/>
      <c r="D68" s="459"/>
      <c r="E68" s="459"/>
      <c r="F68" s="459"/>
      <c r="G68" s="459"/>
      <c r="H68" s="238"/>
      <c r="I68" s="92">
        <v>17</v>
      </c>
      <c r="J68" s="93" t="s">
        <v>315</v>
      </c>
      <c r="K68" s="267">
        <f>IF(ISERROR(VLOOKUP(J68,'KAYIT LİSTESİ'!$B$4:$H$951,2,0)),"",(VLOOKUP(J68,'KAYIT LİSTESİ'!$B$4:$H$951,2,0)))</f>
      </c>
      <c r="L68" s="94">
        <f>IF(ISERROR(VLOOKUP(J68,'KAYIT LİSTESİ'!$B$4:$H$951,4,0)),"",(VLOOKUP(J68,'KAYIT LİSTESİ'!$B$4:$H$951,4,0)))</f>
      </c>
      <c r="M68" s="177">
        <f>IF(ISERROR(VLOOKUP(J68,'KAYIT LİSTESİ'!$B$4:$H$951,5,0)),"",(VLOOKUP(J68,'KAYIT LİSTESİ'!$B$4:$H$951,5,0)))</f>
      </c>
      <c r="N68" s="177">
        <f>IF(ISERROR(VLOOKUP(J68,'KAYIT LİSTESİ'!$B$4:$H$951,6,0)),"",(VLOOKUP(J68,'KAYIT LİSTESİ'!$B$4:$H$951,6,0)))</f>
      </c>
      <c r="O68" s="207"/>
    </row>
    <row r="69" spans="1:15" ht="46.5" customHeight="1">
      <c r="A69" s="195" t="s">
        <v>12</v>
      </c>
      <c r="B69" s="195" t="s">
        <v>80</v>
      </c>
      <c r="C69" s="195" t="s">
        <v>79</v>
      </c>
      <c r="D69" s="196" t="s">
        <v>13</v>
      </c>
      <c r="E69" s="197" t="s">
        <v>14</v>
      </c>
      <c r="F69" s="197" t="s">
        <v>672</v>
      </c>
      <c r="G69" s="195" t="s">
        <v>15</v>
      </c>
      <c r="H69" s="238"/>
      <c r="I69" s="92">
        <v>18</v>
      </c>
      <c r="J69" s="93" t="s">
        <v>316</v>
      </c>
      <c r="K69" s="267">
        <f>IF(ISERROR(VLOOKUP(J69,'KAYIT LİSTESİ'!$B$4:$H$951,2,0)),"",(VLOOKUP(J69,'KAYIT LİSTESİ'!$B$4:$H$951,2,0)))</f>
      </c>
      <c r="L69" s="94">
        <f>IF(ISERROR(VLOOKUP(J69,'KAYIT LİSTESİ'!$B$4:$H$951,4,0)),"",(VLOOKUP(J69,'KAYIT LİSTESİ'!$B$4:$H$951,4,0)))</f>
      </c>
      <c r="M69" s="177">
        <f>IF(ISERROR(VLOOKUP(J69,'KAYIT LİSTESİ'!$B$4:$H$951,5,0)),"",(VLOOKUP(J69,'KAYIT LİSTESİ'!$B$4:$H$951,5,0)))</f>
      </c>
      <c r="N69" s="177">
        <f>IF(ISERROR(VLOOKUP(J69,'KAYIT LİSTESİ'!$B$4:$H$951,6,0)),"",(VLOOKUP(J69,'KAYIT LİSTESİ'!$B$4:$H$951,6,0)))</f>
      </c>
      <c r="O69" s="207"/>
    </row>
    <row r="70" spans="1:15" ht="46.5" customHeight="1">
      <c r="A70" s="66">
        <v>1</v>
      </c>
      <c r="B70" s="204" t="s">
        <v>146</v>
      </c>
      <c r="C70" s="278">
        <f>IF(ISERROR(VLOOKUP(B70,'KAYIT LİSTESİ'!$B$4:$H$951,2,0)),"",(VLOOKUP(B70,'KAYIT LİSTESİ'!$B$4:$H$951,2,0)))</f>
      </c>
      <c r="D70" s="122">
        <f>IF(ISERROR(VLOOKUP(B70,'KAYIT LİSTESİ'!$B$4:$H$951,4,0)),"",(VLOOKUP(B70,'KAYIT LİSTESİ'!$B$4:$H$951,4,0)))</f>
      </c>
      <c r="E70" s="205">
        <f>IF(ISERROR(VLOOKUP(B70,'KAYIT LİSTESİ'!$B$4:$H$951,5,0)),"",(VLOOKUP(B70,'KAYIT LİSTESİ'!$B$4:$H$951,5,0)))</f>
      </c>
      <c r="F70" s="205">
        <f>IF(ISERROR(VLOOKUP(B70,'KAYIT LİSTESİ'!$B$4:$H$951,6,0)),"",(VLOOKUP(B70,'KAYIT LİSTESİ'!$B$4:$H$951,6,0)))</f>
      </c>
      <c r="G70" s="123"/>
      <c r="H70" s="238"/>
      <c r="I70" s="92">
        <v>19</v>
      </c>
      <c r="J70" s="93" t="s">
        <v>317</v>
      </c>
      <c r="K70" s="267">
        <f>IF(ISERROR(VLOOKUP(J70,'KAYIT LİSTESİ'!$B$4:$H$951,2,0)),"",(VLOOKUP(J70,'KAYIT LİSTESİ'!$B$4:$H$951,2,0)))</f>
      </c>
      <c r="L70" s="94">
        <f>IF(ISERROR(VLOOKUP(J70,'KAYIT LİSTESİ'!$B$4:$H$951,4,0)),"",(VLOOKUP(J70,'KAYIT LİSTESİ'!$B$4:$H$951,4,0)))</f>
      </c>
      <c r="M70" s="177">
        <f>IF(ISERROR(VLOOKUP(J70,'KAYIT LİSTESİ'!$B$4:$H$951,5,0)),"",(VLOOKUP(J70,'KAYIT LİSTESİ'!$B$4:$H$951,5,0)))</f>
      </c>
      <c r="N70" s="177">
        <f>IF(ISERROR(VLOOKUP(J70,'KAYIT LİSTESİ'!$B$4:$H$951,6,0)),"",(VLOOKUP(J70,'KAYIT LİSTESİ'!$B$4:$H$951,6,0)))</f>
      </c>
      <c r="O70" s="207"/>
    </row>
    <row r="71" spans="1:15" ht="46.5" customHeight="1">
      <c r="A71" s="66">
        <v>2</v>
      </c>
      <c r="B71" s="204" t="s">
        <v>147</v>
      </c>
      <c r="C71" s="278">
        <f>IF(ISERROR(VLOOKUP(B71,'KAYIT LİSTESİ'!$B$4:$H$951,2,0)),"",(VLOOKUP(B71,'KAYIT LİSTESİ'!$B$4:$H$951,2,0)))</f>
      </c>
      <c r="D71" s="122">
        <f>IF(ISERROR(VLOOKUP(B71,'KAYIT LİSTESİ'!$B$4:$H$951,4,0)),"",(VLOOKUP(B71,'KAYIT LİSTESİ'!$B$4:$H$951,4,0)))</f>
      </c>
      <c r="E71" s="205">
        <f>IF(ISERROR(VLOOKUP(B71,'KAYIT LİSTESİ'!$B$4:$H$951,5,0)),"",(VLOOKUP(B71,'KAYIT LİSTESİ'!$B$4:$H$951,5,0)))</f>
      </c>
      <c r="F71" s="205">
        <f>IF(ISERROR(VLOOKUP(B71,'KAYIT LİSTESİ'!$B$4:$H$951,6,0)),"",(VLOOKUP(B71,'KAYIT LİSTESİ'!$B$4:$H$951,6,0)))</f>
      </c>
      <c r="G71" s="123"/>
      <c r="H71" s="238"/>
      <c r="I71" s="92">
        <v>20</v>
      </c>
      <c r="J71" s="93" t="s">
        <v>318</v>
      </c>
      <c r="K71" s="267">
        <f>IF(ISERROR(VLOOKUP(J71,'KAYIT LİSTESİ'!$B$4:$H$951,2,0)),"",(VLOOKUP(J71,'KAYIT LİSTESİ'!$B$4:$H$951,2,0)))</f>
      </c>
      <c r="L71" s="94">
        <f>IF(ISERROR(VLOOKUP(J71,'KAYIT LİSTESİ'!$B$4:$H$951,4,0)),"",(VLOOKUP(J71,'KAYIT LİSTESİ'!$B$4:$H$951,4,0)))</f>
      </c>
      <c r="M71" s="177">
        <f>IF(ISERROR(VLOOKUP(J71,'KAYIT LİSTESİ'!$B$4:$H$951,5,0)),"",(VLOOKUP(J71,'KAYIT LİSTESİ'!$B$4:$H$951,5,0)))</f>
      </c>
      <c r="N71" s="177">
        <f>IF(ISERROR(VLOOKUP(J71,'KAYIT LİSTESİ'!$B$4:$H$951,6,0)),"",(VLOOKUP(J71,'KAYIT LİSTESİ'!$B$4:$H$951,6,0)))</f>
      </c>
      <c r="O71" s="207"/>
    </row>
    <row r="72" spans="1:15" ht="46.5" customHeight="1">
      <c r="A72" s="66">
        <v>3</v>
      </c>
      <c r="B72" s="204" t="s">
        <v>148</v>
      </c>
      <c r="C72" s="278">
        <f>IF(ISERROR(VLOOKUP(B72,'KAYIT LİSTESİ'!$B$4:$H$951,2,0)),"",(VLOOKUP(B72,'KAYIT LİSTESİ'!$B$4:$H$951,2,0)))</f>
      </c>
      <c r="D72" s="122">
        <f>IF(ISERROR(VLOOKUP(B72,'KAYIT LİSTESİ'!$B$4:$H$951,4,0)),"",(VLOOKUP(B72,'KAYIT LİSTESİ'!$B$4:$H$951,4,0)))</f>
      </c>
      <c r="E72" s="205">
        <f>IF(ISERROR(VLOOKUP(B72,'KAYIT LİSTESİ'!$B$4:$H$951,5,0)),"",(VLOOKUP(B72,'KAYIT LİSTESİ'!$B$4:$H$951,5,0)))</f>
      </c>
      <c r="F72" s="205">
        <f>IF(ISERROR(VLOOKUP(B72,'KAYIT LİSTESİ'!$B$4:$H$951,6,0)),"",(VLOOKUP(B72,'KAYIT LİSTESİ'!$B$4:$H$951,6,0)))</f>
      </c>
      <c r="G72" s="123"/>
      <c r="H72" s="238"/>
      <c r="I72" s="460" t="s">
        <v>362</v>
      </c>
      <c r="J72" s="460"/>
      <c r="K72" s="460"/>
      <c r="L72" s="460"/>
      <c r="M72" s="460"/>
      <c r="N72" s="460"/>
      <c r="O72" s="460"/>
    </row>
    <row r="73" spans="1:15" ht="46.5" customHeight="1">
      <c r="A73" s="66">
        <v>4</v>
      </c>
      <c r="B73" s="204" t="s">
        <v>149</v>
      </c>
      <c r="C73" s="278">
        <f>IF(ISERROR(VLOOKUP(B73,'KAYIT LİSTESİ'!$B$4:$H$951,2,0)),"",(VLOOKUP(B73,'KAYIT LİSTESİ'!$B$4:$H$951,2,0)))</f>
      </c>
      <c r="D73" s="122">
        <f>IF(ISERROR(VLOOKUP(B73,'KAYIT LİSTESİ'!$B$4:$H$951,4,0)),"",(VLOOKUP(B73,'KAYIT LİSTESİ'!$B$4:$H$951,4,0)))</f>
      </c>
      <c r="E73" s="205">
        <f>IF(ISERROR(VLOOKUP(B73,'KAYIT LİSTESİ'!$B$4:$H$951,5,0)),"",(VLOOKUP(B73,'KAYIT LİSTESİ'!$B$4:$H$951,5,0)))</f>
      </c>
      <c r="F73" s="205">
        <f>IF(ISERROR(VLOOKUP(B73,'KAYIT LİSTESİ'!$B$4:$H$951,6,0)),"",(VLOOKUP(B73,'KAYIT LİSTESİ'!$B$4:$H$951,6,0)))</f>
      </c>
      <c r="G73" s="123"/>
      <c r="H73" s="238"/>
      <c r="I73" s="239" t="s">
        <v>6</v>
      </c>
      <c r="J73" s="245"/>
      <c r="K73" s="239" t="s">
        <v>78</v>
      </c>
      <c r="L73" s="239" t="s">
        <v>21</v>
      </c>
      <c r="M73" s="239" t="s">
        <v>7</v>
      </c>
      <c r="N73" s="239" t="s">
        <v>672</v>
      </c>
      <c r="O73" s="239" t="s">
        <v>234</v>
      </c>
    </row>
    <row r="74" spans="1:15" ht="46.5" customHeight="1">
      <c r="A74" s="66">
        <v>5</v>
      </c>
      <c r="B74" s="204" t="s">
        <v>150</v>
      </c>
      <c r="C74" s="278">
        <f>IF(ISERROR(VLOOKUP(B74,'KAYIT LİSTESİ'!$B$4:$H$951,2,0)),"",(VLOOKUP(B74,'KAYIT LİSTESİ'!$B$4:$H$951,2,0)))</f>
      </c>
      <c r="D74" s="122">
        <f>IF(ISERROR(VLOOKUP(B74,'KAYIT LİSTESİ'!$B$4:$H$951,4,0)),"",(VLOOKUP(B74,'KAYIT LİSTESİ'!$B$4:$H$951,4,0)))</f>
      </c>
      <c r="E74" s="205">
        <f>IF(ISERROR(VLOOKUP(B74,'KAYIT LİSTESİ'!$B$4:$H$951,5,0)),"",(VLOOKUP(B74,'KAYIT LİSTESİ'!$B$4:$H$951,5,0)))</f>
      </c>
      <c r="F74" s="205">
        <f>IF(ISERROR(VLOOKUP(B74,'KAYIT LİSTESİ'!$B$4:$H$951,6,0)),"",(VLOOKUP(B74,'KAYIT LİSTESİ'!$B$4:$H$951,6,0)))</f>
      </c>
      <c r="G74" s="123"/>
      <c r="H74" s="238"/>
      <c r="I74" s="92">
        <v>1</v>
      </c>
      <c r="J74" s="93" t="s">
        <v>369</v>
      </c>
      <c r="K74" s="267">
        <f>IF(ISERROR(VLOOKUP(J74,'KAYIT LİSTESİ'!$B$4:$H$951,2,0)),"",(VLOOKUP(J74,'KAYIT LİSTESİ'!$B$4:$H$951,2,0)))</f>
        <v>555</v>
      </c>
      <c r="L74" s="94">
        <f>IF(ISERROR(VLOOKUP(J74,'KAYIT LİSTESİ'!$B$4:$H$951,4,0)),"",(VLOOKUP(J74,'KAYIT LİSTESİ'!$B$4:$H$951,4,0)))</f>
        <v>34339</v>
      </c>
      <c r="M74" s="177" t="str">
        <f>IF(ISERROR(VLOOKUP(J74,'KAYIT LİSTESİ'!$B$4:$H$951,5,0)),"",(VLOOKUP(J74,'KAYIT LİSTESİ'!$B$4:$H$951,5,0)))</f>
        <v>EREN YALÇIN</v>
      </c>
      <c r="N74" s="177" t="str">
        <f>IF(ISERROR(VLOOKUP(J74,'KAYIT LİSTESİ'!$B$4:$H$951,6,0)),"",(VLOOKUP(J74,'KAYIT LİSTESİ'!$B$4:$H$951,6,0)))</f>
        <v>TOKAT-BELEDİYE PLEVNE SPOR</v>
      </c>
      <c r="O74" s="207"/>
    </row>
    <row r="75" spans="1:15" ht="46.5" customHeight="1">
      <c r="A75" s="66">
        <v>6</v>
      </c>
      <c r="B75" s="204" t="s">
        <v>151</v>
      </c>
      <c r="C75" s="278">
        <f>IF(ISERROR(VLOOKUP(B75,'KAYIT LİSTESİ'!$B$4:$H$951,2,0)),"",(VLOOKUP(B75,'KAYIT LİSTESİ'!$B$4:$H$951,2,0)))</f>
      </c>
      <c r="D75" s="122">
        <f>IF(ISERROR(VLOOKUP(B75,'KAYIT LİSTESİ'!$B$4:$H$951,4,0)),"",(VLOOKUP(B75,'KAYIT LİSTESİ'!$B$4:$H$951,4,0)))</f>
      </c>
      <c r="E75" s="205">
        <f>IF(ISERROR(VLOOKUP(B75,'KAYIT LİSTESİ'!$B$4:$H$951,5,0)),"",(VLOOKUP(B75,'KAYIT LİSTESİ'!$B$4:$H$951,5,0)))</f>
      </c>
      <c r="F75" s="205">
        <f>IF(ISERROR(VLOOKUP(B75,'KAYIT LİSTESİ'!$B$4:$H$951,6,0)),"",(VLOOKUP(B75,'KAYIT LİSTESİ'!$B$4:$H$951,6,0)))</f>
      </c>
      <c r="G75" s="123"/>
      <c r="H75" s="238"/>
      <c r="I75" s="92">
        <v>2</v>
      </c>
      <c r="J75" s="93" t="s">
        <v>370</v>
      </c>
      <c r="K75" s="267">
        <f>IF(ISERROR(VLOOKUP(J75,'KAYIT LİSTESİ'!$B$4:$H$951,2,0)),"",(VLOOKUP(J75,'KAYIT LİSTESİ'!$B$4:$H$951,2,0)))</f>
        <v>475</v>
      </c>
      <c r="L75" s="94">
        <f>IF(ISERROR(VLOOKUP(J75,'KAYIT LİSTESİ'!$B$4:$H$951,4,0)),"",(VLOOKUP(J75,'KAYIT LİSTESİ'!$B$4:$H$951,4,0)))</f>
        <v>35065</v>
      </c>
      <c r="M75" s="177" t="str">
        <f>IF(ISERROR(VLOOKUP(J75,'KAYIT LİSTESİ'!$B$4:$H$951,5,0)),"",(VLOOKUP(J75,'KAYIT LİSTESİ'!$B$4:$H$951,5,0)))</f>
        <v>FEYTULLAH SAKLI</v>
      </c>
      <c r="N75" s="177" t="str">
        <f>IF(ISERROR(VLOOKUP(J75,'KAYIT LİSTESİ'!$B$4:$H$951,6,0)),"",(VLOOKUP(J75,'KAYIT LİSTESİ'!$B$4:$H$951,6,0)))</f>
        <v>İSTANBUL-SULTANBEYLİ MEVLANA İ.Ö.O.SP.</v>
      </c>
      <c r="O75" s="207"/>
    </row>
    <row r="76" spans="1:15" ht="46.5" customHeight="1">
      <c r="A76" s="66">
        <v>7</v>
      </c>
      <c r="B76" s="204" t="s">
        <v>433</v>
      </c>
      <c r="C76" s="278">
        <f>IF(ISERROR(VLOOKUP(B76,'KAYIT LİSTESİ'!$B$4:$H$951,2,0)),"",(VLOOKUP(B76,'KAYIT LİSTESİ'!$B$4:$H$951,2,0)))</f>
      </c>
      <c r="D76" s="122">
        <f>IF(ISERROR(VLOOKUP(B76,'KAYIT LİSTESİ'!$B$4:$H$951,4,0)),"",(VLOOKUP(B76,'KAYIT LİSTESİ'!$B$4:$H$951,4,0)))</f>
      </c>
      <c r="E76" s="205">
        <f>IF(ISERROR(VLOOKUP(B76,'KAYIT LİSTESİ'!$B$4:$H$951,5,0)),"",(VLOOKUP(B76,'KAYIT LİSTESİ'!$B$4:$H$951,5,0)))</f>
      </c>
      <c r="F76" s="205">
        <f>IF(ISERROR(VLOOKUP(B76,'KAYIT LİSTESİ'!$B$4:$H$951,6,0)),"",(VLOOKUP(B76,'KAYIT LİSTESİ'!$B$4:$H$951,6,0)))</f>
      </c>
      <c r="G76" s="123"/>
      <c r="H76" s="238"/>
      <c r="I76" s="92">
        <v>3</v>
      </c>
      <c r="J76" s="93" t="s">
        <v>371</v>
      </c>
      <c r="K76" s="267">
        <f>IF(ISERROR(VLOOKUP(J76,'KAYIT LİSTESİ'!$B$4:$H$951,2,0)),"",(VLOOKUP(J76,'KAYIT LİSTESİ'!$B$4:$H$951,2,0)))</f>
        <v>527</v>
      </c>
      <c r="L76" s="94">
        <f>IF(ISERROR(VLOOKUP(J76,'KAYIT LİSTESİ'!$B$4:$H$951,4,0)),"",(VLOOKUP(J76,'KAYIT LİSTESİ'!$B$4:$H$951,4,0)))</f>
        <v>34945</v>
      </c>
      <c r="M76" s="177" t="str">
        <f>IF(ISERROR(VLOOKUP(J76,'KAYIT LİSTESİ'!$B$4:$H$951,5,0)),"",(VLOOKUP(J76,'KAYIT LİSTESİ'!$B$4:$H$951,5,0)))</f>
        <v>TANER BAĞIR</v>
      </c>
      <c r="N76" s="177" t="str">
        <f>IF(ISERROR(VLOOKUP(J76,'KAYIT LİSTESİ'!$B$4:$H$951,6,0)),"",(VLOOKUP(J76,'KAYIT LİSTESİ'!$B$4:$H$951,6,0)))</f>
        <v>MALATYA-ESENLİK BLD.SP.</v>
      </c>
      <c r="O76" s="207"/>
    </row>
    <row r="77" spans="1:15" ht="46.5" customHeight="1">
      <c r="A77" s="66">
        <v>8</v>
      </c>
      <c r="B77" s="204" t="s">
        <v>434</v>
      </c>
      <c r="C77" s="278">
        <f>IF(ISERROR(VLOOKUP(B77,'KAYIT LİSTESİ'!$B$4:$H$951,2,0)),"",(VLOOKUP(B77,'KAYIT LİSTESİ'!$B$4:$H$951,2,0)))</f>
      </c>
      <c r="D77" s="122">
        <f>IF(ISERROR(VLOOKUP(B77,'KAYIT LİSTESİ'!$B$4:$H$951,4,0)),"",(VLOOKUP(B77,'KAYIT LİSTESİ'!$B$4:$H$951,4,0)))</f>
      </c>
      <c r="E77" s="205">
        <f>IF(ISERROR(VLOOKUP(B77,'KAYIT LİSTESİ'!$B$4:$H$951,5,0)),"",(VLOOKUP(B77,'KAYIT LİSTESİ'!$B$4:$H$951,5,0)))</f>
      </c>
      <c r="F77" s="205">
        <f>IF(ISERROR(VLOOKUP(B77,'KAYIT LİSTESİ'!$B$4:$H$951,6,0)),"",(VLOOKUP(B77,'KAYIT LİSTESİ'!$B$4:$H$951,6,0)))</f>
      </c>
      <c r="G77" s="123"/>
      <c r="H77" s="238"/>
      <c r="I77" s="92">
        <v>4</v>
      </c>
      <c r="J77" s="93" t="s">
        <v>372</v>
      </c>
      <c r="K77" s="267">
        <f>IF(ISERROR(VLOOKUP(J77,'KAYIT LİSTESİ'!$B$4:$H$951,2,0)),"",(VLOOKUP(J77,'KAYIT LİSTESİ'!$B$4:$H$951,2,0)))</f>
        <v>434</v>
      </c>
      <c r="L77" s="94">
        <f>IF(ISERROR(VLOOKUP(J77,'KAYIT LİSTESİ'!$B$4:$H$951,4,0)),"",(VLOOKUP(J77,'KAYIT LİSTESİ'!$B$4:$H$951,4,0)))</f>
        <v>35741</v>
      </c>
      <c r="M77" s="177" t="str">
        <f>IF(ISERROR(VLOOKUP(J77,'KAYIT LİSTESİ'!$B$4:$H$951,5,0)),"",(VLOOKUP(J77,'KAYIT LİSTESİ'!$B$4:$H$951,5,0)))</f>
        <v>MUHAMMET KÜÇÜK</v>
      </c>
      <c r="N77" s="177" t="str">
        <f>IF(ISERROR(VLOOKUP(J77,'KAYIT LİSTESİ'!$B$4:$H$951,6,0)),"",(VLOOKUP(J77,'KAYIT LİSTESİ'!$B$4:$H$951,6,0)))</f>
        <v>ESKİŞEHİR-B.Ş.GENÇLİK VE SPOR</v>
      </c>
      <c r="O77" s="207"/>
    </row>
    <row r="78" spans="1:15" ht="46.5" customHeight="1">
      <c r="A78" s="460" t="s">
        <v>606</v>
      </c>
      <c r="B78" s="460"/>
      <c r="C78" s="460"/>
      <c r="D78" s="460"/>
      <c r="E78" s="460"/>
      <c r="F78" s="460"/>
      <c r="G78" s="460"/>
      <c r="H78" s="238"/>
      <c r="I78" s="92">
        <v>5</v>
      </c>
      <c r="J78" s="93" t="s">
        <v>373</v>
      </c>
      <c r="K78" s="267">
        <f>IF(ISERROR(VLOOKUP(J78,'KAYIT LİSTESİ'!$B$4:$H$951,2,0)),"",(VLOOKUP(J78,'KAYIT LİSTESİ'!$B$4:$H$951,2,0)))</f>
        <v>533</v>
      </c>
      <c r="L78" s="94">
        <f>IF(ISERROR(VLOOKUP(J78,'KAYIT LİSTESİ'!$B$4:$H$951,4,0)),"",(VLOOKUP(J78,'KAYIT LİSTESİ'!$B$4:$H$951,4,0)))</f>
        <v>34919</v>
      </c>
      <c r="M78" s="177" t="str">
        <f>IF(ISERROR(VLOOKUP(J78,'KAYIT LİSTESİ'!$B$4:$H$951,5,0)),"",(VLOOKUP(J78,'KAYIT LİSTESİ'!$B$4:$H$951,5,0)))</f>
        <v>İSHAK TOK</v>
      </c>
      <c r="N78" s="177" t="str">
        <f>IF(ISERROR(VLOOKUP(J78,'KAYIT LİSTESİ'!$B$4:$H$951,6,0)),"",(VLOOKUP(J78,'KAYIT LİSTESİ'!$B$4:$H$951,6,0)))</f>
        <v>MERSİN-MESKİ SPOR</v>
      </c>
      <c r="O78" s="207"/>
    </row>
    <row r="79" spans="1:15" ht="46.5" customHeight="1">
      <c r="A79" s="458" t="s">
        <v>16</v>
      </c>
      <c r="B79" s="459"/>
      <c r="C79" s="459"/>
      <c r="D79" s="459"/>
      <c r="E79" s="459"/>
      <c r="F79" s="459"/>
      <c r="G79" s="459"/>
      <c r="H79" s="238"/>
      <c r="I79" s="92">
        <v>6</v>
      </c>
      <c r="J79" s="93" t="s">
        <v>374</v>
      </c>
      <c r="K79" s="267">
        <f>IF(ISERROR(VLOOKUP(J79,'KAYIT LİSTESİ'!$B$4:$H$951,2,0)),"",(VLOOKUP(J79,'KAYIT LİSTESİ'!$B$4:$H$951,2,0)))</f>
        <v>540</v>
      </c>
      <c r="L79" s="94">
        <f>IF(ISERROR(VLOOKUP(J79,'KAYIT LİSTESİ'!$B$4:$H$951,4,0)),"",(VLOOKUP(J79,'KAYIT LİSTESİ'!$B$4:$H$951,4,0)))</f>
        <v>35244</v>
      </c>
      <c r="M79" s="177" t="str">
        <f>IF(ISERROR(VLOOKUP(J79,'KAYIT LİSTESİ'!$B$4:$H$951,5,0)),"",(VLOOKUP(J79,'KAYIT LİSTESİ'!$B$4:$H$951,5,0)))</f>
        <v>AHMET FEHİM KOÇ</v>
      </c>
      <c r="N79" s="177" t="str">
        <f>IF(ISERROR(VLOOKUP(J79,'KAYIT LİSTESİ'!$B$4:$H$951,6,0)),"",(VLOOKUP(J79,'KAYIT LİSTESİ'!$B$4:$H$951,6,0)))</f>
        <v>SİVAS-SPORCU EĞİTİM MERKEZİ</v>
      </c>
      <c r="O79" s="207"/>
    </row>
    <row r="80" spans="1:15" ht="46.5" customHeight="1">
      <c r="A80" s="195" t="s">
        <v>12</v>
      </c>
      <c r="B80" s="195" t="s">
        <v>80</v>
      </c>
      <c r="C80" s="195" t="s">
        <v>79</v>
      </c>
      <c r="D80" s="196" t="s">
        <v>13</v>
      </c>
      <c r="E80" s="197" t="s">
        <v>14</v>
      </c>
      <c r="F80" s="197" t="s">
        <v>672</v>
      </c>
      <c r="G80" s="195" t="s">
        <v>225</v>
      </c>
      <c r="H80" s="238"/>
      <c r="I80" s="92">
        <v>7</v>
      </c>
      <c r="J80" s="93" t="s">
        <v>375</v>
      </c>
      <c r="K80" s="267">
        <f>IF(ISERROR(VLOOKUP(J80,'KAYIT LİSTESİ'!$B$4:$H$951,2,0)),"",(VLOOKUP(J80,'KAYIT LİSTESİ'!$B$4:$H$951,2,0)))</f>
        <v>414</v>
      </c>
      <c r="L80" s="94">
        <f>IF(ISERROR(VLOOKUP(J80,'KAYIT LİSTESİ'!$B$4:$H$951,4,0)),"",(VLOOKUP(J80,'KAYIT LİSTESİ'!$B$4:$H$951,4,0)))</f>
        <v>1995</v>
      </c>
      <c r="M80" s="177" t="str">
        <f>IF(ISERROR(VLOOKUP(J80,'KAYIT LİSTESİ'!$B$4:$H$951,5,0)),"",(VLOOKUP(J80,'KAYIT LİSTESİ'!$B$4:$H$951,5,0)))</f>
        <v>YUSUF KARAPINAR</v>
      </c>
      <c r="N80" s="177" t="str">
        <f>IF(ISERROR(VLOOKUP(J80,'KAYIT LİSTESİ'!$B$4:$H$951,6,0)),"",(VLOOKUP(J80,'KAYIT LİSTESİ'!$B$4:$H$951,6,0)))</f>
        <v>ANKARA-B.B. ANKARASPOR</v>
      </c>
      <c r="O80" s="207"/>
    </row>
    <row r="81" spans="1:15" ht="46.5" customHeight="1">
      <c r="A81" s="66">
        <v>1</v>
      </c>
      <c r="B81" s="204" t="s">
        <v>518</v>
      </c>
      <c r="C81" s="278">
        <f>IF(ISERROR(VLOOKUP(B81,'KAYIT LİSTESİ'!$B$4:$H$951,2,0)),"",(VLOOKUP(B81,'KAYIT LİSTESİ'!$B$4:$H$951,2,0)))</f>
      </c>
      <c r="D81" s="122">
        <f>IF(ISERROR(VLOOKUP(B81,'KAYIT LİSTESİ'!$B$4:$H$951,4,0)),"",(VLOOKUP(B81,'KAYIT LİSTESİ'!$B$4:$H$951,4,0)))</f>
      </c>
      <c r="E81" s="205">
        <f>IF(ISERROR(VLOOKUP(B81,'KAYIT LİSTESİ'!$B$4:$H$951,5,0)),"",(VLOOKUP(B81,'KAYIT LİSTESİ'!$B$4:$H$951,5,0)))</f>
      </c>
      <c r="F81" s="205">
        <f>IF(ISERROR(VLOOKUP(B81,'KAYIT LİSTESİ'!$B$4:$H$951,6,0)),"",(VLOOKUP(B81,'KAYIT LİSTESİ'!$B$4:$H$951,6,0)))</f>
      </c>
      <c r="G81" s="123"/>
      <c r="H81" s="238"/>
      <c r="I81" s="92">
        <v>8</v>
      </c>
      <c r="J81" s="93" t="s">
        <v>376</v>
      </c>
      <c r="K81" s="267">
        <f>IF(ISERROR(VLOOKUP(J81,'KAYIT LİSTESİ'!$B$4:$H$951,2,0)),"",(VLOOKUP(J81,'KAYIT LİSTESİ'!$B$4:$H$951,2,0)))</f>
        <v>501</v>
      </c>
      <c r="L81" s="94" t="str">
        <f>IF(ISERROR(VLOOKUP(J81,'KAYIT LİSTESİ'!$B$4:$H$951,4,0)),"",(VLOOKUP(J81,'KAYIT LİSTESİ'!$B$4:$H$951,4,0)))</f>
        <v>-</v>
      </c>
      <c r="M81" s="177" t="str">
        <f>IF(ISERROR(VLOOKUP(J81,'KAYIT LİSTESİ'!$B$4:$H$951,5,0)),"",(VLOOKUP(J81,'KAYIT LİSTESİ'!$B$4:$H$951,5,0)))</f>
        <v>BURAK YILMAZ</v>
      </c>
      <c r="N81" s="177" t="str">
        <f>IF(ISERROR(VLOOKUP(J81,'KAYIT LİSTESİ'!$B$4:$H$951,6,0)),"",(VLOOKUP(J81,'KAYIT LİSTESİ'!$B$4:$H$951,6,0)))</f>
        <v>KOCAELİ-DARICA BLD.EĞT.SP.</v>
      </c>
      <c r="O81" s="207"/>
    </row>
    <row r="82" spans="1:15" ht="46.5" customHeight="1">
      <c r="A82" s="66">
        <v>2</v>
      </c>
      <c r="B82" s="204" t="s">
        <v>519</v>
      </c>
      <c r="C82" s="278">
        <f>IF(ISERROR(VLOOKUP(B82,'KAYIT LİSTESİ'!$B$4:$H$951,2,0)),"",(VLOOKUP(B82,'KAYIT LİSTESİ'!$B$4:$H$951,2,0)))</f>
        <v>559</v>
      </c>
      <c r="D82" s="122">
        <f>IF(ISERROR(VLOOKUP(B82,'KAYIT LİSTESİ'!$B$4:$H$951,4,0)),"",(VLOOKUP(B82,'KAYIT LİSTESİ'!$B$4:$H$951,4,0)))</f>
        <v>34772</v>
      </c>
      <c r="E82" s="205" t="str">
        <f>IF(ISERROR(VLOOKUP(B82,'KAYIT LİSTESİ'!$B$4:$H$951,5,0)),"",(VLOOKUP(B82,'KAYIT LİSTESİ'!$B$4:$H$951,5,0)))</f>
        <v>MURAT YILMAZ</v>
      </c>
      <c r="F82" s="205" t="str">
        <f>IF(ISERROR(VLOOKUP(B82,'KAYIT LİSTESİ'!$B$4:$H$951,6,0)),"",(VLOOKUP(B82,'KAYIT LİSTESİ'!$B$4:$H$951,6,0)))</f>
        <v>TOKAT-BELEDİYE PLEVNE SPOR</v>
      </c>
      <c r="G82" s="123"/>
      <c r="H82" s="238"/>
      <c r="I82" s="92">
        <v>9</v>
      </c>
      <c r="J82" s="93" t="s">
        <v>377</v>
      </c>
      <c r="K82" s="267">
        <f>IF(ISERROR(VLOOKUP(J82,'KAYIT LİSTESİ'!$B$4:$H$951,2,0)),"",(VLOOKUP(J82,'KAYIT LİSTESİ'!$B$4:$H$951,2,0)))</f>
        <v>487</v>
      </c>
      <c r="L82" s="94" t="str">
        <f>IF(ISERROR(VLOOKUP(J82,'KAYIT LİSTESİ'!$B$4:$H$951,4,0)),"",(VLOOKUP(J82,'KAYIT LİSTESİ'!$B$4:$H$951,4,0)))</f>
        <v>.1995</v>
      </c>
      <c r="M82" s="177" t="str">
        <f>IF(ISERROR(VLOOKUP(J82,'KAYIT LİSTESİ'!$B$4:$H$951,5,0)),"",(VLOOKUP(J82,'KAYIT LİSTESİ'!$B$4:$H$951,5,0)))</f>
        <v>MUSTAFA BUYRUK</v>
      </c>
      <c r="N82" s="177" t="str">
        <f>IF(ISERROR(VLOOKUP(J82,'KAYIT LİSTESİ'!$B$4:$H$951,6,0)),"",(VLOOKUP(J82,'KAYIT LİSTESİ'!$B$4:$H$951,6,0)))</f>
        <v>İSTANBUL-ÜSKÜDAR BLD.SPOR</v>
      </c>
      <c r="O82" s="207"/>
    </row>
    <row r="83" spans="1:15" ht="46.5" customHeight="1">
      <c r="A83" s="66">
        <v>3</v>
      </c>
      <c r="B83" s="204" t="s">
        <v>520</v>
      </c>
      <c r="C83" s="278">
        <f>IF(ISERROR(VLOOKUP(B83,'KAYIT LİSTESİ'!$B$4:$H$951,2,0)),"",(VLOOKUP(B83,'KAYIT LİSTESİ'!$B$4:$H$951,2,0)))</f>
        <v>477</v>
      </c>
      <c r="D83" s="122">
        <f>IF(ISERROR(VLOOKUP(B83,'KAYIT LİSTESİ'!$B$4:$H$951,4,0)),"",(VLOOKUP(B83,'KAYIT LİSTESİ'!$B$4:$H$951,4,0)))</f>
        <v>35431</v>
      </c>
      <c r="E83" s="205" t="str">
        <f>IF(ISERROR(VLOOKUP(B83,'KAYIT LİSTESİ'!$B$4:$H$951,5,0)),"",(VLOOKUP(B83,'KAYIT LİSTESİ'!$B$4:$H$951,5,0)))</f>
        <v>MUHAMMED DÖNMEZ</v>
      </c>
      <c r="F83" s="205" t="str">
        <f>IF(ISERROR(VLOOKUP(B83,'KAYIT LİSTESİ'!$B$4:$H$951,6,0)),"",(VLOOKUP(B83,'KAYIT LİSTESİ'!$B$4:$H$951,6,0)))</f>
        <v>İSTANBUL-SULTANBEYLİ MEVLANA İ.Ö.O.SP.</v>
      </c>
      <c r="G83" s="123"/>
      <c r="H83" s="238"/>
      <c r="I83" s="92">
        <v>10</v>
      </c>
      <c r="J83" s="93" t="s">
        <v>378</v>
      </c>
      <c r="K83" s="267">
        <f>IF(ISERROR(VLOOKUP(J83,'KAYIT LİSTESİ'!$B$4:$H$951,2,0)),"",(VLOOKUP(J83,'KAYIT LİSTESİ'!$B$4:$H$951,2,0)))</f>
        <v>567</v>
      </c>
      <c r="L83" s="94">
        <f>IF(ISERROR(VLOOKUP(J83,'KAYIT LİSTESİ'!$B$4:$H$951,4,0)),"",(VLOOKUP(J83,'KAYIT LİSTESİ'!$B$4:$H$951,4,0)))</f>
        <v>34367</v>
      </c>
      <c r="M83" s="177" t="str">
        <f>IF(ISERROR(VLOOKUP(J83,'KAYIT LİSTESİ'!$B$4:$H$951,5,0)),"",(VLOOKUP(J83,'KAYIT LİSTESİ'!$B$4:$H$951,5,0)))</f>
        <v>YUNUS PEHLEVAN </v>
      </c>
      <c r="N83" s="177" t="str">
        <f>IF(ISERROR(VLOOKUP(J83,'KAYIT LİSTESİ'!$B$4:$H$951,6,0)),"",(VLOOKUP(J83,'KAYIT LİSTESİ'!$B$4:$H$951,6,0)))</f>
        <v>KOCAELİ-B.Ş.BLD.KAĞIT SPOR</v>
      </c>
      <c r="O83" s="207"/>
    </row>
    <row r="84" spans="1:15" ht="46.5" customHeight="1">
      <c r="A84" s="66">
        <v>4</v>
      </c>
      <c r="B84" s="204" t="s">
        <v>521</v>
      </c>
      <c r="C84" s="278">
        <f>IF(ISERROR(VLOOKUP(B84,'KAYIT LİSTESİ'!$B$4:$H$951,2,0)),"",(VLOOKUP(B84,'KAYIT LİSTESİ'!$B$4:$H$951,2,0)))</f>
        <v>527</v>
      </c>
      <c r="D84" s="122">
        <f>IF(ISERROR(VLOOKUP(B84,'KAYIT LİSTESİ'!$B$4:$H$951,4,0)),"",(VLOOKUP(B84,'KAYIT LİSTESİ'!$B$4:$H$951,4,0)))</f>
        <v>34945</v>
      </c>
      <c r="E84" s="205" t="str">
        <f>IF(ISERROR(VLOOKUP(B84,'KAYIT LİSTESİ'!$B$4:$H$951,5,0)),"",(VLOOKUP(B84,'KAYIT LİSTESİ'!$B$4:$H$951,5,0)))</f>
        <v>TANER BAĞIR</v>
      </c>
      <c r="F84" s="205" t="str">
        <f>IF(ISERROR(VLOOKUP(B84,'KAYIT LİSTESİ'!$B$4:$H$951,6,0)),"",(VLOOKUP(B84,'KAYIT LİSTESİ'!$B$4:$H$951,6,0)))</f>
        <v>MALATYA-ESENLİK BLD.SP.</v>
      </c>
      <c r="G84" s="123"/>
      <c r="H84" s="238"/>
      <c r="I84" s="92">
        <v>11</v>
      </c>
      <c r="J84" s="93" t="s">
        <v>379</v>
      </c>
      <c r="K84" s="267">
        <f>IF(ISERROR(VLOOKUP(J84,'KAYIT LİSTESİ'!$B$4:$H$951,2,0)),"",(VLOOKUP(J84,'KAYIT LİSTESİ'!$B$4:$H$951,2,0)))</f>
        <v>426</v>
      </c>
      <c r="L84" s="94">
        <f>IF(ISERROR(VLOOKUP(J84,'KAYIT LİSTESİ'!$B$4:$H$951,4,0)),"",(VLOOKUP(J84,'KAYIT LİSTESİ'!$B$4:$H$951,4,0)))</f>
        <v>35217</v>
      </c>
      <c r="M84" s="177" t="str">
        <f>IF(ISERROR(VLOOKUP(J84,'KAYIT LİSTESİ'!$B$4:$H$951,5,0)),"",(VLOOKUP(J84,'KAYIT LİSTESİ'!$B$4:$H$951,5,0)))</f>
        <v>Süleyman ULUTAŞ</v>
      </c>
      <c r="N84" s="177" t="str">
        <f>IF(ISERROR(VLOOKUP(J84,'KAYIT LİSTESİ'!$B$4:$H$951,6,0)),"",(VLOOKUP(J84,'KAYIT LİSTESİ'!$B$4:$H$951,6,0)))</f>
        <v>ANKARA-EGO SPOR KULÜBÜ</v>
      </c>
      <c r="O84" s="207"/>
    </row>
    <row r="85" spans="1:15" ht="46.5" customHeight="1">
      <c r="A85" s="66">
        <v>5</v>
      </c>
      <c r="B85" s="204" t="s">
        <v>522</v>
      </c>
      <c r="C85" s="278">
        <f>IF(ISERROR(VLOOKUP(B85,'KAYIT LİSTESİ'!$B$4:$H$951,2,0)),"",(VLOOKUP(B85,'KAYIT LİSTESİ'!$B$4:$H$951,2,0)))</f>
        <v>440</v>
      </c>
      <c r="D85" s="122">
        <f>IF(ISERROR(VLOOKUP(B85,'KAYIT LİSTESİ'!$B$4:$H$951,4,0)),"",(VLOOKUP(B85,'KAYIT LİSTESİ'!$B$4:$H$951,4,0)))</f>
        <v>35774</v>
      </c>
      <c r="E85" s="205" t="str">
        <f>IF(ISERROR(VLOOKUP(B85,'KAYIT LİSTESİ'!$B$4:$H$951,5,0)),"",(VLOOKUP(B85,'KAYIT LİSTESİ'!$B$4:$H$951,5,0)))</f>
        <v>YUNUS EMRE DOGAN</v>
      </c>
      <c r="F85" s="205" t="str">
        <f>IF(ISERROR(VLOOKUP(B85,'KAYIT LİSTESİ'!$B$4:$H$951,6,0)),"",(VLOOKUP(B85,'KAYIT LİSTESİ'!$B$4:$H$951,6,0)))</f>
        <v>ESKİŞEHİR-B.Ş.GENÇLİK VE SPOR</v>
      </c>
      <c r="G85" s="123"/>
      <c r="H85" s="238"/>
      <c r="I85" s="92">
        <v>12</v>
      </c>
      <c r="J85" s="93" t="s">
        <v>380</v>
      </c>
      <c r="K85" s="267">
        <f>IF(ISERROR(VLOOKUP(J85,'KAYIT LİSTESİ'!$B$4:$H$951,2,0)),"",(VLOOKUP(J85,'KAYIT LİSTESİ'!$B$4:$H$951,2,0)))</f>
        <v>457</v>
      </c>
      <c r="L85" s="94">
        <f>IF(ISERROR(VLOOKUP(J85,'KAYIT LİSTESİ'!$B$4:$H$951,4,0)),"",(VLOOKUP(J85,'KAYIT LİSTESİ'!$B$4:$H$951,4,0)))</f>
        <v>35193</v>
      </c>
      <c r="M85" s="177" t="str">
        <f>IF(ISERROR(VLOOKUP(J85,'KAYIT LİSTESİ'!$B$4:$H$951,5,0)),"",(VLOOKUP(J85,'KAYIT LİSTESİ'!$B$4:$H$951,5,0)))</f>
        <v>YİĞİT FİKRİ ATALI</v>
      </c>
      <c r="N85" s="177" t="str">
        <f>IF(ISERROR(VLOOKUP(J85,'KAYIT LİSTESİ'!$B$4:$H$951,6,0)),"",(VLOOKUP(J85,'KAYIT LİSTESİ'!$B$4:$H$951,6,0)))</f>
        <v>İSTANBUL-ENKA SPOR</v>
      </c>
      <c r="O85" s="207"/>
    </row>
    <row r="86" spans="1:15" ht="46.5" customHeight="1">
      <c r="A86" s="66">
        <v>6</v>
      </c>
      <c r="B86" s="204" t="s">
        <v>523</v>
      </c>
      <c r="C86" s="278">
        <f>IF(ISERROR(VLOOKUP(B86,'KAYIT LİSTESİ'!$B$4:$H$951,2,0)),"",(VLOOKUP(B86,'KAYIT LİSTESİ'!$B$4:$H$951,2,0)))</f>
        <v>537</v>
      </c>
      <c r="D86" s="122">
        <f>IF(ISERROR(VLOOKUP(B86,'KAYIT LİSTESİ'!$B$4:$H$951,4,0)),"",(VLOOKUP(B86,'KAYIT LİSTESİ'!$B$4:$H$951,4,0)))</f>
        <v>35476</v>
      </c>
      <c r="E86" s="205" t="str">
        <f>IF(ISERROR(VLOOKUP(B86,'KAYIT LİSTESİ'!$B$4:$H$951,5,0)),"",(VLOOKUP(B86,'KAYIT LİSTESİ'!$B$4:$H$951,5,0)))</f>
        <v>OZAN GÖÇMEN</v>
      </c>
      <c r="F86" s="205" t="str">
        <f>IF(ISERROR(VLOOKUP(B86,'KAYIT LİSTESİ'!$B$4:$H$951,6,0)),"",(VLOOKUP(B86,'KAYIT LİSTESİ'!$B$4:$H$951,6,0)))</f>
        <v>MERSİN-MESKİ SPOR</v>
      </c>
      <c r="G86" s="123"/>
      <c r="H86" s="238"/>
      <c r="I86" s="92">
        <v>13</v>
      </c>
      <c r="J86" s="93" t="s">
        <v>381</v>
      </c>
      <c r="K86" s="267">
        <f>IF(ISERROR(VLOOKUP(J86,'KAYIT LİSTESİ'!$B$4:$H$951,2,0)),"",(VLOOKUP(J86,'KAYIT LİSTESİ'!$B$4:$H$951,2,0)))</f>
        <v>466</v>
      </c>
      <c r="L86" s="94">
        <f>IF(ISERROR(VLOOKUP(J86,'KAYIT LİSTESİ'!$B$4:$H$951,4,0)),"",(VLOOKUP(J86,'KAYIT LİSTESİ'!$B$4:$H$951,4,0)))</f>
        <v>35432</v>
      </c>
      <c r="M86" s="177" t="str">
        <f>IF(ISERROR(VLOOKUP(J86,'KAYIT LİSTESİ'!$B$4:$H$951,5,0)),"",(VLOOKUP(J86,'KAYIT LİSTESİ'!$B$4:$H$951,5,0)))</f>
        <v>MUSTAFA TİLKİ</v>
      </c>
      <c r="N86" s="177" t="str">
        <f>IF(ISERROR(VLOOKUP(J86,'KAYIT LİSTESİ'!$B$4:$H$951,6,0)),"",(VLOOKUP(J86,'KAYIT LİSTESİ'!$B$4:$H$951,6,0)))</f>
        <v>İSTANBUL-FENERBAHÇE</v>
      </c>
      <c r="O86" s="207"/>
    </row>
    <row r="87" spans="1:15" ht="46.5" customHeight="1">
      <c r="A87" s="66">
        <v>7</v>
      </c>
      <c r="B87" s="204" t="s">
        <v>524</v>
      </c>
      <c r="C87" s="278">
        <f>IF(ISERROR(VLOOKUP(B87,'KAYIT LİSTESİ'!$B$4:$H$951,2,0)),"",(VLOOKUP(B87,'KAYIT LİSTESİ'!$B$4:$H$951,2,0)))</f>
        <v>548</v>
      </c>
      <c r="D87" s="122">
        <f>IF(ISERROR(VLOOKUP(B87,'KAYIT LİSTESİ'!$B$4:$H$951,4,0)),"",(VLOOKUP(B87,'KAYIT LİSTESİ'!$B$4:$H$951,4,0)))</f>
        <v>34827</v>
      </c>
      <c r="E87" s="205" t="str">
        <f>IF(ISERROR(VLOOKUP(B87,'KAYIT LİSTESİ'!$B$4:$H$951,5,0)),"",(VLOOKUP(B87,'KAYIT LİSTESİ'!$B$4:$H$951,5,0)))</f>
        <v>NUH ÖZDEMİR</v>
      </c>
      <c r="F87" s="205" t="str">
        <f>IF(ISERROR(VLOOKUP(B87,'KAYIT LİSTESİ'!$B$4:$H$951,6,0)),"",(VLOOKUP(B87,'KAYIT LİSTESİ'!$B$4:$H$951,6,0)))</f>
        <v>SİVAS-SPORCU EĞİTİM MERKEZİ</v>
      </c>
      <c r="G87" s="123"/>
      <c r="H87" s="238"/>
      <c r="I87" s="92">
        <v>14</v>
      </c>
      <c r="J87" s="93" t="s">
        <v>382</v>
      </c>
      <c r="K87" s="267">
        <f>IF(ISERROR(VLOOKUP(J87,'KAYIT LİSTESİ'!$B$4:$H$951,2,0)),"",(VLOOKUP(J87,'KAYIT LİSTESİ'!$B$4:$H$951,2,0)))</f>
      </c>
      <c r="L87" s="94">
        <f>IF(ISERROR(VLOOKUP(J87,'KAYIT LİSTESİ'!$B$4:$H$951,4,0)),"",(VLOOKUP(J87,'KAYIT LİSTESİ'!$B$4:$H$951,4,0)))</f>
      </c>
      <c r="M87" s="177">
        <f>IF(ISERROR(VLOOKUP(J87,'KAYIT LİSTESİ'!$B$4:$H$951,5,0)),"",(VLOOKUP(J87,'KAYIT LİSTESİ'!$B$4:$H$951,5,0)))</f>
      </c>
      <c r="N87" s="177">
        <f>IF(ISERROR(VLOOKUP(J87,'KAYIT LİSTESİ'!$B$4:$H$951,6,0)),"",(VLOOKUP(J87,'KAYIT LİSTESİ'!$B$4:$H$951,6,0)))</f>
      </c>
      <c r="O87" s="207"/>
    </row>
    <row r="88" spans="1:15" ht="46.5" customHeight="1">
      <c r="A88" s="66">
        <v>8</v>
      </c>
      <c r="B88" s="204" t="s">
        <v>525</v>
      </c>
      <c r="C88" s="278">
        <f>IF(ISERROR(VLOOKUP(B88,'KAYIT LİSTESİ'!$B$4:$H$951,2,0)),"",(VLOOKUP(B88,'KAYIT LİSTESİ'!$B$4:$H$951,2,0)))</f>
      </c>
      <c r="D88" s="122">
        <f>IF(ISERROR(VLOOKUP(B88,'KAYIT LİSTESİ'!$B$4:$H$951,4,0)),"",(VLOOKUP(B88,'KAYIT LİSTESİ'!$B$4:$H$951,4,0)))</f>
      </c>
      <c r="E88" s="205">
        <f>IF(ISERROR(VLOOKUP(B88,'KAYIT LİSTESİ'!$B$4:$H$951,5,0)),"",(VLOOKUP(B88,'KAYIT LİSTESİ'!$B$4:$H$951,5,0)))</f>
      </c>
      <c r="F88" s="205">
        <f>IF(ISERROR(VLOOKUP(B88,'KAYIT LİSTESİ'!$B$4:$H$951,6,0)),"",(VLOOKUP(B88,'KAYIT LİSTESİ'!$B$4:$H$951,6,0)))</f>
      </c>
      <c r="G88" s="123"/>
      <c r="H88" s="238"/>
      <c r="I88" s="92">
        <v>15</v>
      </c>
      <c r="J88" s="93" t="s">
        <v>383</v>
      </c>
      <c r="K88" s="267">
        <f>IF(ISERROR(VLOOKUP(J88,'KAYIT LİSTESİ'!$B$4:$H$951,2,0)),"",(VLOOKUP(J88,'KAYIT LİSTESİ'!$B$4:$H$951,2,0)))</f>
      </c>
      <c r="L88" s="94">
        <f>IF(ISERROR(VLOOKUP(J88,'KAYIT LİSTESİ'!$B$4:$H$951,4,0)),"",(VLOOKUP(J88,'KAYIT LİSTESİ'!$B$4:$H$951,4,0)))</f>
      </c>
      <c r="M88" s="177">
        <f>IF(ISERROR(VLOOKUP(J88,'KAYIT LİSTESİ'!$B$4:$H$951,5,0)),"",(VLOOKUP(J88,'KAYIT LİSTESİ'!$B$4:$H$951,5,0)))</f>
      </c>
      <c r="N88" s="177">
        <f>IF(ISERROR(VLOOKUP(J88,'KAYIT LİSTESİ'!$B$4:$H$951,6,0)),"",(VLOOKUP(J88,'KAYIT LİSTESİ'!$B$4:$H$951,6,0)))</f>
      </c>
      <c r="O88" s="207"/>
    </row>
    <row r="89" spans="1:15" ht="46.5" customHeight="1">
      <c r="A89" s="458" t="s">
        <v>17</v>
      </c>
      <c r="B89" s="459"/>
      <c r="C89" s="459"/>
      <c r="D89" s="459"/>
      <c r="E89" s="459"/>
      <c r="F89" s="459"/>
      <c r="G89" s="459"/>
      <c r="H89" s="238"/>
      <c r="I89" s="92">
        <v>16</v>
      </c>
      <c r="J89" s="93" t="s">
        <v>384</v>
      </c>
      <c r="K89" s="267">
        <f>IF(ISERROR(VLOOKUP(J89,'KAYIT LİSTESİ'!$B$4:$H$951,2,0)),"",(VLOOKUP(J89,'KAYIT LİSTESİ'!$B$4:$H$951,2,0)))</f>
      </c>
      <c r="L89" s="94">
        <f>IF(ISERROR(VLOOKUP(J89,'KAYIT LİSTESİ'!$B$4:$H$951,4,0)),"",(VLOOKUP(J89,'KAYIT LİSTESİ'!$B$4:$H$951,4,0)))</f>
      </c>
      <c r="M89" s="177">
        <f>IF(ISERROR(VLOOKUP(J89,'KAYIT LİSTESİ'!$B$4:$H$951,5,0)),"",(VLOOKUP(J89,'KAYIT LİSTESİ'!$B$4:$H$951,5,0)))</f>
      </c>
      <c r="N89" s="177">
        <f>IF(ISERROR(VLOOKUP(J89,'KAYIT LİSTESİ'!$B$4:$H$951,6,0)),"",(VLOOKUP(J89,'KAYIT LİSTESİ'!$B$4:$H$951,6,0)))</f>
      </c>
      <c r="O89" s="207"/>
    </row>
    <row r="90" spans="1:15" ht="46.5" customHeight="1">
      <c r="A90" s="195" t="s">
        <v>12</v>
      </c>
      <c r="B90" s="195" t="s">
        <v>80</v>
      </c>
      <c r="C90" s="195" t="s">
        <v>79</v>
      </c>
      <c r="D90" s="196" t="s">
        <v>13</v>
      </c>
      <c r="E90" s="197" t="s">
        <v>14</v>
      </c>
      <c r="F90" s="197" t="s">
        <v>672</v>
      </c>
      <c r="G90" s="195" t="s">
        <v>225</v>
      </c>
      <c r="H90" s="238"/>
      <c r="I90" s="92">
        <v>17</v>
      </c>
      <c r="J90" s="93" t="s">
        <v>385</v>
      </c>
      <c r="K90" s="267">
        <f>IF(ISERROR(VLOOKUP(J90,'KAYIT LİSTESİ'!$B$4:$H$951,2,0)),"",(VLOOKUP(J90,'KAYIT LİSTESİ'!$B$4:$H$951,2,0)))</f>
      </c>
      <c r="L90" s="94">
        <f>IF(ISERROR(VLOOKUP(J90,'KAYIT LİSTESİ'!$B$4:$H$951,4,0)),"",(VLOOKUP(J90,'KAYIT LİSTESİ'!$B$4:$H$951,4,0)))</f>
      </c>
      <c r="M90" s="177">
        <f>IF(ISERROR(VLOOKUP(J90,'KAYIT LİSTESİ'!$B$4:$H$951,5,0)),"",(VLOOKUP(J90,'KAYIT LİSTESİ'!$B$4:$H$951,5,0)))</f>
      </c>
      <c r="N90" s="177">
        <f>IF(ISERROR(VLOOKUP(J90,'KAYIT LİSTESİ'!$B$4:$H$951,6,0)),"",(VLOOKUP(J90,'KAYIT LİSTESİ'!$B$4:$H$951,6,0)))</f>
      </c>
      <c r="O90" s="207"/>
    </row>
    <row r="91" spans="1:15" ht="46.5" customHeight="1">
      <c r="A91" s="66">
        <v>1</v>
      </c>
      <c r="B91" s="204" t="s">
        <v>526</v>
      </c>
      <c r="C91" s="278">
        <f>IF(ISERROR(VLOOKUP(B91,'KAYIT LİSTESİ'!$B$4:$H$951,2,0)),"",(VLOOKUP(B91,'KAYIT LİSTESİ'!$B$4:$H$951,2,0)))</f>
      </c>
      <c r="D91" s="122">
        <f>IF(ISERROR(VLOOKUP(B91,'KAYIT LİSTESİ'!$B$4:$H$951,4,0)),"",(VLOOKUP(B91,'KAYIT LİSTESİ'!$B$4:$H$951,4,0)))</f>
      </c>
      <c r="E91" s="205">
        <f>IF(ISERROR(VLOOKUP(B91,'KAYIT LİSTESİ'!$B$4:$H$951,5,0)),"",(VLOOKUP(B91,'KAYIT LİSTESİ'!$B$4:$H$951,5,0)))</f>
      </c>
      <c r="F91" s="205">
        <f>IF(ISERROR(VLOOKUP(B91,'KAYIT LİSTESİ'!$B$4:$H$951,6,0)),"",(VLOOKUP(B91,'KAYIT LİSTESİ'!$B$4:$H$951,6,0)))</f>
      </c>
      <c r="G91" s="123"/>
      <c r="H91" s="238"/>
      <c r="I91" s="92">
        <v>18</v>
      </c>
      <c r="J91" s="93" t="s">
        <v>386</v>
      </c>
      <c r="K91" s="267">
        <f>IF(ISERROR(VLOOKUP(J91,'KAYIT LİSTESİ'!$B$4:$H$951,2,0)),"",(VLOOKUP(J91,'KAYIT LİSTESİ'!$B$4:$H$951,2,0)))</f>
      </c>
      <c r="L91" s="94">
        <f>IF(ISERROR(VLOOKUP(J91,'KAYIT LİSTESİ'!$B$4:$H$951,4,0)),"",(VLOOKUP(J91,'KAYIT LİSTESİ'!$B$4:$H$951,4,0)))</f>
      </c>
      <c r="M91" s="177">
        <f>IF(ISERROR(VLOOKUP(J91,'KAYIT LİSTESİ'!$B$4:$H$951,5,0)),"",(VLOOKUP(J91,'KAYIT LİSTESİ'!$B$4:$H$951,5,0)))</f>
      </c>
      <c r="N91" s="177">
        <f>IF(ISERROR(VLOOKUP(J91,'KAYIT LİSTESİ'!$B$4:$H$951,6,0)),"",(VLOOKUP(J91,'KAYIT LİSTESİ'!$B$4:$H$951,6,0)))</f>
      </c>
      <c r="O91" s="207"/>
    </row>
    <row r="92" spans="1:15" ht="46.5" customHeight="1">
      <c r="A92" s="66">
        <v>2</v>
      </c>
      <c r="B92" s="204" t="s">
        <v>527</v>
      </c>
      <c r="C92" s="278">
        <f>IF(ISERROR(VLOOKUP(B92,'KAYIT LİSTESİ'!$B$4:$H$951,2,0)),"",(VLOOKUP(B92,'KAYIT LİSTESİ'!$B$4:$H$951,2,0)))</f>
        <v>483</v>
      </c>
      <c r="D92" s="122">
        <f>IF(ISERROR(VLOOKUP(B92,'KAYIT LİSTESİ'!$B$4:$H$951,4,0)),"",(VLOOKUP(B92,'KAYIT LİSTESİ'!$B$4:$H$951,4,0)))</f>
        <v>35170</v>
      </c>
      <c r="E92" s="205" t="str">
        <f>IF(ISERROR(VLOOKUP(B92,'KAYIT LİSTESİ'!$B$4:$H$951,5,0)),"",(VLOOKUP(B92,'KAYIT LİSTESİ'!$B$4:$H$951,5,0)))</f>
        <v>ABDÜSSAMET BULAT</v>
      </c>
      <c r="F92" s="205" t="str">
        <f>IF(ISERROR(VLOOKUP(B92,'KAYIT LİSTESİ'!$B$4:$H$951,6,0)),"",(VLOOKUP(B92,'KAYIT LİSTESİ'!$B$4:$H$951,6,0)))</f>
        <v>İSTANBUL-ÜSKÜDAR BLD.SPOR</v>
      </c>
      <c r="G92" s="123"/>
      <c r="H92" s="238"/>
      <c r="I92" s="92">
        <v>19</v>
      </c>
      <c r="J92" s="93" t="s">
        <v>387</v>
      </c>
      <c r="K92" s="267">
        <f>IF(ISERROR(VLOOKUP(J92,'KAYIT LİSTESİ'!$B$4:$H$951,2,0)),"",(VLOOKUP(J92,'KAYIT LİSTESİ'!$B$4:$H$951,2,0)))</f>
      </c>
      <c r="L92" s="94">
        <f>IF(ISERROR(VLOOKUP(J92,'KAYIT LİSTESİ'!$B$4:$H$951,4,0)),"",(VLOOKUP(J92,'KAYIT LİSTESİ'!$B$4:$H$951,4,0)))</f>
      </c>
      <c r="M92" s="177">
        <f>IF(ISERROR(VLOOKUP(J92,'KAYIT LİSTESİ'!$B$4:$H$951,5,0)),"",(VLOOKUP(J92,'KAYIT LİSTESİ'!$B$4:$H$951,5,0)))</f>
      </c>
      <c r="N92" s="177">
        <f>IF(ISERROR(VLOOKUP(J92,'KAYIT LİSTESİ'!$B$4:$H$951,6,0)),"",(VLOOKUP(J92,'KAYIT LİSTESİ'!$B$4:$H$951,6,0)))</f>
      </c>
      <c r="O92" s="207"/>
    </row>
    <row r="93" spans="1:15" ht="46.5" customHeight="1">
      <c r="A93" s="66">
        <v>3</v>
      </c>
      <c r="B93" s="204" t="s">
        <v>528</v>
      </c>
      <c r="C93" s="278">
        <f>IF(ISERROR(VLOOKUP(B93,'KAYIT LİSTESİ'!$B$4:$H$951,2,0)),"",(VLOOKUP(B93,'KAYIT LİSTESİ'!$B$4:$H$951,2,0)))</f>
        <v>415</v>
      </c>
      <c r="D93" s="122">
        <f>IF(ISERROR(VLOOKUP(B93,'KAYIT LİSTESİ'!$B$4:$H$951,4,0)),"",(VLOOKUP(B93,'KAYIT LİSTESİ'!$B$4:$H$951,4,0)))</f>
        <v>34472</v>
      </c>
      <c r="E93" s="205" t="str">
        <f>IF(ISERROR(VLOOKUP(B93,'KAYIT LİSTESİ'!$B$4:$H$951,5,0)),"",(VLOOKUP(B93,'KAYIT LİSTESİ'!$B$4:$H$951,5,0)))</f>
        <v>Ali İhsan SÖNMEZ</v>
      </c>
      <c r="F93" s="205" t="str">
        <f>IF(ISERROR(VLOOKUP(B93,'KAYIT LİSTESİ'!$B$4:$H$951,6,0)),"",(VLOOKUP(B93,'KAYIT LİSTESİ'!$B$4:$H$951,6,0)))</f>
        <v>ANKARA-EGO SPOR KULÜBÜ</v>
      </c>
      <c r="G93" s="123"/>
      <c r="H93" s="238"/>
      <c r="I93" s="92">
        <v>20</v>
      </c>
      <c r="J93" s="93" t="s">
        <v>388</v>
      </c>
      <c r="K93" s="267">
        <f>IF(ISERROR(VLOOKUP(J93,'KAYIT LİSTESİ'!$B$4:$H$951,2,0)),"",(VLOOKUP(J93,'KAYIT LİSTESİ'!$B$4:$H$951,2,0)))</f>
      </c>
      <c r="L93" s="94">
        <f>IF(ISERROR(VLOOKUP(J93,'KAYIT LİSTESİ'!$B$4:$H$951,4,0)),"",(VLOOKUP(J93,'KAYIT LİSTESİ'!$B$4:$H$951,4,0)))</f>
      </c>
      <c r="M93" s="177">
        <f>IF(ISERROR(VLOOKUP(J93,'KAYIT LİSTESİ'!$B$4:$H$951,5,0)),"",(VLOOKUP(J93,'KAYIT LİSTESİ'!$B$4:$H$951,5,0)))</f>
      </c>
      <c r="N93" s="177">
        <f>IF(ISERROR(VLOOKUP(J93,'KAYIT LİSTESİ'!$B$4:$H$951,6,0)),"",(VLOOKUP(J93,'KAYIT LİSTESİ'!$B$4:$H$951,6,0)))</f>
      </c>
      <c r="O93" s="207"/>
    </row>
    <row r="94" spans="1:15" ht="46.5" customHeight="1">
      <c r="A94" s="66">
        <v>4</v>
      </c>
      <c r="B94" s="204" t="s">
        <v>529</v>
      </c>
      <c r="C94" s="278">
        <f>IF(ISERROR(VLOOKUP(B94,'KAYIT LİSTESİ'!$B$4:$H$951,2,0)),"",(VLOOKUP(B94,'KAYIT LİSTESİ'!$B$4:$H$951,2,0)))</f>
        <v>459</v>
      </c>
      <c r="D94" s="122">
        <f>IF(ISERROR(VLOOKUP(B94,'KAYIT LİSTESİ'!$B$4:$H$951,4,0)),"",(VLOOKUP(B94,'KAYIT LİSTESİ'!$B$4:$H$951,4,0)))</f>
        <v>34856</v>
      </c>
      <c r="E94" s="205" t="str">
        <f>IF(ISERROR(VLOOKUP(B94,'KAYIT LİSTESİ'!$B$4:$H$951,5,0)),"",(VLOOKUP(B94,'KAYIT LİSTESİ'!$B$4:$H$951,5,0)))</f>
        <v>ENİS ÜNSAL</v>
      </c>
      <c r="F94" s="205" t="str">
        <f>IF(ISERROR(VLOOKUP(B94,'KAYIT LİSTESİ'!$B$4:$H$951,6,0)),"",(VLOOKUP(B94,'KAYIT LİSTESİ'!$B$4:$H$951,6,0)))</f>
        <v>İSTANBUL-FENERBAHÇE</v>
      </c>
      <c r="G94" s="123"/>
      <c r="H94" s="238"/>
      <c r="I94" s="310"/>
      <c r="J94" s="311"/>
      <c r="K94" s="312"/>
      <c r="L94" s="313"/>
      <c r="M94" s="314"/>
      <c r="N94" s="314"/>
      <c r="O94" s="315"/>
    </row>
    <row r="95" spans="1:15" ht="46.5" customHeight="1">
      <c r="A95" s="66">
        <v>5</v>
      </c>
      <c r="B95" s="204" t="s">
        <v>530</v>
      </c>
      <c r="C95" s="278">
        <f>IF(ISERROR(VLOOKUP(B95,'KAYIT LİSTESİ'!$B$4:$H$951,2,0)),"",(VLOOKUP(B95,'KAYIT LİSTESİ'!$B$4:$H$951,2,0)))</f>
        <v>455</v>
      </c>
      <c r="D95" s="122">
        <f>IF(ISERROR(VLOOKUP(B95,'KAYIT LİSTESİ'!$B$4:$H$951,4,0)),"",(VLOOKUP(B95,'KAYIT LİSTESİ'!$B$4:$H$951,4,0)))</f>
        <v>35451</v>
      </c>
      <c r="E95" s="205" t="str">
        <f>IF(ISERROR(VLOOKUP(B95,'KAYIT LİSTESİ'!$B$4:$H$951,5,0)),"",(VLOOKUP(B95,'KAYIT LİSTESİ'!$B$4:$H$951,5,0)))</f>
        <v>UĞUR BİLGİ</v>
      </c>
      <c r="F95" s="205" t="str">
        <f>IF(ISERROR(VLOOKUP(B95,'KAYIT LİSTESİ'!$B$4:$H$951,6,0)),"",(VLOOKUP(B95,'KAYIT LİSTESİ'!$B$4:$H$951,6,0)))</f>
        <v>İSTANBUL-ENKA SPOR</v>
      </c>
      <c r="G95" s="123"/>
      <c r="H95" s="238"/>
      <c r="I95" s="310"/>
      <c r="J95" s="311"/>
      <c r="K95" s="312"/>
      <c r="L95" s="313"/>
      <c r="M95" s="314"/>
      <c r="N95" s="314"/>
      <c r="O95" s="315"/>
    </row>
    <row r="96" spans="1:15" ht="46.5" customHeight="1">
      <c r="A96" s="66">
        <v>6</v>
      </c>
      <c r="B96" s="204" t="s">
        <v>531</v>
      </c>
      <c r="C96" s="278">
        <f>IF(ISERROR(VLOOKUP(B96,'KAYIT LİSTESİ'!$B$4:$H$951,2,0)),"",(VLOOKUP(B96,'KAYIT LİSTESİ'!$B$4:$H$951,2,0)))</f>
        <v>578</v>
      </c>
      <c r="D96" s="122">
        <f>IF(ISERROR(VLOOKUP(B96,'KAYIT LİSTESİ'!$B$4:$H$951,4,0)),"",(VLOOKUP(B96,'KAYIT LİSTESİ'!$B$4:$H$951,4,0)))</f>
        <v>35750</v>
      </c>
      <c r="E96" s="205" t="str">
        <f>IF(ISERROR(VLOOKUP(B96,'KAYIT LİSTESİ'!$B$4:$H$951,5,0)),"",(VLOOKUP(B96,'KAYIT LİSTESİ'!$B$4:$H$951,5,0)))</f>
        <v>MUSTAFA YILMAZ</v>
      </c>
      <c r="F96" s="205" t="str">
        <f>IF(ISERROR(VLOOKUP(B96,'KAYIT LİSTESİ'!$B$4:$H$951,6,0)),"",(VLOOKUP(B96,'KAYIT LİSTESİ'!$B$4:$H$951,6,0)))</f>
        <v>KOCAELİ-B.Ş.BLD.KAĞIT SPOR</v>
      </c>
      <c r="G96" s="123"/>
      <c r="H96" s="238"/>
      <c r="I96" s="310"/>
      <c r="J96" s="311"/>
      <c r="K96" s="312"/>
      <c r="L96" s="313"/>
      <c r="M96" s="314"/>
      <c r="N96" s="314"/>
      <c r="O96" s="315"/>
    </row>
    <row r="97" spans="1:15" ht="46.5" customHeight="1">
      <c r="A97" s="66">
        <v>7</v>
      </c>
      <c r="B97" s="204" t="s">
        <v>532</v>
      </c>
      <c r="C97" s="278">
        <f>IF(ISERROR(VLOOKUP(B97,'KAYIT LİSTESİ'!$B$4:$H$951,2,0)),"",(VLOOKUP(B97,'KAYIT LİSTESİ'!$B$4:$H$951,2,0)))</f>
        <v>405</v>
      </c>
      <c r="D97" s="122">
        <f>IF(ISERROR(VLOOKUP(B97,'KAYIT LİSTESİ'!$B$4:$H$951,4,0)),"",(VLOOKUP(B97,'KAYIT LİSTESİ'!$B$4:$H$951,4,0)))</f>
        <v>1994</v>
      </c>
      <c r="E97" s="205" t="str">
        <f>IF(ISERROR(VLOOKUP(B97,'KAYIT LİSTESİ'!$B$4:$H$951,5,0)),"",(VLOOKUP(B97,'KAYIT LİSTESİ'!$B$4:$H$951,5,0)))</f>
        <v>BARIŞ UYAR</v>
      </c>
      <c r="F97" s="205" t="str">
        <f>IF(ISERROR(VLOOKUP(B97,'KAYIT LİSTESİ'!$B$4:$H$951,6,0)),"",(VLOOKUP(B97,'KAYIT LİSTESİ'!$B$4:$H$951,6,0)))</f>
        <v>ANKARA-B.B. ANKARASPOR</v>
      </c>
      <c r="G97" s="123"/>
      <c r="H97" s="238"/>
      <c r="I97" s="310"/>
      <c r="J97" s="311"/>
      <c r="K97" s="312"/>
      <c r="L97" s="313"/>
      <c r="M97" s="314"/>
      <c r="N97" s="314"/>
      <c r="O97" s="315"/>
    </row>
    <row r="98" spans="1:15" ht="46.5" customHeight="1">
      <c r="A98" s="66">
        <v>8</v>
      </c>
      <c r="B98" s="204" t="s">
        <v>533</v>
      </c>
      <c r="C98" s="278">
        <f>IF(ISERROR(VLOOKUP(B98,'KAYIT LİSTESİ'!$B$4:$H$951,2,0)),"",(VLOOKUP(B98,'KAYIT LİSTESİ'!$B$4:$H$951,2,0)))</f>
        <v>503</v>
      </c>
      <c r="D98" s="122" t="str">
        <f>IF(ISERROR(VLOOKUP(B98,'KAYIT LİSTESİ'!$B$4:$H$951,4,0)),"",(VLOOKUP(B98,'KAYIT LİSTESİ'!$B$4:$H$951,4,0)))</f>
        <v>-</v>
      </c>
      <c r="E98" s="205" t="str">
        <f>IF(ISERROR(VLOOKUP(B98,'KAYIT LİSTESİ'!$B$4:$H$951,5,0)),"",(VLOOKUP(B98,'KAYIT LİSTESİ'!$B$4:$H$951,5,0)))</f>
        <v>FERHAT BAYRAM</v>
      </c>
      <c r="F98" s="205" t="str">
        <f>IF(ISERROR(VLOOKUP(B98,'KAYIT LİSTESİ'!$B$4:$H$951,6,0)),"",(VLOOKUP(B98,'KAYIT LİSTESİ'!$B$4:$H$951,6,0)))</f>
        <v>KOCAELİ-DARICA BLD.EĞT.SP.</v>
      </c>
      <c r="G98" s="123"/>
      <c r="H98" s="238"/>
      <c r="I98" s="310"/>
      <c r="J98" s="311"/>
      <c r="K98" s="312"/>
      <c r="L98" s="313"/>
      <c r="M98" s="314"/>
      <c r="N98" s="314"/>
      <c r="O98" s="315"/>
    </row>
    <row r="99" spans="1:15" ht="46.5" customHeight="1">
      <c r="A99" s="458" t="s">
        <v>18</v>
      </c>
      <c r="B99" s="459"/>
      <c r="C99" s="459"/>
      <c r="D99" s="459"/>
      <c r="E99" s="459"/>
      <c r="F99" s="459"/>
      <c r="G99" s="459"/>
      <c r="H99" s="238"/>
      <c r="I99" s="310"/>
      <c r="J99" s="311"/>
      <c r="K99" s="312"/>
      <c r="L99" s="313"/>
      <c r="M99" s="314"/>
      <c r="N99" s="314"/>
      <c r="O99" s="315"/>
    </row>
    <row r="100" spans="1:15" ht="46.5" customHeight="1">
      <c r="A100" s="195" t="s">
        <v>12</v>
      </c>
      <c r="B100" s="195" t="s">
        <v>80</v>
      </c>
      <c r="C100" s="195" t="s">
        <v>79</v>
      </c>
      <c r="D100" s="196" t="s">
        <v>13</v>
      </c>
      <c r="E100" s="197" t="s">
        <v>14</v>
      </c>
      <c r="F100" s="197" t="s">
        <v>672</v>
      </c>
      <c r="G100" s="195" t="s">
        <v>225</v>
      </c>
      <c r="H100" s="238"/>
      <c r="I100" s="310"/>
      <c r="J100" s="311"/>
      <c r="K100" s="312"/>
      <c r="L100" s="313"/>
      <c r="M100" s="314"/>
      <c r="N100" s="314"/>
      <c r="O100" s="315"/>
    </row>
    <row r="101" spans="1:15" ht="46.5" customHeight="1">
      <c r="A101" s="66">
        <v>1</v>
      </c>
      <c r="B101" s="204" t="s">
        <v>534</v>
      </c>
      <c r="C101" s="278">
        <f>IF(ISERROR(VLOOKUP(B101,'KAYIT LİSTESİ'!$B$4:$H$951,2,0)),"",(VLOOKUP(B101,'KAYIT LİSTESİ'!$B$4:$H$951,2,0)))</f>
      </c>
      <c r="D101" s="122">
        <f>IF(ISERROR(VLOOKUP(B101,'KAYIT LİSTESİ'!$B$4:$H$951,4,0)),"",(VLOOKUP(B101,'KAYIT LİSTESİ'!$B$4:$H$951,4,0)))</f>
      </c>
      <c r="E101" s="205">
        <f>IF(ISERROR(VLOOKUP(B101,'KAYIT LİSTESİ'!$B$4:$H$951,5,0)),"",(VLOOKUP(B101,'KAYIT LİSTESİ'!$B$4:$H$951,5,0)))</f>
      </c>
      <c r="F101" s="205">
        <f>IF(ISERROR(VLOOKUP(B101,'KAYIT LİSTESİ'!$B$4:$H$951,6,0)),"",(VLOOKUP(B101,'KAYIT LİSTESİ'!$B$4:$H$951,6,0)))</f>
      </c>
      <c r="G101" s="123"/>
      <c r="H101" s="238"/>
      <c r="I101" s="310"/>
      <c r="J101" s="311"/>
      <c r="K101" s="312"/>
      <c r="L101" s="313"/>
      <c r="M101" s="314"/>
      <c r="N101" s="314"/>
      <c r="O101" s="315"/>
    </row>
    <row r="102" spans="1:15" ht="46.5" customHeight="1">
      <c r="A102" s="66">
        <v>2</v>
      </c>
      <c r="B102" s="204" t="s">
        <v>535</v>
      </c>
      <c r="C102" s="278">
        <f>IF(ISERROR(VLOOKUP(B102,'KAYIT LİSTESİ'!$B$4:$H$951,2,0)),"",(VLOOKUP(B102,'KAYIT LİSTESİ'!$B$4:$H$951,2,0)))</f>
      </c>
      <c r="D102" s="122">
        <f>IF(ISERROR(VLOOKUP(B102,'KAYIT LİSTESİ'!$B$4:$H$951,4,0)),"",(VLOOKUP(B102,'KAYIT LİSTESİ'!$B$4:$H$951,4,0)))</f>
      </c>
      <c r="E102" s="205">
        <f>IF(ISERROR(VLOOKUP(B102,'KAYIT LİSTESİ'!$B$4:$H$951,5,0)),"",(VLOOKUP(B102,'KAYIT LİSTESİ'!$B$4:$H$951,5,0)))</f>
      </c>
      <c r="F102" s="205">
        <f>IF(ISERROR(VLOOKUP(B102,'KAYIT LİSTESİ'!$B$4:$H$951,6,0)),"",(VLOOKUP(B102,'KAYIT LİSTESİ'!$B$4:$H$951,6,0)))</f>
      </c>
      <c r="G102" s="123"/>
      <c r="H102" s="238"/>
      <c r="I102" s="310"/>
      <c r="J102" s="311"/>
      <c r="K102" s="312"/>
      <c r="L102" s="313"/>
      <c r="M102" s="314"/>
      <c r="N102" s="314"/>
      <c r="O102" s="315"/>
    </row>
    <row r="103" spans="1:15" ht="46.5" customHeight="1">
      <c r="A103" s="66">
        <v>3</v>
      </c>
      <c r="B103" s="204" t="s">
        <v>536</v>
      </c>
      <c r="C103" s="278">
        <f>IF(ISERROR(VLOOKUP(B103,'KAYIT LİSTESİ'!$B$4:$H$951,2,0)),"",(VLOOKUP(B103,'KAYIT LİSTESİ'!$B$4:$H$951,2,0)))</f>
      </c>
      <c r="D103" s="122">
        <f>IF(ISERROR(VLOOKUP(B103,'KAYIT LİSTESİ'!$B$4:$H$951,4,0)),"",(VLOOKUP(B103,'KAYIT LİSTESİ'!$B$4:$H$951,4,0)))</f>
      </c>
      <c r="E103" s="205">
        <f>IF(ISERROR(VLOOKUP(B103,'KAYIT LİSTESİ'!$B$4:$H$951,5,0)),"",(VLOOKUP(B103,'KAYIT LİSTESİ'!$B$4:$H$951,5,0)))</f>
      </c>
      <c r="F103" s="205">
        <f>IF(ISERROR(VLOOKUP(B103,'KAYIT LİSTESİ'!$B$4:$H$951,6,0)),"",(VLOOKUP(B103,'KAYIT LİSTESİ'!$B$4:$H$951,6,0)))</f>
      </c>
      <c r="G103" s="123"/>
      <c r="H103" s="238"/>
      <c r="I103" s="310"/>
      <c r="J103" s="311"/>
      <c r="K103" s="312"/>
      <c r="L103" s="313"/>
      <c r="M103" s="314"/>
      <c r="N103" s="314"/>
      <c r="O103" s="315"/>
    </row>
    <row r="104" spans="1:15" ht="46.5" customHeight="1">
      <c r="A104" s="66">
        <v>4</v>
      </c>
      <c r="B104" s="204" t="s">
        <v>537</v>
      </c>
      <c r="C104" s="278">
        <f>IF(ISERROR(VLOOKUP(B104,'KAYIT LİSTESİ'!$B$4:$H$951,2,0)),"",(VLOOKUP(B104,'KAYIT LİSTESİ'!$B$4:$H$951,2,0)))</f>
      </c>
      <c r="D104" s="122">
        <f>IF(ISERROR(VLOOKUP(B104,'KAYIT LİSTESİ'!$B$4:$H$951,4,0)),"",(VLOOKUP(B104,'KAYIT LİSTESİ'!$B$4:$H$951,4,0)))</f>
      </c>
      <c r="E104" s="205">
        <f>IF(ISERROR(VLOOKUP(B104,'KAYIT LİSTESİ'!$B$4:$H$951,5,0)),"",(VLOOKUP(B104,'KAYIT LİSTESİ'!$B$4:$H$951,5,0)))</f>
      </c>
      <c r="F104" s="205">
        <f>IF(ISERROR(VLOOKUP(B104,'KAYIT LİSTESİ'!$B$4:$H$951,6,0)),"",(VLOOKUP(B104,'KAYIT LİSTESİ'!$B$4:$H$951,6,0)))</f>
      </c>
      <c r="G104" s="123"/>
      <c r="H104" s="238"/>
      <c r="I104" s="310"/>
      <c r="J104" s="311"/>
      <c r="K104" s="312"/>
      <c r="L104" s="313"/>
      <c r="M104" s="314"/>
      <c r="N104" s="314"/>
      <c r="O104" s="315"/>
    </row>
    <row r="105" spans="1:15" ht="46.5" customHeight="1">
      <c r="A105" s="66">
        <v>5</v>
      </c>
      <c r="B105" s="204" t="s">
        <v>538</v>
      </c>
      <c r="C105" s="278">
        <f>IF(ISERROR(VLOOKUP(B105,'KAYIT LİSTESİ'!$B$4:$H$951,2,0)),"",(VLOOKUP(B105,'KAYIT LİSTESİ'!$B$4:$H$951,2,0)))</f>
      </c>
      <c r="D105" s="122">
        <f>IF(ISERROR(VLOOKUP(B105,'KAYIT LİSTESİ'!$B$4:$H$951,4,0)),"",(VLOOKUP(B105,'KAYIT LİSTESİ'!$B$4:$H$951,4,0)))</f>
      </c>
      <c r="E105" s="205">
        <f>IF(ISERROR(VLOOKUP(B105,'KAYIT LİSTESİ'!$B$4:$H$951,5,0)),"",(VLOOKUP(B105,'KAYIT LİSTESİ'!$B$4:$H$951,5,0)))</f>
      </c>
      <c r="F105" s="205">
        <f>IF(ISERROR(VLOOKUP(B105,'KAYIT LİSTESİ'!$B$4:$H$951,6,0)),"",(VLOOKUP(B105,'KAYIT LİSTESİ'!$B$4:$H$951,6,0)))</f>
      </c>
      <c r="G105" s="123"/>
      <c r="H105" s="238"/>
      <c r="I105" s="310"/>
      <c r="J105" s="311"/>
      <c r="K105" s="312"/>
      <c r="L105" s="313"/>
      <c r="M105" s="314"/>
      <c r="N105" s="314"/>
      <c r="O105" s="315"/>
    </row>
    <row r="106" spans="1:15" ht="46.5" customHeight="1">
      <c r="A106" s="66">
        <v>6</v>
      </c>
      <c r="B106" s="204" t="s">
        <v>539</v>
      </c>
      <c r="C106" s="278">
        <f>IF(ISERROR(VLOOKUP(B106,'KAYIT LİSTESİ'!$B$4:$H$951,2,0)),"",(VLOOKUP(B106,'KAYIT LİSTESİ'!$B$4:$H$951,2,0)))</f>
      </c>
      <c r="D106" s="122">
        <f>IF(ISERROR(VLOOKUP(B106,'KAYIT LİSTESİ'!$B$4:$H$951,4,0)),"",(VLOOKUP(B106,'KAYIT LİSTESİ'!$B$4:$H$951,4,0)))</f>
      </c>
      <c r="E106" s="205">
        <f>IF(ISERROR(VLOOKUP(B106,'KAYIT LİSTESİ'!$B$4:$H$951,5,0)),"",(VLOOKUP(B106,'KAYIT LİSTESİ'!$B$4:$H$951,5,0)))</f>
      </c>
      <c r="F106" s="205">
        <f>IF(ISERROR(VLOOKUP(B106,'KAYIT LİSTESİ'!$B$4:$H$951,6,0)),"",(VLOOKUP(B106,'KAYIT LİSTESİ'!$B$4:$H$951,6,0)))</f>
      </c>
      <c r="G106" s="123"/>
      <c r="H106" s="238"/>
      <c r="I106" s="310"/>
      <c r="J106" s="311"/>
      <c r="K106" s="312"/>
      <c r="L106" s="313"/>
      <c r="M106" s="314"/>
      <c r="N106" s="314"/>
      <c r="O106" s="315"/>
    </row>
    <row r="107" spans="1:15" ht="46.5" customHeight="1">
      <c r="A107" s="66">
        <v>7</v>
      </c>
      <c r="B107" s="204" t="s">
        <v>540</v>
      </c>
      <c r="C107" s="278">
        <f>IF(ISERROR(VLOOKUP(B107,'KAYIT LİSTESİ'!$B$4:$H$951,2,0)),"",(VLOOKUP(B107,'KAYIT LİSTESİ'!$B$4:$H$951,2,0)))</f>
      </c>
      <c r="D107" s="122">
        <f>IF(ISERROR(VLOOKUP(B107,'KAYIT LİSTESİ'!$B$4:$H$951,4,0)),"",(VLOOKUP(B107,'KAYIT LİSTESİ'!$B$4:$H$951,4,0)))</f>
      </c>
      <c r="E107" s="205">
        <f>IF(ISERROR(VLOOKUP(B107,'KAYIT LİSTESİ'!$B$4:$H$951,5,0)),"",(VLOOKUP(B107,'KAYIT LİSTESİ'!$B$4:$H$951,5,0)))</f>
      </c>
      <c r="F107" s="205">
        <f>IF(ISERROR(VLOOKUP(B107,'KAYIT LİSTESİ'!$B$4:$H$951,6,0)),"",(VLOOKUP(B107,'KAYIT LİSTESİ'!$B$4:$H$951,6,0)))</f>
      </c>
      <c r="G107" s="123"/>
      <c r="H107" s="238"/>
      <c r="I107" s="310"/>
      <c r="J107" s="311"/>
      <c r="K107" s="312"/>
      <c r="L107" s="313"/>
      <c r="M107" s="314"/>
      <c r="N107" s="314"/>
      <c r="O107" s="315"/>
    </row>
    <row r="108" spans="1:15" ht="46.5" customHeight="1">
      <c r="A108" s="66">
        <v>8</v>
      </c>
      <c r="B108" s="204" t="s">
        <v>541</v>
      </c>
      <c r="C108" s="278">
        <f>IF(ISERROR(VLOOKUP(B108,'KAYIT LİSTESİ'!$B$4:$H$951,2,0)),"",(VLOOKUP(B108,'KAYIT LİSTESİ'!$B$4:$H$951,2,0)))</f>
      </c>
      <c r="D108" s="122">
        <f>IF(ISERROR(VLOOKUP(B108,'KAYIT LİSTESİ'!$B$4:$H$951,4,0)),"",(VLOOKUP(B108,'KAYIT LİSTESİ'!$B$4:$H$951,4,0)))</f>
      </c>
      <c r="E108" s="205">
        <f>IF(ISERROR(VLOOKUP(B108,'KAYIT LİSTESİ'!$B$4:$H$951,5,0)),"",(VLOOKUP(B108,'KAYIT LİSTESİ'!$B$4:$H$951,5,0)))</f>
      </c>
      <c r="F108" s="205">
        <f>IF(ISERROR(VLOOKUP(B108,'KAYIT LİSTESİ'!$B$4:$H$951,6,0)),"",(VLOOKUP(B108,'KAYIT LİSTESİ'!$B$4:$H$951,6,0)))</f>
      </c>
      <c r="G108" s="123"/>
      <c r="H108" s="238"/>
      <c r="I108" s="310"/>
      <c r="J108" s="311"/>
      <c r="K108" s="312"/>
      <c r="L108" s="313"/>
      <c r="M108" s="314"/>
      <c r="N108" s="314"/>
      <c r="O108" s="315"/>
    </row>
    <row r="109" spans="1:15" ht="46.5" customHeight="1">
      <c r="A109" s="457" t="s">
        <v>607</v>
      </c>
      <c r="B109" s="457"/>
      <c r="C109" s="457"/>
      <c r="D109" s="457"/>
      <c r="E109" s="457"/>
      <c r="F109" s="457"/>
      <c r="G109" s="457"/>
      <c r="H109" s="238"/>
      <c r="I109" s="457" t="s">
        <v>625</v>
      </c>
      <c r="J109" s="457"/>
      <c r="K109" s="457"/>
      <c r="L109" s="457"/>
      <c r="M109" s="457"/>
      <c r="N109" s="457"/>
      <c r="O109" s="457"/>
    </row>
    <row r="110" spans="1:15" ht="46.5" customHeight="1">
      <c r="A110" s="458" t="s">
        <v>16</v>
      </c>
      <c r="B110" s="459"/>
      <c r="C110" s="459"/>
      <c r="D110" s="459"/>
      <c r="E110" s="459"/>
      <c r="F110" s="459"/>
      <c r="G110" s="459"/>
      <c r="H110" s="231"/>
      <c r="I110" s="458" t="s">
        <v>16</v>
      </c>
      <c r="J110" s="459"/>
      <c r="K110" s="459"/>
      <c r="L110" s="459"/>
      <c r="M110" s="459"/>
      <c r="N110" s="459"/>
      <c r="O110" s="459"/>
    </row>
    <row r="111" spans="1:15" ht="46.5" customHeight="1">
      <c r="A111" s="195" t="s">
        <v>12</v>
      </c>
      <c r="B111" s="195" t="s">
        <v>80</v>
      </c>
      <c r="C111" s="195" t="s">
        <v>79</v>
      </c>
      <c r="D111" s="196" t="s">
        <v>13</v>
      </c>
      <c r="E111" s="197" t="s">
        <v>14</v>
      </c>
      <c r="F111" s="197" t="s">
        <v>672</v>
      </c>
      <c r="G111" s="198" t="s">
        <v>225</v>
      </c>
      <c r="H111" s="231"/>
      <c r="I111" s="195" t="s">
        <v>12</v>
      </c>
      <c r="J111" s="195" t="s">
        <v>80</v>
      </c>
      <c r="K111" s="195" t="s">
        <v>79</v>
      </c>
      <c r="L111" s="196" t="s">
        <v>13</v>
      </c>
      <c r="M111" s="197" t="s">
        <v>14</v>
      </c>
      <c r="N111" s="197" t="s">
        <v>672</v>
      </c>
      <c r="O111" s="198" t="s">
        <v>225</v>
      </c>
    </row>
    <row r="112" spans="1:15" ht="46.5" customHeight="1">
      <c r="A112" s="66">
        <v>1</v>
      </c>
      <c r="B112" s="204" t="s">
        <v>542</v>
      </c>
      <c r="C112" s="278">
        <f>IF(ISERROR(VLOOKUP(B112,'KAYIT LİSTESİ'!$B$4:$H$951,2,0)),"",(VLOOKUP(B112,'KAYIT LİSTESİ'!$B$4:$H$951,2,0)))</f>
      </c>
      <c r="D112" s="122">
        <f>IF(ISERROR(VLOOKUP(B112,'KAYIT LİSTESİ'!$B$4:$H$951,4,0)),"",(VLOOKUP(B112,'KAYIT LİSTESİ'!$B$4:$H$951,4,0)))</f>
      </c>
      <c r="E112" s="205">
        <f>IF(ISERROR(VLOOKUP(B112,'KAYIT LİSTESİ'!$B$4:$H$951,5,0)),"",(VLOOKUP(B112,'KAYIT LİSTESİ'!$B$4:$H$951,5,0)))</f>
      </c>
      <c r="F112" s="205">
        <f>IF(ISERROR(VLOOKUP(B112,'KAYIT LİSTESİ'!$B$4:$H$951,6,0)),"",(VLOOKUP(B112,'KAYIT LİSTESİ'!$B$4:$H$951,6,0)))</f>
      </c>
      <c r="G112" s="172"/>
      <c r="H112" s="231"/>
      <c r="I112" s="66">
        <v>1</v>
      </c>
      <c r="J112" s="204" t="s">
        <v>453</v>
      </c>
      <c r="K112" s="278">
        <f>IF(ISERROR(VLOOKUP(J112,'KAYIT LİSTESİ'!$B$4:$H$951,2,0)),"",(VLOOKUP(J112,'KAYIT LİSTESİ'!$B$4:$H$951,2,0)))</f>
      </c>
      <c r="L112" s="122">
        <f>IF(ISERROR(VLOOKUP(J112,'KAYIT LİSTESİ'!$B$4:$H$951,4,0)),"",(VLOOKUP(J112,'KAYIT LİSTESİ'!$B$4:$H$951,4,0)))</f>
      </c>
      <c r="M112" s="205">
        <f>IF(ISERROR(VLOOKUP(J112,'KAYIT LİSTESİ'!$B$4:$H$951,5,0)),"",(VLOOKUP(J112,'KAYIT LİSTESİ'!$B$4:$H$951,5,0)))</f>
      </c>
      <c r="N112" s="205">
        <f>IF(ISERROR(VLOOKUP(J112,'KAYIT LİSTESİ'!$B$4:$H$951,6,0)),"",(VLOOKUP(J112,'KAYIT LİSTESİ'!$B$4:$H$951,6,0)))</f>
      </c>
      <c r="O112" s="172"/>
    </row>
    <row r="113" spans="1:15" ht="46.5" customHeight="1">
      <c r="A113" s="66">
        <v>2</v>
      </c>
      <c r="B113" s="204" t="s">
        <v>543</v>
      </c>
      <c r="C113" s="278">
        <f>IF(ISERROR(VLOOKUP(B113,'KAYIT LİSTESİ'!$B$4:$H$951,2,0)),"",(VLOOKUP(B113,'KAYIT LİSTESİ'!$B$4:$H$951,2,0)))</f>
        <v>552</v>
      </c>
      <c r="D113" s="122">
        <f>IF(ISERROR(VLOOKUP(B113,'KAYIT LİSTESİ'!$B$4:$H$951,4,0)),"",(VLOOKUP(B113,'KAYIT LİSTESİ'!$B$4:$H$951,4,0)))</f>
        <v>35444</v>
      </c>
      <c r="E113" s="205" t="str">
        <f>IF(ISERROR(VLOOKUP(B113,'KAYIT LİSTESİ'!$B$4:$H$951,5,0)),"",(VLOOKUP(B113,'KAYIT LİSTESİ'!$B$4:$H$951,5,0)))</f>
        <v>BAYRAM İLYÜN</v>
      </c>
      <c r="F113" s="205" t="str">
        <f>IF(ISERROR(VLOOKUP(B113,'KAYIT LİSTESİ'!$B$4:$H$951,6,0)),"",(VLOOKUP(B113,'KAYIT LİSTESİ'!$B$4:$H$951,6,0)))</f>
        <v>TOKAT-BELEDİYE PLEVNE SPOR</v>
      </c>
      <c r="G113" s="172"/>
      <c r="H113" s="231"/>
      <c r="I113" s="66">
        <v>2</v>
      </c>
      <c r="J113" s="204" t="s">
        <v>454</v>
      </c>
      <c r="K113" s="278">
        <f>IF(ISERROR(VLOOKUP(J113,'KAYIT LİSTESİ'!$B$4:$H$951,2,0)),"",(VLOOKUP(J113,'KAYIT LİSTESİ'!$B$4:$H$951,2,0)))</f>
        <v>553</v>
      </c>
      <c r="L113" s="122">
        <f>IF(ISERROR(VLOOKUP(J113,'KAYIT LİSTESİ'!$B$4:$H$951,4,0)),"",(VLOOKUP(J113,'KAYIT LİSTESİ'!$B$4:$H$951,4,0)))</f>
        <v>35782</v>
      </c>
      <c r="M113" s="205" t="str">
        <f>IF(ISERROR(VLOOKUP(J113,'KAYIT LİSTESİ'!$B$4:$H$951,5,0)),"",(VLOOKUP(J113,'KAYIT LİSTESİ'!$B$4:$H$951,5,0)))</f>
        <v>BURAK ÖZDEMİR</v>
      </c>
      <c r="N113" s="205" t="str">
        <f>IF(ISERROR(VLOOKUP(J113,'KAYIT LİSTESİ'!$B$4:$H$951,6,0)),"",(VLOOKUP(J113,'KAYIT LİSTESİ'!$B$4:$H$951,6,0)))</f>
        <v>TOKAT-BELEDİYE PLEVNE SPOR</v>
      </c>
      <c r="O113" s="172"/>
    </row>
    <row r="114" spans="1:15" ht="46.5" customHeight="1">
      <c r="A114" s="66">
        <v>3</v>
      </c>
      <c r="B114" s="204" t="s">
        <v>544</v>
      </c>
      <c r="C114" s="278">
        <f>IF(ISERROR(VLOOKUP(B114,'KAYIT LİSTESİ'!$B$4:$H$951,2,0)),"",(VLOOKUP(B114,'KAYIT LİSTESİ'!$B$4:$H$951,2,0)))</f>
        <v>476</v>
      </c>
      <c r="D114" s="122">
        <f>IF(ISERROR(VLOOKUP(B114,'KAYIT LİSTESİ'!$B$4:$H$951,4,0)),"",(VLOOKUP(B114,'KAYIT LİSTESİ'!$B$4:$H$951,4,0)))</f>
        <v>34335</v>
      </c>
      <c r="E114" s="205" t="str">
        <f>IF(ISERROR(VLOOKUP(B114,'KAYIT LİSTESİ'!$B$4:$H$951,5,0)),"",(VLOOKUP(B114,'KAYIT LİSTESİ'!$B$4:$H$951,5,0)))</f>
        <v>İSMAİL TİLAVER</v>
      </c>
      <c r="F114" s="205" t="str">
        <f>IF(ISERROR(VLOOKUP(B114,'KAYIT LİSTESİ'!$B$4:$H$951,6,0)),"",(VLOOKUP(B114,'KAYIT LİSTESİ'!$B$4:$H$951,6,0)))</f>
        <v>İSTANBUL-SULTANBEYLİ MEVLANA İ.Ö.O.SP.</v>
      </c>
      <c r="G114" s="172"/>
      <c r="H114" s="231"/>
      <c r="I114" s="66">
        <v>3</v>
      </c>
      <c r="J114" s="204" t="s">
        <v>455</v>
      </c>
      <c r="K114" s="278">
        <f>IF(ISERROR(VLOOKUP(J114,'KAYIT LİSTESİ'!$B$4:$H$951,2,0)),"",(VLOOKUP(J114,'KAYIT LİSTESİ'!$B$4:$H$951,2,0)))</f>
        <v>481</v>
      </c>
      <c r="L114" s="122">
        <f>IF(ISERROR(VLOOKUP(J114,'KAYIT LİSTESİ'!$B$4:$H$951,4,0)),"",(VLOOKUP(J114,'KAYIT LİSTESİ'!$B$4:$H$951,4,0)))</f>
        <v>34335</v>
      </c>
      <c r="M114" s="205" t="str">
        <f>IF(ISERROR(VLOOKUP(J114,'KAYIT LİSTESİ'!$B$4:$H$951,5,0)),"",(VLOOKUP(J114,'KAYIT LİSTESİ'!$B$4:$H$951,5,0)))</f>
        <v>SERKAN TAŞKIRAN</v>
      </c>
      <c r="N114" s="205" t="str">
        <f>IF(ISERROR(VLOOKUP(J114,'KAYIT LİSTESİ'!$B$4:$H$951,6,0)),"",(VLOOKUP(J114,'KAYIT LİSTESİ'!$B$4:$H$951,6,0)))</f>
        <v>İSTANBUL-SULTANBEYLİ MEVLANA İ.Ö.O.SP.</v>
      </c>
      <c r="O114" s="172"/>
    </row>
    <row r="115" spans="1:15" ht="46.5" customHeight="1">
      <c r="A115" s="66">
        <v>4</v>
      </c>
      <c r="B115" s="204" t="s">
        <v>545</v>
      </c>
      <c r="C115" s="278">
        <f>IF(ISERROR(VLOOKUP(B115,'KAYIT LİSTESİ'!$B$4:$H$951,2,0)),"",(VLOOKUP(B115,'KAYIT LİSTESİ'!$B$4:$H$951,2,0)))</f>
        <v>521</v>
      </c>
      <c r="D115" s="122">
        <f>IF(ISERROR(VLOOKUP(B115,'KAYIT LİSTESİ'!$B$4:$H$951,4,0)),"",(VLOOKUP(B115,'KAYIT LİSTESİ'!$B$4:$H$951,4,0)))</f>
        <v>35300</v>
      </c>
      <c r="E115" s="205" t="str">
        <f>IF(ISERROR(VLOOKUP(B115,'KAYIT LİSTESİ'!$B$4:$H$951,5,0)),"",(VLOOKUP(B115,'KAYIT LİSTESİ'!$B$4:$H$951,5,0)))</f>
        <v>MEHMET HAN</v>
      </c>
      <c r="F115" s="205" t="str">
        <f>IF(ISERROR(VLOOKUP(B115,'KAYIT LİSTESİ'!$B$4:$H$951,6,0)),"",(VLOOKUP(B115,'KAYIT LİSTESİ'!$B$4:$H$951,6,0)))</f>
        <v>MALATYA-ESENLİK BLD.SP.</v>
      </c>
      <c r="G115" s="172"/>
      <c r="H115" s="231"/>
      <c r="I115" s="66">
        <v>4</v>
      </c>
      <c r="J115" s="204" t="s">
        <v>456</v>
      </c>
      <c r="K115" s="278">
        <f>IF(ISERROR(VLOOKUP(J115,'KAYIT LİSTESİ'!$B$4:$H$951,2,0)),"",(VLOOKUP(J115,'KAYIT LİSTESİ'!$B$4:$H$951,2,0)))</f>
        <v>519</v>
      </c>
      <c r="L115" s="122">
        <f>IF(ISERROR(VLOOKUP(J115,'KAYIT LİSTESİ'!$B$4:$H$951,4,0)),"",(VLOOKUP(J115,'KAYIT LİSTESİ'!$B$4:$H$951,4,0)))</f>
        <v>35374</v>
      </c>
      <c r="M115" s="205" t="str">
        <f>IF(ISERROR(VLOOKUP(J115,'KAYIT LİSTESİ'!$B$4:$H$951,5,0)),"",(VLOOKUP(J115,'KAYIT LİSTESİ'!$B$4:$H$951,5,0)))</f>
        <v>İSMAİL ASLAN</v>
      </c>
      <c r="N115" s="205" t="str">
        <f>IF(ISERROR(VLOOKUP(J115,'KAYIT LİSTESİ'!$B$4:$H$951,6,0)),"",(VLOOKUP(J115,'KAYIT LİSTESİ'!$B$4:$H$951,6,0)))</f>
        <v>MALATYA-ESENLİK BLD.SP.</v>
      </c>
      <c r="O115" s="172"/>
    </row>
    <row r="116" spans="1:15" ht="46.5" customHeight="1">
      <c r="A116" s="66">
        <v>5</v>
      </c>
      <c r="B116" s="204" t="s">
        <v>546</v>
      </c>
      <c r="C116" s="278">
        <f>IF(ISERROR(VLOOKUP(B116,'KAYIT LİSTESİ'!$B$4:$H$951,2,0)),"",(VLOOKUP(B116,'KAYIT LİSTESİ'!$B$4:$H$951,2,0)))</f>
        <v>438</v>
      </c>
      <c r="D116" s="122">
        <f>IF(ISERROR(VLOOKUP(B116,'KAYIT LİSTESİ'!$B$4:$H$951,4,0)),"",(VLOOKUP(B116,'KAYIT LİSTESİ'!$B$4:$H$951,4,0)))</f>
        <v>35278</v>
      </c>
      <c r="E116" s="205" t="str">
        <f>IF(ISERROR(VLOOKUP(B116,'KAYIT LİSTESİ'!$B$4:$H$951,5,0)),"",(VLOOKUP(B116,'KAYIT LİSTESİ'!$B$4:$H$951,5,0)))</f>
        <v>TARKAN KARACA</v>
      </c>
      <c r="F116" s="205" t="str">
        <f>IF(ISERROR(VLOOKUP(B116,'KAYIT LİSTESİ'!$B$4:$H$951,6,0)),"",(VLOOKUP(B116,'KAYIT LİSTESİ'!$B$4:$H$951,6,0)))</f>
        <v>ESKİŞEHİR-B.Ş.GENÇLİK VE SPOR</v>
      </c>
      <c r="G116" s="172"/>
      <c r="H116" s="231"/>
      <c r="I116" s="66">
        <v>5</v>
      </c>
      <c r="J116" s="204" t="s">
        <v>457</v>
      </c>
      <c r="K116" s="278">
        <f>IF(ISERROR(VLOOKUP(J116,'KAYIT LİSTESİ'!$B$4:$H$951,2,0)),"",(VLOOKUP(J116,'KAYIT LİSTESİ'!$B$4:$H$951,2,0)))</f>
        <v>431</v>
      </c>
      <c r="L116" s="122">
        <f>IF(ISERROR(VLOOKUP(J116,'KAYIT LİSTESİ'!$B$4:$H$951,4,0)),"",(VLOOKUP(J116,'KAYIT LİSTESİ'!$B$4:$H$951,4,0)))</f>
        <v>35217</v>
      </c>
      <c r="M116" s="205" t="str">
        <f>IF(ISERROR(VLOOKUP(J116,'KAYIT LİSTESİ'!$B$4:$H$951,5,0)),"",(VLOOKUP(J116,'KAYIT LİSTESİ'!$B$4:$H$951,5,0)))</f>
        <v>EROL AKIN</v>
      </c>
      <c r="N116" s="205" t="str">
        <f>IF(ISERROR(VLOOKUP(J116,'KAYIT LİSTESİ'!$B$4:$H$951,6,0)),"",(VLOOKUP(J116,'KAYIT LİSTESİ'!$B$4:$H$951,6,0)))</f>
        <v>ESKİŞEHİR-B.Ş.GENÇLİK VE SPOR</v>
      </c>
      <c r="O116" s="172"/>
    </row>
    <row r="117" spans="1:15" ht="46.5" customHeight="1">
      <c r="A117" s="66">
        <v>6</v>
      </c>
      <c r="B117" s="204" t="s">
        <v>547</v>
      </c>
      <c r="C117" s="278">
        <f>IF(ISERROR(VLOOKUP(B117,'KAYIT LİSTESİ'!$B$4:$H$951,2,0)),"",(VLOOKUP(B117,'KAYIT LİSTESİ'!$B$4:$H$951,2,0)))</f>
        <v>529</v>
      </c>
      <c r="D117" s="122">
        <f>IF(ISERROR(VLOOKUP(B117,'KAYIT LİSTESİ'!$B$4:$H$951,4,0)),"",(VLOOKUP(B117,'KAYIT LİSTESİ'!$B$4:$H$951,4,0)))</f>
        <v>35681</v>
      </c>
      <c r="E117" s="205" t="str">
        <f>IF(ISERROR(VLOOKUP(B117,'KAYIT LİSTESİ'!$B$4:$H$951,5,0)),"",(VLOOKUP(B117,'KAYIT LİSTESİ'!$B$4:$H$951,5,0)))</f>
        <v>AGİT ERYILMAZ</v>
      </c>
      <c r="F117" s="205" t="str">
        <f>IF(ISERROR(VLOOKUP(B117,'KAYIT LİSTESİ'!$B$4:$H$951,6,0)),"",(VLOOKUP(B117,'KAYIT LİSTESİ'!$B$4:$H$951,6,0)))</f>
        <v>MERSİN-MESKİ SPOR</v>
      </c>
      <c r="G117" s="172"/>
      <c r="H117" s="231"/>
      <c r="I117" s="66">
        <v>6</v>
      </c>
      <c r="J117" s="204" t="s">
        <v>458</v>
      </c>
      <c r="K117" s="278">
        <f>IF(ISERROR(VLOOKUP(J117,'KAYIT LİSTESİ'!$B$4:$H$951,2,0)),"",(VLOOKUP(J117,'KAYIT LİSTESİ'!$B$4:$H$951,2,0)))</f>
        <v>534</v>
      </c>
      <c r="L117" s="122">
        <f>IF(ISERROR(VLOOKUP(J117,'KAYIT LİSTESİ'!$B$4:$H$951,4,0)),"",(VLOOKUP(J117,'KAYIT LİSTESİ'!$B$4:$H$951,4,0)))</f>
        <v>35081</v>
      </c>
      <c r="M117" s="205" t="str">
        <f>IF(ISERROR(VLOOKUP(J117,'KAYIT LİSTESİ'!$B$4:$H$951,5,0)),"",(VLOOKUP(J117,'KAYIT LİSTESİ'!$B$4:$H$951,5,0)))</f>
        <v>MEHMET PINAR</v>
      </c>
      <c r="N117" s="205" t="str">
        <f>IF(ISERROR(VLOOKUP(J117,'KAYIT LİSTESİ'!$B$4:$H$951,6,0)),"",(VLOOKUP(J117,'KAYIT LİSTESİ'!$B$4:$H$951,6,0)))</f>
        <v>MERSİN-MESKİ SPOR</v>
      </c>
      <c r="O117" s="172"/>
    </row>
    <row r="118" spans="1:15" ht="46.5" customHeight="1">
      <c r="A118" s="66">
        <v>7</v>
      </c>
      <c r="B118" s="204" t="s">
        <v>548</v>
      </c>
      <c r="C118" s="278">
        <f>IF(ISERROR(VLOOKUP(B118,'KAYIT LİSTESİ'!$B$4:$H$951,2,0)),"",(VLOOKUP(B118,'KAYIT LİSTESİ'!$B$4:$H$951,2,0)))</f>
        <v>550</v>
      </c>
      <c r="D118" s="122">
        <f>IF(ISERROR(VLOOKUP(B118,'KAYIT LİSTESİ'!$B$4:$H$951,4,0)),"",(VLOOKUP(B118,'KAYIT LİSTESİ'!$B$4:$H$951,4,0)))</f>
        <v>34547</v>
      </c>
      <c r="E118" s="205" t="str">
        <f>IF(ISERROR(VLOOKUP(B118,'KAYIT LİSTESİ'!$B$4:$H$951,5,0)),"",(VLOOKUP(B118,'KAYIT LİSTESİ'!$B$4:$H$951,5,0)))</f>
        <v>TEYFİK YAĞMUR</v>
      </c>
      <c r="F118" s="205" t="str">
        <f>IF(ISERROR(VLOOKUP(B118,'KAYIT LİSTESİ'!$B$4:$H$951,6,0)),"",(VLOOKUP(B118,'KAYIT LİSTESİ'!$B$4:$H$951,6,0)))</f>
        <v>SİVAS-SPORCU EĞİTİM MERKEZİ</v>
      </c>
      <c r="G118" s="172"/>
      <c r="H118" s="231"/>
      <c r="I118" s="66">
        <v>7</v>
      </c>
      <c r="J118" s="204" t="s">
        <v>459</v>
      </c>
      <c r="K118" s="278">
        <f>IF(ISERROR(VLOOKUP(J118,'KAYIT LİSTESİ'!$B$4:$H$951,2,0)),"",(VLOOKUP(J118,'KAYIT LİSTESİ'!$B$4:$H$951,2,0)))</f>
        <v>549</v>
      </c>
      <c r="L118" s="122">
        <f>IF(ISERROR(VLOOKUP(J118,'KAYIT LİSTESİ'!$B$4:$H$951,4,0)),"",(VLOOKUP(J118,'KAYIT LİSTESİ'!$B$4:$H$951,4,0)))</f>
        <v>34766</v>
      </c>
      <c r="M118" s="205" t="str">
        <f>IF(ISERROR(VLOOKUP(J118,'KAYIT LİSTESİ'!$B$4:$H$951,5,0)),"",(VLOOKUP(J118,'KAYIT LİSTESİ'!$B$4:$H$951,5,0)))</f>
        <v>SÜHA UĞUR</v>
      </c>
      <c r="N118" s="205" t="str">
        <f>IF(ISERROR(VLOOKUP(J118,'KAYIT LİSTESİ'!$B$4:$H$951,6,0)),"",(VLOOKUP(J118,'KAYIT LİSTESİ'!$B$4:$H$951,6,0)))</f>
        <v>SİVAS-SPORCU EĞİTİM MERKEZİ</v>
      </c>
      <c r="O118" s="172"/>
    </row>
    <row r="119" spans="1:15" ht="46.5" customHeight="1">
      <c r="A119" s="66">
        <v>8</v>
      </c>
      <c r="B119" s="204" t="s">
        <v>549</v>
      </c>
      <c r="C119" s="278">
        <f>IF(ISERROR(VLOOKUP(B119,'KAYIT LİSTESİ'!$B$4:$H$951,2,0)),"",(VLOOKUP(B119,'KAYIT LİSTESİ'!$B$4:$H$951,2,0)))</f>
      </c>
      <c r="D119" s="122">
        <f>IF(ISERROR(VLOOKUP(B119,'KAYIT LİSTESİ'!$B$4:$H$951,4,0)),"",(VLOOKUP(B119,'KAYIT LİSTESİ'!$B$4:$H$951,4,0)))</f>
      </c>
      <c r="E119" s="205">
        <f>IF(ISERROR(VLOOKUP(B119,'KAYIT LİSTESİ'!$B$4:$H$951,5,0)),"",(VLOOKUP(B119,'KAYIT LİSTESİ'!$B$4:$H$951,5,0)))</f>
      </c>
      <c r="F119" s="205">
        <f>IF(ISERROR(VLOOKUP(B119,'KAYIT LİSTESİ'!$B$4:$H$951,6,0)),"",(VLOOKUP(B119,'KAYIT LİSTESİ'!$B$4:$H$951,6,0)))</f>
      </c>
      <c r="G119" s="172"/>
      <c r="H119" s="231"/>
      <c r="I119" s="66">
        <v>8</v>
      </c>
      <c r="J119" s="204" t="s">
        <v>460</v>
      </c>
      <c r="K119" s="278">
        <f>IF(ISERROR(VLOOKUP(J119,'KAYIT LİSTESİ'!$B$4:$H$951,2,0)),"",(VLOOKUP(J119,'KAYIT LİSTESİ'!$B$4:$H$951,2,0)))</f>
      </c>
      <c r="L119" s="122">
        <f>IF(ISERROR(VLOOKUP(J119,'KAYIT LİSTESİ'!$B$4:$H$951,4,0)),"",(VLOOKUP(J119,'KAYIT LİSTESİ'!$B$4:$H$951,4,0)))</f>
      </c>
      <c r="M119" s="205">
        <f>IF(ISERROR(VLOOKUP(J119,'KAYIT LİSTESİ'!$B$4:$H$951,5,0)),"",(VLOOKUP(J119,'KAYIT LİSTESİ'!$B$4:$H$951,5,0)))</f>
      </c>
      <c r="N119" s="205">
        <f>IF(ISERROR(VLOOKUP(J119,'KAYIT LİSTESİ'!$B$4:$H$951,6,0)),"",(VLOOKUP(J119,'KAYIT LİSTESİ'!$B$4:$H$951,6,0)))</f>
      </c>
      <c r="O119" s="172"/>
    </row>
    <row r="120" spans="1:15" ht="46.5" customHeight="1">
      <c r="A120" s="66">
        <v>9</v>
      </c>
      <c r="B120" s="204" t="s">
        <v>550</v>
      </c>
      <c r="C120" s="278">
        <f>IF(ISERROR(VLOOKUP(B120,'KAYIT LİSTESİ'!$B$4:$H$951,2,0)),"",(VLOOKUP(B120,'KAYIT LİSTESİ'!$B$4:$H$951,2,0)))</f>
      </c>
      <c r="D120" s="122">
        <f>IF(ISERROR(VLOOKUP(B120,'KAYIT LİSTESİ'!$B$4:$H$951,4,0)),"",(VLOOKUP(B120,'KAYIT LİSTESİ'!$B$4:$H$951,4,0)))</f>
      </c>
      <c r="E120" s="205">
        <f>IF(ISERROR(VLOOKUP(B120,'KAYIT LİSTESİ'!$B$4:$H$951,5,0)),"",(VLOOKUP(B120,'KAYIT LİSTESİ'!$B$4:$H$951,5,0)))</f>
      </c>
      <c r="F120" s="205">
        <f>IF(ISERROR(VLOOKUP(B120,'KAYIT LİSTESİ'!$B$4:$H$951,6,0)),"",(VLOOKUP(B120,'KAYIT LİSTESİ'!$B$4:$H$951,6,0)))</f>
      </c>
      <c r="G120" s="172"/>
      <c r="H120" s="231"/>
      <c r="I120" s="66">
        <v>9</v>
      </c>
      <c r="J120" s="204" t="s">
        <v>461</v>
      </c>
      <c r="K120" s="278">
        <f>IF(ISERROR(VLOOKUP(J120,'KAYIT LİSTESİ'!$B$4:$H$951,2,0)),"",(VLOOKUP(J120,'KAYIT LİSTESİ'!$B$4:$H$951,2,0)))</f>
      </c>
      <c r="L120" s="122">
        <f>IF(ISERROR(VLOOKUP(J120,'KAYIT LİSTESİ'!$B$4:$H$951,4,0)),"",(VLOOKUP(J120,'KAYIT LİSTESİ'!$B$4:$H$951,4,0)))</f>
      </c>
      <c r="M120" s="205">
        <f>IF(ISERROR(VLOOKUP(J120,'KAYIT LİSTESİ'!$B$4:$H$951,5,0)),"",(VLOOKUP(J120,'KAYIT LİSTESİ'!$B$4:$H$951,5,0)))</f>
      </c>
      <c r="N120" s="205">
        <f>IF(ISERROR(VLOOKUP(J120,'KAYIT LİSTESİ'!$B$4:$H$951,6,0)),"",(VLOOKUP(J120,'KAYIT LİSTESİ'!$B$4:$H$951,6,0)))</f>
      </c>
      <c r="O120" s="172"/>
    </row>
    <row r="121" spans="1:15" ht="46.5" customHeight="1">
      <c r="A121" s="66">
        <v>10</v>
      </c>
      <c r="B121" s="204" t="s">
        <v>551</v>
      </c>
      <c r="C121" s="278">
        <f>IF(ISERROR(VLOOKUP(B121,'KAYIT LİSTESİ'!$B$4:$H$951,2,0)),"",(VLOOKUP(B121,'KAYIT LİSTESİ'!$B$4:$H$951,2,0)))</f>
      </c>
      <c r="D121" s="122">
        <f>IF(ISERROR(VLOOKUP(B121,'KAYIT LİSTESİ'!$B$4:$H$951,4,0)),"",(VLOOKUP(B121,'KAYIT LİSTESİ'!$B$4:$H$951,4,0)))</f>
      </c>
      <c r="E121" s="205">
        <f>IF(ISERROR(VLOOKUP(B121,'KAYIT LİSTESİ'!$B$4:$H$951,5,0)),"",(VLOOKUP(B121,'KAYIT LİSTESİ'!$B$4:$H$951,5,0)))</f>
      </c>
      <c r="F121" s="205">
        <f>IF(ISERROR(VLOOKUP(B121,'KAYIT LİSTESİ'!$B$4:$H$951,6,0)),"",(VLOOKUP(B121,'KAYIT LİSTESİ'!$B$4:$H$951,6,0)))</f>
      </c>
      <c r="G121" s="172"/>
      <c r="H121" s="231"/>
      <c r="I121" s="66">
        <v>10</v>
      </c>
      <c r="J121" s="204" t="s">
        <v>462</v>
      </c>
      <c r="K121" s="278">
        <f>IF(ISERROR(VLOOKUP(J121,'KAYIT LİSTESİ'!$B$4:$H$951,2,0)),"",(VLOOKUP(J121,'KAYIT LİSTESİ'!$B$4:$H$951,2,0)))</f>
      </c>
      <c r="L121" s="122">
        <f>IF(ISERROR(VLOOKUP(J121,'KAYIT LİSTESİ'!$B$4:$H$951,4,0)),"",(VLOOKUP(J121,'KAYIT LİSTESİ'!$B$4:$H$951,4,0)))</f>
      </c>
      <c r="M121" s="205">
        <f>IF(ISERROR(VLOOKUP(J121,'KAYIT LİSTESİ'!$B$4:$H$951,5,0)),"",(VLOOKUP(J121,'KAYIT LİSTESİ'!$B$4:$H$951,5,0)))</f>
      </c>
      <c r="N121" s="205">
        <f>IF(ISERROR(VLOOKUP(J121,'KAYIT LİSTESİ'!$B$4:$H$951,6,0)),"",(VLOOKUP(J121,'KAYIT LİSTESİ'!$B$4:$H$951,6,0)))</f>
      </c>
      <c r="O121" s="172"/>
    </row>
    <row r="122" spans="1:15" ht="46.5" customHeight="1">
      <c r="A122" s="66">
        <v>11</v>
      </c>
      <c r="B122" s="204" t="s">
        <v>552</v>
      </c>
      <c r="C122" s="278">
        <f>IF(ISERROR(VLOOKUP(B122,'KAYIT LİSTESİ'!$B$4:$H$951,2,0)),"",(VLOOKUP(B122,'KAYIT LİSTESİ'!$B$4:$H$951,2,0)))</f>
      </c>
      <c r="D122" s="122">
        <f>IF(ISERROR(VLOOKUP(B122,'KAYIT LİSTESİ'!$B$4:$H$951,4,0)),"",(VLOOKUP(B122,'KAYIT LİSTESİ'!$B$4:$H$951,4,0)))</f>
      </c>
      <c r="E122" s="205">
        <f>IF(ISERROR(VLOOKUP(B122,'KAYIT LİSTESİ'!$B$4:$H$951,5,0)),"",(VLOOKUP(B122,'KAYIT LİSTESİ'!$B$4:$H$951,5,0)))</f>
      </c>
      <c r="F122" s="205">
        <f>IF(ISERROR(VLOOKUP(B122,'KAYIT LİSTESİ'!$B$4:$H$951,6,0)),"",(VLOOKUP(B122,'KAYIT LİSTESİ'!$B$4:$H$951,6,0)))</f>
      </c>
      <c r="G122" s="172"/>
      <c r="H122" s="231"/>
      <c r="I122" s="66">
        <v>11</v>
      </c>
      <c r="J122" s="204" t="s">
        <v>463</v>
      </c>
      <c r="K122" s="278">
        <f>IF(ISERROR(VLOOKUP(J122,'KAYIT LİSTESİ'!$B$4:$H$951,2,0)),"",(VLOOKUP(J122,'KAYIT LİSTESİ'!$B$4:$H$951,2,0)))</f>
      </c>
      <c r="L122" s="122">
        <f>IF(ISERROR(VLOOKUP(J122,'KAYIT LİSTESİ'!$B$4:$H$951,4,0)),"",(VLOOKUP(J122,'KAYIT LİSTESİ'!$B$4:$H$951,4,0)))</f>
      </c>
      <c r="M122" s="205">
        <f>IF(ISERROR(VLOOKUP(J122,'KAYIT LİSTESİ'!$B$4:$H$951,5,0)),"",(VLOOKUP(J122,'KAYIT LİSTESİ'!$B$4:$H$951,5,0)))</f>
      </c>
      <c r="N122" s="205">
        <f>IF(ISERROR(VLOOKUP(J122,'KAYIT LİSTESİ'!$B$4:$H$951,6,0)),"",(VLOOKUP(J122,'KAYIT LİSTESİ'!$B$4:$H$951,6,0)))</f>
      </c>
      <c r="O122" s="172"/>
    </row>
    <row r="123" spans="1:15" ht="46.5" customHeight="1">
      <c r="A123" s="66">
        <v>12</v>
      </c>
      <c r="B123" s="204" t="s">
        <v>553</v>
      </c>
      <c r="C123" s="278">
        <f>IF(ISERROR(VLOOKUP(B123,'KAYIT LİSTESİ'!$B$4:$H$951,2,0)),"",(VLOOKUP(B123,'KAYIT LİSTESİ'!$B$4:$H$951,2,0)))</f>
      </c>
      <c r="D123" s="122">
        <f>IF(ISERROR(VLOOKUP(B123,'KAYIT LİSTESİ'!$B$4:$H$951,4,0)),"",(VLOOKUP(B123,'KAYIT LİSTESİ'!$B$4:$H$951,4,0)))</f>
      </c>
      <c r="E123" s="205">
        <f>IF(ISERROR(VLOOKUP(B123,'KAYIT LİSTESİ'!$B$4:$H$951,5,0)),"",(VLOOKUP(B123,'KAYIT LİSTESİ'!$B$4:$H$951,5,0)))</f>
      </c>
      <c r="F123" s="205">
        <f>IF(ISERROR(VLOOKUP(B123,'KAYIT LİSTESİ'!$B$4:$H$951,6,0)),"",(VLOOKUP(B123,'KAYIT LİSTESİ'!$B$4:$H$951,6,0)))</f>
      </c>
      <c r="G123" s="172"/>
      <c r="H123" s="231"/>
      <c r="I123" s="66">
        <v>12</v>
      </c>
      <c r="J123" s="204" t="s">
        <v>464</v>
      </c>
      <c r="K123" s="278">
        <f>IF(ISERROR(VLOOKUP(J123,'KAYIT LİSTESİ'!$B$4:$H$951,2,0)),"",(VLOOKUP(J123,'KAYIT LİSTESİ'!$B$4:$H$951,2,0)))</f>
      </c>
      <c r="L123" s="122">
        <f>IF(ISERROR(VLOOKUP(J123,'KAYIT LİSTESİ'!$B$4:$H$951,4,0)),"",(VLOOKUP(J123,'KAYIT LİSTESİ'!$B$4:$H$951,4,0)))</f>
      </c>
      <c r="M123" s="205">
        <f>IF(ISERROR(VLOOKUP(J123,'KAYIT LİSTESİ'!$B$4:$H$951,5,0)),"",(VLOOKUP(J123,'KAYIT LİSTESİ'!$B$4:$H$951,5,0)))</f>
      </c>
      <c r="N123" s="205">
        <f>IF(ISERROR(VLOOKUP(J123,'KAYIT LİSTESİ'!$B$4:$H$951,6,0)),"",(VLOOKUP(J123,'KAYIT LİSTESİ'!$B$4:$H$951,6,0)))</f>
      </c>
      <c r="O123" s="172"/>
    </row>
    <row r="124" spans="1:15" ht="46.5" customHeight="1">
      <c r="A124" s="458" t="s">
        <v>17</v>
      </c>
      <c r="B124" s="459"/>
      <c r="C124" s="459"/>
      <c r="D124" s="459"/>
      <c r="E124" s="459"/>
      <c r="F124" s="459"/>
      <c r="G124" s="459"/>
      <c r="H124" s="231"/>
      <c r="I124" s="458" t="s">
        <v>17</v>
      </c>
      <c r="J124" s="459"/>
      <c r="K124" s="459"/>
      <c r="L124" s="459"/>
      <c r="M124" s="459"/>
      <c r="N124" s="459"/>
      <c r="O124" s="459"/>
    </row>
    <row r="125" spans="1:15" ht="46.5" customHeight="1">
      <c r="A125" s="195" t="s">
        <v>12</v>
      </c>
      <c r="B125" s="195" t="s">
        <v>80</v>
      </c>
      <c r="C125" s="195" t="s">
        <v>79</v>
      </c>
      <c r="D125" s="196" t="s">
        <v>13</v>
      </c>
      <c r="E125" s="197" t="s">
        <v>14</v>
      </c>
      <c r="F125" s="197" t="s">
        <v>672</v>
      </c>
      <c r="G125" s="198" t="s">
        <v>225</v>
      </c>
      <c r="H125" s="231"/>
      <c r="I125" s="195" t="s">
        <v>12</v>
      </c>
      <c r="J125" s="195" t="s">
        <v>80</v>
      </c>
      <c r="K125" s="195" t="s">
        <v>79</v>
      </c>
      <c r="L125" s="196" t="s">
        <v>13</v>
      </c>
      <c r="M125" s="197" t="s">
        <v>14</v>
      </c>
      <c r="N125" s="197" t="s">
        <v>672</v>
      </c>
      <c r="O125" s="198" t="s">
        <v>225</v>
      </c>
    </row>
    <row r="126" spans="1:15" ht="46.5" customHeight="1">
      <c r="A126" s="66">
        <v>1</v>
      </c>
      <c r="B126" s="204" t="s">
        <v>554</v>
      </c>
      <c r="C126" s="278">
        <f>IF(ISERROR(VLOOKUP(B126,'KAYIT LİSTESİ'!$B$4:$H$951,2,0)),"",(VLOOKUP(B126,'KAYIT LİSTESİ'!$B$4:$H$951,2,0)))</f>
      </c>
      <c r="D126" s="122">
        <f>IF(ISERROR(VLOOKUP(B126,'KAYIT LİSTESİ'!$B$4:$H$951,4,0)),"",(VLOOKUP(B126,'KAYIT LİSTESİ'!$B$4:$H$951,4,0)))</f>
      </c>
      <c r="E126" s="205">
        <f>IF(ISERROR(VLOOKUP(B126,'KAYIT LİSTESİ'!$B$4:$H$951,5,0)),"",(VLOOKUP(B126,'KAYIT LİSTESİ'!$B$4:$H$951,5,0)))</f>
      </c>
      <c r="F126" s="205">
        <f>IF(ISERROR(VLOOKUP(B126,'KAYIT LİSTESİ'!$B$4:$H$951,6,0)),"",(VLOOKUP(B126,'KAYIT LİSTESİ'!$B$4:$H$951,6,0)))</f>
      </c>
      <c r="G126" s="172"/>
      <c r="H126" s="231"/>
      <c r="I126" s="66">
        <v>1</v>
      </c>
      <c r="J126" s="204" t="s">
        <v>465</v>
      </c>
      <c r="K126" s="278">
        <f>IF(ISERROR(VLOOKUP(J126,'KAYIT LİSTESİ'!$B$4:$H$951,2,0)),"",(VLOOKUP(J126,'KAYIT LİSTESİ'!$B$4:$H$951,2,0)))</f>
      </c>
      <c r="L126" s="122">
        <f>IF(ISERROR(VLOOKUP(J126,'KAYIT LİSTESİ'!$B$4:$H$951,4,0)),"",(VLOOKUP(J126,'KAYIT LİSTESİ'!$B$4:$H$951,4,0)))</f>
      </c>
      <c r="M126" s="205">
        <f>IF(ISERROR(VLOOKUP(J126,'KAYIT LİSTESİ'!$B$4:$H$951,5,0)),"",(VLOOKUP(J126,'KAYIT LİSTESİ'!$B$4:$H$951,5,0)))</f>
      </c>
      <c r="N126" s="205">
        <f>IF(ISERROR(VLOOKUP(J126,'KAYIT LİSTESİ'!$B$4:$H$951,6,0)),"",(VLOOKUP(J126,'KAYIT LİSTESİ'!$B$4:$H$951,6,0)))</f>
      </c>
      <c r="O126" s="172"/>
    </row>
    <row r="127" spans="1:15" ht="46.5" customHeight="1">
      <c r="A127" s="66">
        <v>2</v>
      </c>
      <c r="B127" s="204" t="s">
        <v>555</v>
      </c>
      <c r="C127" s="278">
        <f>IF(ISERROR(VLOOKUP(B127,'KAYIT LİSTESİ'!$B$4:$H$951,2,0)),"",(VLOOKUP(B127,'KAYIT LİSTESİ'!$B$4:$H$951,2,0)))</f>
        <v>494</v>
      </c>
      <c r="D127" s="122">
        <f>IF(ISERROR(VLOOKUP(B127,'KAYIT LİSTESİ'!$B$4:$H$951,4,0)),"",(VLOOKUP(B127,'KAYIT LİSTESİ'!$B$4:$H$951,4,0)))</f>
        <v>18.081994</v>
      </c>
      <c r="E127" s="205" t="str">
        <f>IF(ISERROR(VLOOKUP(B127,'KAYIT LİSTESİ'!$B$4:$H$951,5,0)),"",(VLOOKUP(B127,'KAYIT LİSTESİ'!$B$4:$H$951,5,0)))</f>
        <v>ÜMİT TURAN</v>
      </c>
      <c r="F127" s="205" t="str">
        <f>IF(ISERROR(VLOOKUP(B127,'KAYIT LİSTESİ'!$B$4:$H$951,6,0)),"",(VLOOKUP(B127,'KAYIT LİSTESİ'!$B$4:$H$951,6,0)))</f>
        <v>İSTANBUL-ÜSKÜDAR BLD.SPOR</v>
      </c>
      <c r="G127" s="172"/>
      <c r="H127" s="231"/>
      <c r="I127" s="66">
        <v>2</v>
      </c>
      <c r="J127" s="204" t="s">
        <v>466</v>
      </c>
      <c r="K127" s="278">
        <f>IF(ISERROR(VLOOKUP(J127,'KAYIT LİSTESİ'!$B$4:$H$951,2,0)),"",(VLOOKUP(J127,'KAYIT LİSTESİ'!$B$4:$H$951,2,0)))</f>
        <v>493</v>
      </c>
      <c r="L127" s="122" t="str">
        <f>IF(ISERROR(VLOOKUP(J127,'KAYIT LİSTESİ'!$B$4:$H$951,4,0)),"",(VLOOKUP(J127,'KAYIT LİSTESİ'!$B$4:$H$951,4,0)))</f>
        <v>.1995</v>
      </c>
      <c r="M127" s="205" t="str">
        <f>IF(ISERROR(VLOOKUP(J127,'KAYIT LİSTESİ'!$B$4:$H$951,5,0)),"",(VLOOKUP(J127,'KAYIT LİSTESİ'!$B$4:$H$951,5,0)))</f>
        <v>TURGAY BAYRAM</v>
      </c>
      <c r="N127" s="205" t="str">
        <f>IF(ISERROR(VLOOKUP(J127,'KAYIT LİSTESİ'!$B$4:$H$951,6,0)),"",(VLOOKUP(J127,'KAYIT LİSTESİ'!$B$4:$H$951,6,0)))</f>
        <v>İSTANBUL-ÜSKÜDAR BLD.SPOR</v>
      </c>
      <c r="O127" s="172"/>
    </row>
    <row r="128" spans="1:15" ht="46.5" customHeight="1">
      <c r="A128" s="66">
        <v>3</v>
      </c>
      <c r="B128" s="204" t="s">
        <v>556</v>
      </c>
      <c r="C128" s="278">
        <f>IF(ISERROR(VLOOKUP(B128,'KAYIT LİSTESİ'!$B$4:$H$951,2,0)),"",(VLOOKUP(B128,'KAYIT LİSTESİ'!$B$4:$H$951,2,0)))</f>
        <v>428</v>
      </c>
      <c r="D128" s="122">
        <f>IF(ISERROR(VLOOKUP(B128,'KAYIT LİSTESİ'!$B$4:$H$951,4,0)),"",(VLOOKUP(B128,'KAYIT LİSTESİ'!$B$4:$H$951,4,0)))</f>
        <v>34947</v>
      </c>
      <c r="E128" s="205" t="str">
        <f>IF(ISERROR(VLOOKUP(B128,'KAYIT LİSTESİ'!$B$4:$H$951,5,0)),"",(VLOOKUP(B128,'KAYIT LİSTESİ'!$B$4:$H$951,5,0)))</f>
        <v>Yunus İNAN</v>
      </c>
      <c r="F128" s="205" t="str">
        <f>IF(ISERROR(VLOOKUP(B128,'KAYIT LİSTESİ'!$B$4:$H$951,6,0)),"",(VLOOKUP(B128,'KAYIT LİSTESİ'!$B$4:$H$951,6,0)))</f>
        <v>ANKARA-EGO SPOR KULÜBÜ</v>
      </c>
      <c r="G128" s="172"/>
      <c r="H128" s="231"/>
      <c r="I128" s="66">
        <v>3</v>
      </c>
      <c r="J128" s="204" t="s">
        <v>467</v>
      </c>
      <c r="K128" s="278">
        <f>IF(ISERROR(VLOOKUP(J128,'KAYIT LİSTESİ'!$B$4:$H$951,2,0)),"",(VLOOKUP(J128,'KAYIT LİSTESİ'!$B$4:$H$951,2,0)))</f>
        <v>420</v>
      </c>
      <c r="L128" s="122">
        <f>IF(ISERROR(VLOOKUP(J128,'KAYIT LİSTESİ'!$B$4:$H$951,4,0)),"",(VLOOKUP(J128,'KAYIT LİSTESİ'!$B$4:$H$951,4,0)))</f>
        <v>35002</v>
      </c>
      <c r="M128" s="205" t="str">
        <f>IF(ISERROR(VLOOKUP(J128,'KAYIT LİSTESİ'!$B$4:$H$951,5,0)),"",(VLOOKUP(J128,'KAYIT LİSTESİ'!$B$4:$H$951,5,0)))</f>
        <v>İlyas ONURSABAN</v>
      </c>
      <c r="N128" s="205" t="str">
        <f>IF(ISERROR(VLOOKUP(J128,'KAYIT LİSTESİ'!$B$4:$H$951,6,0)),"",(VLOOKUP(J128,'KAYIT LİSTESİ'!$B$4:$H$951,6,0)))</f>
        <v>ANKARA-EGO SPOR KULÜBÜ</v>
      </c>
      <c r="O128" s="172"/>
    </row>
    <row r="129" spans="1:15" ht="46.5" customHeight="1">
      <c r="A129" s="66">
        <v>4</v>
      </c>
      <c r="B129" s="204" t="s">
        <v>557</v>
      </c>
      <c r="C129" s="278">
        <f>IF(ISERROR(VLOOKUP(B129,'KAYIT LİSTESİ'!$B$4:$H$951,2,0)),"",(VLOOKUP(B129,'KAYIT LİSTESİ'!$B$4:$H$951,2,0)))</f>
        <v>470</v>
      </c>
      <c r="D129" s="122">
        <f>IF(ISERROR(VLOOKUP(B129,'KAYIT LİSTESİ'!$B$4:$H$951,4,0)),"",(VLOOKUP(B129,'KAYIT LİSTESİ'!$B$4:$H$951,4,0)))</f>
        <v>35004</v>
      </c>
      <c r="E129" s="205" t="str">
        <f>IF(ISERROR(VLOOKUP(B129,'KAYIT LİSTESİ'!$B$4:$H$951,5,0)),"",(VLOOKUP(B129,'KAYIT LİSTESİ'!$B$4:$H$951,5,0)))</f>
        <v>SAFFET ELKATMIŞ</v>
      </c>
      <c r="F129" s="205" t="str">
        <f>IF(ISERROR(VLOOKUP(B129,'KAYIT LİSTESİ'!$B$4:$H$951,6,0)),"",(VLOOKUP(B129,'KAYIT LİSTESİ'!$B$4:$H$951,6,0)))</f>
        <v>İSTANBUL-FENERBAHÇE</v>
      </c>
      <c r="G129" s="172"/>
      <c r="H129" s="231"/>
      <c r="I129" s="66">
        <v>4</v>
      </c>
      <c r="J129" s="204" t="s">
        <v>468</v>
      </c>
      <c r="K129" s="278">
        <f>IF(ISERROR(VLOOKUP(J129,'KAYIT LİSTESİ'!$B$4:$H$951,2,0)),"",(VLOOKUP(J129,'KAYIT LİSTESİ'!$B$4:$H$951,2,0)))</f>
        <v>460</v>
      </c>
      <c r="L129" s="122">
        <f>IF(ISERROR(VLOOKUP(J129,'KAYIT LİSTESİ'!$B$4:$H$951,4,0)),"",(VLOOKUP(J129,'KAYIT LİSTESİ'!$B$4:$H$951,4,0)))</f>
        <v>34941</v>
      </c>
      <c r="M129" s="205" t="str">
        <f>IF(ISERROR(VLOOKUP(J129,'KAYIT LİSTESİ'!$B$4:$H$951,5,0)),"",(VLOOKUP(J129,'KAYIT LİSTESİ'!$B$4:$H$951,5,0)))</f>
        <v>ERSİN TEKAL</v>
      </c>
      <c r="N129" s="205" t="str">
        <f>IF(ISERROR(VLOOKUP(J129,'KAYIT LİSTESİ'!$B$4:$H$951,6,0)),"",(VLOOKUP(J129,'KAYIT LİSTESİ'!$B$4:$H$951,6,0)))</f>
        <v>İSTANBUL-FENERBAHÇE</v>
      </c>
      <c r="O129" s="172"/>
    </row>
    <row r="130" spans="1:15" ht="46.5" customHeight="1">
      <c r="A130" s="66">
        <v>5</v>
      </c>
      <c r="B130" s="204" t="s">
        <v>558</v>
      </c>
      <c r="C130" s="278">
        <f>IF(ISERROR(VLOOKUP(B130,'KAYIT LİSTESİ'!$B$4:$H$951,2,0)),"",(VLOOKUP(B130,'KAYIT LİSTESİ'!$B$4:$H$951,2,0)))</f>
        <v>453</v>
      </c>
      <c r="D130" s="122">
        <f>IF(ISERROR(VLOOKUP(B130,'KAYIT LİSTESİ'!$B$4:$H$951,4,0)),"",(VLOOKUP(B130,'KAYIT LİSTESİ'!$B$4:$H$951,4,0)))</f>
        <v>35018</v>
      </c>
      <c r="E130" s="205" t="str">
        <f>IF(ISERROR(VLOOKUP(B130,'KAYIT LİSTESİ'!$B$4:$H$951,5,0)),"",(VLOOKUP(B130,'KAYIT LİSTESİ'!$B$4:$H$951,5,0)))</f>
        <v>SÜLEYMAN BEKMEZCİ</v>
      </c>
      <c r="F130" s="205" t="str">
        <f>IF(ISERROR(VLOOKUP(B130,'KAYIT LİSTESİ'!$B$4:$H$951,6,0)),"",(VLOOKUP(B130,'KAYIT LİSTESİ'!$B$4:$H$951,6,0)))</f>
        <v>İSTANBUL-ENKA SPOR</v>
      </c>
      <c r="G130" s="172"/>
      <c r="H130" s="231"/>
      <c r="I130" s="66">
        <v>5</v>
      </c>
      <c r="J130" s="204" t="s">
        <v>469</v>
      </c>
      <c r="K130" s="278">
        <f>IF(ISERROR(VLOOKUP(J130,'KAYIT LİSTESİ'!$B$4:$H$951,2,0)),"",(VLOOKUP(J130,'KAYIT LİSTESİ'!$B$4:$H$951,2,0)))</f>
        <v>447</v>
      </c>
      <c r="L130" s="122">
        <f>IF(ISERROR(VLOOKUP(J130,'KAYIT LİSTESİ'!$B$4:$H$951,4,0)),"",(VLOOKUP(J130,'KAYIT LİSTESİ'!$B$4:$H$951,4,0)))</f>
        <v>34335</v>
      </c>
      <c r="M130" s="205" t="str">
        <f>IF(ISERROR(VLOOKUP(J130,'KAYIT LİSTESİ'!$B$4:$H$951,5,0)),"",(VLOOKUP(J130,'KAYIT LİSTESİ'!$B$4:$H$951,5,0)))</f>
        <v>HAKKI ÖZTÜRK</v>
      </c>
      <c r="N130" s="205" t="str">
        <f>IF(ISERROR(VLOOKUP(J130,'KAYIT LİSTESİ'!$B$4:$H$951,6,0)),"",(VLOOKUP(J130,'KAYIT LİSTESİ'!$B$4:$H$951,6,0)))</f>
        <v>İSTANBUL-ENKA SPOR</v>
      </c>
      <c r="O130" s="172"/>
    </row>
    <row r="131" spans="1:15" ht="46.5" customHeight="1">
      <c r="A131" s="66">
        <v>6</v>
      </c>
      <c r="B131" s="204" t="s">
        <v>559</v>
      </c>
      <c r="C131" s="278">
        <f>IF(ISERROR(VLOOKUP(B131,'KAYIT LİSTESİ'!$B$4:$H$951,2,0)),"",(VLOOKUP(B131,'KAYIT LİSTESİ'!$B$4:$H$951,2,0)))</f>
        <v>571</v>
      </c>
      <c r="D131" s="122">
        <f>IF(ISERROR(VLOOKUP(B131,'KAYIT LİSTESİ'!$B$4:$H$951,4,0)),"",(VLOOKUP(B131,'KAYIT LİSTESİ'!$B$4:$H$951,4,0)))</f>
        <v>34700</v>
      </c>
      <c r="E131" s="205" t="str">
        <f>IF(ISERROR(VLOOKUP(B131,'KAYIT LİSTESİ'!$B$4:$H$951,5,0)),"",(VLOOKUP(B131,'KAYIT LİSTESİ'!$B$4:$H$951,5,0)))</f>
        <v>MUSTAFA İNAN</v>
      </c>
      <c r="F131" s="205" t="str">
        <f>IF(ISERROR(VLOOKUP(B131,'KAYIT LİSTESİ'!$B$4:$H$951,6,0)),"",(VLOOKUP(B131,'KAYIT LİSTESİ'!$B$4:$H$951,6,0)))</f>
        <v>KOCAELİ-B.Ş.BLD.KAĞIT SPOR</v>
      </c>
      <c r="G131" s="172"/>
      <c r="H131" s="231"/>
      <c r="I131" s="66">
        <v>6</v>
      </c>
      <c r="J131" s="204" t="s">
        <v>470</v>
      </c>
      <c r="K131" s="278">
        <f>IF(ISERROR(VLOOKUP(J131,'KAYIT LİSTESİ'!$B$4:$H$951,2,0)),"",(VLOOKUP(J131,'KAYIT LİSTESİ'!$B$4:$H$951,2,0)))</f>
        <v>570</v>
      </c>
      <c r="L131" s="122">
        <f>IF(ISERROR(VLOOKUP(J131,'KAYIT LİSTESİ'!$B$4:$H$951,4,0)),"",(VLOOKUP(J131,'KAYIT LİSTESİ'!$B$4:$H$951,4,0)))</f>
        <v>35247</v>
      </c>
      <c r="M131" s="205" t="str">
        <f>IF(ISERROR(VLOOKUP(J131,'KAYIT LİSTESİ'!$B$4:$H$951,5,0)),"",(VLOOKUP(J131,'KAYIT LİSTESİ'!$B$4:$H$951,5,0)))</f>
        <v>HAKAN ÇOBAN</v>
      </c>
      <c r="N131" s="205" t="str">
        <f>IF(ISERROR(VLOOKUP(J131,'KAYIT LİSTESİ'!$B$4:$H$951,6,0)),"",(VLOOKUP(J131,'KAYIT LİSTESİ'!$B$4:$H$951,6,0)))</f>
        <v>KOCAELİ-B.Ş.BLD.KAĞIT SPOR</v>
      </c>
      <c r="O131" s="172"/>
    </row>
    <row r="132" spans="1:15" ht="46.5" customHeight="1">
      <c r="A132" s="66">
        <v>7</v>
      </c>
      <c r="B132" s="204" t="s">
        <v>560</v>
      </c>
      <c r="C132" s="278">
        <f>IF(ISERROR(VLOOKUP(B132,'KAYIT LİSTESİ'!$B$4:$H$951,2,0)),"",(VLOOKUP(B132,'KAYIT LİSTESİ'!$B$4:$H$951,2,0)))</f>
        <v>406</v>
      </c>
      <c r="D132" s="122">
        <f>IF(ISERROR(VLOOKUP(B132,'KAYIT LİSTESİ'!$B$4:$H$951,4,0)),"",(VLOOKUP(B132,'KAYIT LİSTESİ'!$B$4:$H$951,4,0)))</f>
        <v>1995</v>
      </c>
      <c r="E132" s="205" t="str">
        <f>IF(ISERROR(VLOOKUP(B132,'KAYIT LİSTESİ'!$B$4:$H$951,5,0)),"",(VLOOKUP(B132,'KAYIT LİSTESİ'!$B$4:$H$951,5,0)))</f>
        <v>CEMRE ALET</v>
      </c>
      <c r="F132" s="205" t="str">
        <f>IF(ISERROR(VLOOKUP(B132,'KAYIT LİSTESİ'!$B$4:$H$951,6,0)),"",(VLOOKUP(B132,'KAYIT LİSTESİ'!$B$4:$H$951,6,0)))</f>
        <v>ANKARA-B.B. ANKARASPOR</v>
      </c>
      <c r="G132" s="172"/>
      <c r="H132" s="231"/>
      <c r="I132" s="66">
        <v>7</v>
      </c>
      <c r="J132" s="204" t="s">
        <v>471</v>
      </c>
      <c r="K132" s="278">
        <f>IF(ISERROR(VLOOKUP(J132,'KAYIT LİSTESİ'!$B$4:$H$951,2,0)),"",(VLOOKUP(J132,'KAYIT LİSTESİ'!$B$4:$H$951,2,0)))</f>
        <v>408</v>
      </c>
      <c r="L132" s="122">
        <f>IF(ISERROR(VLOOKUP(J132,'KAYIT LİSTESİ'!$B$4:$H$951,4,0)),"",(VLOOKUP(J132,'KAYIT LİSTESİ'!$B$4:$H$951,4,0)))</f>
        <v>1994</v>
      </c>
      <c r="M132" s="205" t="str">
        <f>IF(ISERROR(VLOOKUP(J132,'KAYIT LİSTESİ'!$B$4:$H$951,5,0)),"",(VLOOKUP(J132,'KAYIT LİSTESİ'!$B$4:$H$951,5,0)))</f>
        <v>FATİH SOYDAN</v>
      </c>
      <c r="N132" s="205" t="str">
        <f>IF(ISERROR(VLOOKUP(J132,'KAYIT LİSTESİ'!$B$4:$H$951,6,0)),"",(VLOOKUP(J132,'KAYIT LİSTESİ'!$B$4:$H$951,6,0)))</f>
        <v>ANKARA-B.B. ANKARASPOR</v>
      </c>
      <c r="O132" s="172"/>
    </row>
    <row r="133" spans="1:15" ht="46.5" customHeight="1">
      <c r="A133" s="66">
        <v>8</v>
      </c>
      <c r="B133" s="204" t="s">
        <v>561</v>
      </c>
      <c r="C133" s="278">
        <f>IF(ISERROR(VLOOKUP(B133,'KAYIT LİSTESİ'!$B$4:$H$951,2,0)),"",(VLOOKUP(B133,'KAYIT LİSTESİ'!$B$4:$H$951,2,0)))</f>
        <v>511</v>
      </c>
      <c r="D133" s="122" t="str">
        <f>IF(ISERROR(VLOOKUP(B133,'KAYIT LİSTESİ'!$B$4:$H$951,4,0)),"",(VLOOKUP(B133,'KAYIT LİSTESİ'!$B$4:$H$951,4,0)))</f>
        <v>-</v>
      </c>
      <c r="E133" s="205" t="str">
        <f>IF(ISERROR(VLOOKUP(B133,'KAYIT LİSTESİ'!$B$4:$H$951,5,0)),"",(VLOOKUP(B133,'KAYIT LİSTESİ'!$B$4:$H$951,5,0)))</f>
        <v>SEBAHATTİN YILDIRIMCI</v>
      </c>
      <c r="F133" s="205" t="str">
        <f>IF(ISERROR(VLOOKUP(B133,'KAYIT LİSTESİ'!$B$4:$H$951,6,0)),"",(VLOOKUP(B133,'KAYIT LİSTESİ'!$B$4:$H$951,6,0)))</f>
        <v>KOCAELİ-DARICA BLD.EĞT.SP.</v>
      </c>
      <c r="G133" s="172"/>
      <c r="H133" s="231"/>
      <c r="I133" s="66">
        <v>8</v>
      </c>
      <c r="J133" s="204" t="s">
        <v>472</v>
      </c>
      <c r="K133" s="278">
        <f>IF(ISERROR(VLOOKUP(J133,'KAYIT LİSTESİ'!$B$4:$H$951,2,0)),"",(VLOOKUP(J133,'KAYIT LİSTESİ'!$B$4:$H$951,2,0)))</f>
        <v>505</v>
      </c>
      <c r="L133" s="122" t="str">
        <f>IF(ISERROR(VLOOKUP(J133,'KAYIT LİSTESİ'!$B$4:$H$951,4,0)),"",(VLOOKUP(J133,'KAYIT LİSTESİ'!$B$4:$H$951,4,0)))</f>
        <v>-</v>
      </c>
      <c r="M133" s="205" t="str">
        <f>IF(ISERROR(VLOOKUP(J133,'KAYIT LİSTESİ'!$B$4:$H$951,5,0)),"",(VLOOKUP(J133,'KAYIT LİSTESİ'!$B$4:$H$951,5,0)))</f>
        <v>HAKAN ÇEÇEN</v>
      </c>
      <c r="N133" s="205" t="str">
        <f>IF(ISERROR(VLOOKUP(J133,'KAYIT LİSTESİ'!$B$4:$H$951,6,0)),"",(VLOOKUP(J133,'KAYIT LİSTESİ'!$B$4:$H$951,6,0)))</f>
        <v>KOCAELİ-DARICA BLD.EĞT.SP.</v>
      </c>
      <c r="O133" s="172"/>
    </row>
    <row r="134" spans="1:15" ht="46.5" customHeight="1">
      <c r="A134" s="66">
        <v>9</v>
      </c>
      <c r="B134" s="204" t="s">
        <v>562</v>
      </c>
      <c r="C134" s="278">
        <f>IF(ISERROR(VLOOKUP(B134,'KAYIT LİSTESİ'!$B$4:$H$951,2,0)),"",(VLOOKUP(B134,'KAYIT LİSTESİ'!$B$4:$H$951,2,0)))</f>
      </c>
      <c r="D134" s="122">
        <f>IF(ISERROR(VLOOKUP(B134,'KAYIT LİSTESİ'!$B$4:$H$951,4,0)),"",(VLOOKUP(B134,'KAYIT LİSTESİ'!$B$4:$H$951,4,0)))</f>
      </c>
      <c r="E134" s="205">
        <f>IF(ISERROR(VLOOKUP(B134,'KAYIT LİSTESİ'!$B$4:$H$951,5,0)),"",(VLOOKUP(B134,'KAYIT LİSTESİ'!$B$4:$H$951,5,0)))</f>
      </c>
      <c r="F134" s="205">
        <f>IF(ISERROR(VLOOKUP(B134,'KAYIT LİSTESİ'!$B$4:$H$951,6,0)),"",(VLOOKUP(B134,'KAYIT LİSTESİ'!$B$4:$H$951,6,0)))</f>
      </c>
      <c r="G134" s="172"/>
      <c r="H134" s="231"/>
      <c r="I134" s="66">
        <v>9</v>
      </c>
      <c r="J134" s="204" t="s">
        <v>473</v>
      </c>
      <c r="K134" s="278">
        <f>IF(ISERROR(VLOOKUP(J134,'KAYIT LİSTESİ'!$B$4:$H$951,2,0)),"",(VLOOKUP(J134,'KAYIT LİSTESİ'!$B$4:$H$951,2,0)))</f>
      </c>
      <c r="L134" s="122">
        <f>IF(ISERROR(VLOOKUP(J134,'KAYIT LİSTESİ'!$B$4:$H$951,4,0)),"",(VLOOKUP(J134,'KAYIT LİSTESİ'!$B$4:$H$951,4,0)))</f>
      </c>
      <c r="M134" s="205">
        <f>IF(ISERROR(VLOOKUP(J134,'KAYIT LİSTESİ'!$B$4:$H$951,5,0)),"",(VLOOKUP(J134,'KAYIT LİSTESİ'!$B$4:$H$951,5,0)))</f>
      </c>
      <c r="N134" s="205">
        <f>IF(ISERROR(VLOOKUP(J134,'KAYIT LİSTESİ'!$B$4:$H$951,6,0)),"",(VLOOKUP(J134,'KAYIT LİSTESİ'!$B$4:$H$951,6,0)))</f>
      </c>
      <c r="O134" s="172"/>
    </row>
    <row r="135" spans="1:15" ht="46.5" customHeight="1">
      <c r="A135" s="66">
        <v>10</v>
      </c>
      <c r="B135" s="204" t="s">
        <v>563</v>
      </c>
      <c r="C135" s="278">
        <f>IF(ISERROR(VLOOKUP(B135,'KAYIT LİSTESİ'!$B$4:$H$951,2,0)),"",(VLOOKUP(B135,'KAYIT LİSTESİ'!$B$4:$H$951,2,0)))</f>
      </c>
      <c r="D135" s="122">
        <f>IF(ISERROR(VLOOKUP(B135,'KAYIT LİSTESİ'!$B$4:$H$951,4,0)),"",(VLOOKUP(B135,'KAYIT LİSTESİ'!$B$4:$H$951,4,0)))</f>
      </c>
      <c r="E135" s="205">
        <f>IF(ISERROR(VLOOKUP(B135,'KAYIT LİSTESİ'!$B$4:$H$951,5,0)),"",(VLOOKUP(B135,'KAYIT LİSTESİ'!$B$4:$H$951,5,0)))</f>
      </c>
      <c r="F135" s="205">
        <f>IF(ISERROR(VLOOKUP(B135,'KAYIT LİSTESİ'!$B$4:$H$951,6,0)),"",(VLOOKUP(B135,'KAYIT LİSTESİ'!$B$4:$H$951,6,0)))</f>
      </c>
      <c r="G135" s="172"/>
      <c r="H135" s="231"/>
      <c r="I135" s="66">
        <v>10</v>
      </c>
      <c r="J135" s="204" t="s">
        <v>474</v>
      </c>
      <c r="K135" s="278">
        <f>IF(ISERROR(VLOOKUP(J135,'KAYIT LİSTESİ'!$B$4:$H$951,2,0)),"",(VLOOKUP(J135,'KAYIT LİSTESİ'!$B$4:$H$951,2,0)))</f>
      </c>
      <c r="L135" s="122">
        <f>IF(ISERROR(VLOOKUP(J135,'KAYIT LİSTESİ'!$B$4:$H$951,4,0)),"",(VLOOKUP(J135,'KAYIT LİSTESİ'!$B$4:$H$951,4,0)))</f>
      </c>
      <c r="M135" s="205">
        <f>IF(ISERROR(VLOOKUP(J135,'KAYIT LİSTESİ'!$B$4:$H$951,5,0)),"",(VLOOKUP(J135,'KAYIT LİSTESİ'!$B$4:$H$951,5,0)))</f>
      </c>
      <c r="N135" s="205">
        <f>IF(ISERROR(VLOOKUP(J135,'KAYIT LİSTESİ'!$B$4:$H$951,6,0)),"",(VLOOKUP(J135,'KAYIT LİSTESİ'!$B$4:$H$951,6,0)))</f>
      </c>
      <c r="O135" s="172"/>
    </row>
    <row r="136" spans="1:15" ht="46.5" customHeight="1">
      <c r="A136" s="66">
        <v>11</v>
      </c>
      <c r="B136" s="204" t="s">
        <v>564</v>
      </c>
      <c r="C136" s="278">
        <f>IF(ISERROR(VLOOKUP(B136,'KAYIT LİSTESİ'!$B$4:$H$951,2,0)),"",(VLOOKUP(B136,'KAYIT LİSTESİ'!$B$4:$H$951,2,0)))</f>
      </c>
      <c r="D136" s="122">
        <f>IF(ISERROR(VLOOKUP(B136,'KAYIT LİSTESİ'!$B$4:$H$951,4,0)),"",(VLOOKUP(B136,'KAYIT LİSTESİ'!$B$4:$H$951,4,0)))</f>
      </c>
      <c r="E136" s="205">
        <f>IF(ISERROR(VLOOKUP(B136,'KAYIT LİSTESİ'!$B$4:$H$951,5,0)),"",(VLOOKUP(B136,'KAYIT LİSTESİ'!$B$4:$H$951,5,0)))</f>
      </c>
      <c r="F136" s="205">
        <f>IF(ISERROR(VLOOKUP(B136,'KAYIT LİSTESİ'!$B$4:$H$951,6,0)),"",(VLOOKUP(B136,'KAYIT LİSTESİ'!$B$4:$H$951,6,0)))</f>
      </c>
      <c r="G136" s="172"/>
      <c r="H136" s="231"/>
      <c r="I136" s="66">
        <v>11</v>
      </c>
      <c r="J136" s="204" t="s">
        <v>475</v>
      </c>
      <c r="K136" s="278">
        <f>IF(ISERROR(VLOOKUP(J136,'KAYIT LİSTESİ'!$B$4:$H$951,2,0)),"",(VLOOKUP(J136,'KAYIT LİSTESİ'!$B$4:$H$951,2,0)))</f>
      </c>
      <c r="L136" s="122">
        <f>IF(ISERROR(VLOOKUP(J136,'KAYIT LİSTESİ'!$B$4:$H$951,4,0)),"",(VLOOKUP(J136,'KAYIT LİSTESİ'!$B$4:$H$951,4,0)))</f>
      </c>
      <c r="M136" s="205">
        <f>IF(ISERROR(VLOOKUP(J136,'KAYIT LİSTESİ'!$B$4:$H$951,5,0)),"",(VLOOKUP(J136,'KAYIT LİSTESİ'!$B$4:$H$951,5,0)))</f>
      </c>
      <c r="N136" s="205">
        <f>IF(ISERROR(VLOOKUP(J136,'KAYIT LİSTESİ'!$B$4:$H$951,6,0)),"",(VLOOKUP(J136,'KAYIT LİSTESİ'!$B$4:$H$951,6,0)))</f>
      </c>
      <c r="O136" s="172"/>
    </row>
    <row r="137" spans="1:15" ht="46.5" customHeight="1">
      <c r="A137" s="66">
        <v>12</v>
      </c>
      <c r="B137" s="204" t="s">
        <v>565</v>
      </c>
      <c r="C137" s="278">
        <f>IF(ISERROR(VLOOKUP(B137,'KAYIT LİSTESİ'!$B$4:$H$951,2,0)),"",(VLOOKUP(B137,'KAYIT LİSTESİ'!$B$4:$H$951,2,0)))</f>
      </c>
      <c r="D137" s="122">
        <f>IF(ISERROR(VLOOKUP(B137,'KAYIT LİSTESİ'!$B$4:$H$951,4,0)),"",(VLOOKUP(B137,'KAYIT LİSTESİ'!$B$4:$H$951,4,0)))</f>
      </c>
      <c r="E137" s="205">
        <f>IF(ISERROR(VLOOKUP(B137,'KAYIT LİSTESİ'!$B$4:$H$951,5,0)),"",(VLOOKUP(B137,'KAYIT LİSTESİ'!$B$4:$H$951,5,0)))</f>
      </c>
      <c r="F137" s="205">
        <f>IF(ISERROR(VLOOKUP(B137,'KAYIT LİSTESİ'!$B$4:$H$951,6,0)),"",(VLOOKUP(B137,'KAYIT LİSTESİ'!$B$4:$H$951,6,0)))</f>
      </c>
      <c r="G137" s="172"/>
      <c r="H137" s="231"/>
      <c r="I137" s="66">
        <v>12</v>
      </c>
      <c r="J137" s="204" t="s">
        <v>476</v>
      </c>
      <c r="K137" s="278">
        <f>IF(ISERROR(VLOOKUP(J137,'KAYIT LİSTESİ'!$B$4:$H$951,2,0)),"",(VLOOKUP(J137,'KAYIT LİSTESİ'!$B$4:$H$951,2,0)))</f>
      </c>
      <c r="L137" s="122">
        <f>IF(ISERROR(VLOOKUP(J137,'KAYIT LİSTESİ'!$B$4:$H$951,4,0)),"",(VLOOKUP(J137,'KAYIT LİSTESİ'!$B$4:$H$951,4,0)))</f>
      </c>
      <c r="M137" s="205">
        <f>IF(ISERROR(VLOOKUP(J137,'KAYIT LİSTESİ'!$B$4:$H$951,5,0)),"",(VLOOKUP(J137,'KAYIT LİSTESİ'!$B$4:$H$951,5,0)))</f>
      </c>
      <c r="N137" s="205">
        <f>IF(ISERROR(VLOOKUP(J137,'KAYIT LİSTESİ'!$B$4:$H$951,6,0)),"",(VLOOKUP(J137,'KAYIT LİSTESİ'!$B$4:$H$951,6,0)))</f>
      </c>
      <c r="O137" s="172"/>
    </row>
    <row r="138" spans="1:15" ht="42.75" customHeight="1">
      <c r="A138" s="544" t="s">
        <v>605</v>
      </c>
      <c r="B138" s="544"/>
      <c r="C138" s="544"/>
      <c r="D138" s="544"/>
      <c r="E138" s="544"/>
      <c r="F138" s="544"/>
      <c r="G138" s="544"/>
      <c r="H138" s="231"/>
      <c r="I138" s="544" t="s">
        <v>605</v>
      </c>
      <c r="J138" s="544"/>
      <c r="K138" s="544"/>
      <c r="L138" s="544"/>
      <c r="M138" s="544"/>
      <c r="N138" s="544"/>
      <c r="O138" s="544"/>
    </row>
    <row r="139" spans="1:15" ht="42.75" customHeight="1">
      <c r="A139" s="458" t="s">
        <v>16</v>
      </c>
      <c r="B139" s="459"/>
      <c r="C139" s="459"/>
      <c r="D139" s="459"/>
      <c r="E139" s="459"/>
      <c r="F139" s="459"/>
      <c r="G139" s="459"/>
      <c r="H139" s="231"/>
      <c r="I139" s="458" t="s">
        <v>17</v>
      </c>
      <c r="J139" s="459"/>
      <c r="K139" s="459"/>
      <c r="L139" s="459"/>
      <c r="M139" s="459"/>
      <c r="N139" s="459"/>
      <c r="O139" s="459"/>
    </row>
    <row r="140" spans="1:15" ht="42.75" customHeight="1">
      <c r="A140" s="195" t="s">
        <v>12</v>
      </c>
      <c r="B140" s="195" t="s">
        <v>80</v>
      </c>
      <c r="C140" s="195" t="s">
        <v>79</v>
      </c>
      <c r="D140" s="196" t="s">
        <v>13</v>
      </c>
      <c r="E140" s="197" t="s">
        <v>14</v>
      </c>
      <c r="F140" s="197" t="s">
        <v>672</v>
      </c>
      <c r="G140" s="195" t="s">
        <v>225</v>
      </c>
      <c r="H140" s="231"/>
      <c r="I140" s="195" t="s">
        <v>12</v>
      </c>
      <c r="J140" s="195" t="s">
        <v>80</v>
      </c>
      <c r="K140" s="195" t="s">
        <v>79</v>
      </c>
      <c r="L140" s="196" t="s">
        <v>13</v>
      </c>
      <c r="M140" s="197" t="s">
        <v>14</v>
      </c>
      <c r="N140" s="197" t="s">
        <v>672</v>
      </c>
      <c r="O140" s="195" t="s">
        <v>225</v>
      </c>
    </row>
    <row r="141" spans="1:15" ht="101.25" customHeight="1">
      <c r="A141" s="66">
        <v>1</v>
      </c>
      <c r="B141" s="204" t="s">
        <v>609</v>
      </c>
      <c r="C141" s="281">
        <f>IF(ISERROR(VLOOKUP(B141,'KAYIT LİSTESİ'!$B$4:$H$951,2,0)),"",(VLOOKUP(B141,'KAYIT LİSTESİ'!$B$4:$H$951,2,0)))</f>
      </c>
      <c r="D141" s="276">
        <f>IF(ISERROR(VLOOKUP(B141,'KAYIT LİSTESİ'!$B$4:$H$951,4,0)),"",(VLOOKUP(B141,'KAYIT LİSTESİ'!$B$4:$H$951,4,0)))</f>
      </c>
      <c r="E141" s="205">
        <f>IF(ISERROR(VLOOKUP(B141,'KAYIT LİSTESİ'!$B$4:$H$951,5,0)),"",(VLOOKUP(B141,'KAYIT LİSTESİ'!$B$4:$H$951,5,0)))</f>
      </c>
      <c r="F141" s="205">
        <f>IF(ISERROR(VLOOKUP(B141,'KAYIT LİSTESİ'!$B$4:$H$951,6,0)),"",(VLOOKUP(B141,'KAYIT LİSTESİ'!$B$4:$H$951,6,0)))</f>
      </c>
      <c r="G141" s="123"/>
      <c r="H141" s="231"/>
      <c r="I141" s="66">
        <v>1</v>
      </c>
      <c r="J141" s="204" t="s">
        <v>617</v>
      </c>
      <c r="K141" s="281">
        <f>IF(ISERROR(VLOOKUP(J141,'KAYIT LİSTESİ'!$B$4:$H$951,2,0)),"",(VLOOKUP(J141,'KAYIT LİSTESİ'!$B$4:$H$951,2,0)))</f>
      </c>
      <c r="L141" s="276">
        <f>IF(ISERROR(VLOOKUP(J141,'KAYIT LİSTESİ'!$B$4:$H$951,4,0)),"",(VLOOKUP(J141,'KAYIT LİSTESİ'!$B$4:$H$951,4,0)))</f>
      </c>
      <c r="M141" s="205">
        <f>IF(ISERROR(VLOOKUP(J141,'KAYIT LİSTESİ'!$B$4:$H$951,5,0)),"",(VLOOKUP(J141,'KAYIT LİSTESİ'!$B$4:$H$951,5,0)))</f>
      </c>
      <c r="N141" s="205">
        <f>IF(ISERROR(VLOOKUP(J141,'KAYIT LİSTESİ'!$B$4:$H$951,6,0)),"",(VLOOKUP(J141,'KAYIT LİSTESİ'!$B$4:$H$951,6,0)))</f>
      </c>
      <c r="O141" s="123"/>
    </row>
    <row r="142" spans="1:15" ht="101.25" customHeight="1">
      <c r="A142" s="66">
        <v>2</v>
      </c>
      <c r="B142" s="204" t="s">
        <v>610</v>
      </c>
      <c r="C142" s="281">
        <f>IF(ISERROR(VLOOKUP(B142,'KAYIT LİSTESİ'!$B$4:$H$951,2,0)),"",(VLOOKUP(B142,'KAYIT LİSTESİ'!$B$4:$H$951,2,0)))</f>
        <v>0</v>
      </c>
      <c r="D142" s="276" t="str">
        <f>IF(ISERROR(VLOOKUP(B142,'KAYIT LİSTESİ'!$B$4:$H$951,4,0)),"",(VLOOKUP(B142,'KAYIT LİSTESİ'!$B$4:$H$951,4,0)))</f>
        <v>-</v>
      </c>
      <c r="E142" s="205" t="str">
        <f>IF(ISERROR(VLOOKUP(B142,'KAYIT LİSTESİ'!$B$4:$H$951,5,0)),"",(VLOOKUP(B142,'KAYIT LİSTESİ'!$B$4:$H$951,5,0)))</f>
        <v>YUNİS YILDIZ
FATİH ŞANLI
MURAT YILMAZ
BÜNYAMİN AKYÜREK
SAMET COŞKUN
BURAK ÖZDEMİR</v>
      </c>
      <c r="F142" s="205" t="str">
        <f>IF(ISERROR(VLOOKUP(B142,'KAYIT LİSTESİ'!$B$4:$H$951,6,0)),"",(VLOOKUP(B142,'KAYIT LİSTESİ'!$B$4:$H$951,6,0)))</f>
        <v>TOKAT-BELEDİYE PLEVNE SPOR</v>
      </c>
      <c r="G142" s="123"/>
      <c r="H142" s="231"/>
      <c r="I142" s="66">
        <v>2</v>
      </c>
      <c r="J142" s="204" t="s">
        <v>618</v>
      </c>
      <c r="K142" s="281">
        <f>IF(ISERROR(VLOOKUP(J142,'KAYIT LİSTESİ'!$B$4:$H$951,2,0)),"",(VLOOKUP(J142,'KAYIT LİSTESİ'!$B$4:$H$951,2,0)))</f>
        <v>0</v>
      </c>
      <c r="L142" s="276" t="str">
        <f>IF(ISERROR(VLOOKUP(J142,'KAYIT LİSTESİ'!$B$4:$H$951,4,0)),"",(VLOOKUP(J142,'KAYIT LİSTESİ'!$B$4:$H$951,4,0)))</f>
        <v>-</v>
      </c>
      <c r="M142" s="205" t="str">
        <f>IF(ISERROR(VLOOKUP(J142,'KAYIT LİSTESİ'!$B$4:$H$951,5,0)),"",(VLOOKUP(J142,'KAYIT LİSTESİ'!$B$4:$H$951,5,0)))</f>
        <v>ABDÜSSAMET BULAT
MUSTAFA İNAN
YAGIZ ERDOĞAN
MESTAN TURHAN
ÖZCAN ÇİFÇİ
CANKUT ERZURUM</v>
      </c>
      <c r="N142" s="205" t="str">
        <f>IF(ISERROR(VLOOKUP(J142,'KAYIT LİSTESİ'!$B$4:$H$951,6,0)),"",(VLOOKUP(J142,'KAYIT LİSTESİ'!$B$4:$H$951,6,0)))</f>
        <v>İSTANBUL-ÜSKÜDAR BLD.SPOR</v>
      </c>
      <c r="O142" s="123"/>
    </row>
    <row r="143" spans="1:15" ht="101.25" customHeight="1">
      <c r="A143" s="66">
        <v>3</v>
      </c>
      <c r="B143" s="204" t="s">
        <v>611</v>
      </c>
      <c r="C143" s="281">
        <f>IF(ISERROR(VLOOKUP(B143,'KAYIT LİSTESİ'!$B$4:$H$951,2,0)),"",(VLOOKUP(B143,'KAYIT LİSTESİ'!$B$4:$H$951,2,0)))</f>
        <v>0</v>
      </c>
      <c r="D143" s="276" t="str">
        <f>IF(ISERROR(VLOOKUP(B143,'KAYIT LİSTESİ'!$B$4:$H$951,4,0)),"",(VLOOKUP(B143,'KAYIT LİSTESİ'!$B$4:$H$951,4,0)))</f>
        <v>-</v>
      </c>
      <c r="E143" s="205" t="str">
        <f>IF(ISERROR(VLOOKUP(B143,'KAYIT LİSTESİ'!$B$4:$H$951,5,0)),"",(VLOOKUP(B143,'KAYIT LİSTESİ'!$B$4:$H$951,5,0)))</f>
        <v>RAMAZAN BEKİ
MUHAMMED DÖNMEZ
TAKYEDDİN KÖKÜM
İSMAİL TİLAVER
SERKAN TAŞKIRAN
SERHAT ÇURGOTAY</v>
      </c>
      <c r="F143" s="205" t="str">
        <f>IF(ISERROR(VLOOKUP(B143,'KAYIT LİSTESİ'!$B$4:$H$951,6,0)),"",(VLOOKUP(B143,'KAYIT LİSTESİ'!$B$4:$H$951,6,0)))</f>
        <v>İSTANBUL-SULTANBEYLİ MEVLANA İ.Ö.O.SP.</v>
      </c>
      <c r="G143" s="123"/>
      <c r="H143" s="231"/>
      <c r="I143" s="66">
        <v>3</v>
      </c>
      <c r="J143" s="204" t="s">
        <v>619</v>
      </c>
      <c r="K143" s="281" t="str">
        <f>IF(ISERROR(VLOOKUP(J143,'KAYIT LİSTESİ'!$B$4:$H$951,2,0)),"",(VLOOKUP(J143,'KAYIT LİSTESİ'!$B$4:$H$951,2,0)))</f>
        <v>417
415
419
424
-
566</v>
      </c>
      <c r="L143" s="276" t="str">
        <f>IF(ISERROR(VLOOKUP(J143,'KAYIT LİSTESİ'!$B$4:$H$951,4,0)),"",(VLOOKUP(J143,'KAYIT LİSTESİ'!$B$4:$H$951,4,0)))</f>
        <v>-</v>
      </c>
      <c r="M143" s="205" t="str">
        <f>IF(ISERROR(VLOOKUP(J143,'KAYIT LİSTESİ'!$B$4:$H$951,5,0)),"",(VLOOKUP(J143,'KAYIT LİSTESİ'!$B$4:$H$951,5,0)))</f>
        <v>Doruk UĞURER
Ali İhsan SÖNMEZ
H.Çağlayan ERDEM
Oğulcan DÜZYURT
M.Akif YILDIZ
Alper Kaan YASİN</v>
      </c>
      <c r="N143" s="205" t="str">
        <f>IF(ISERROR(VLOOKUP(J143,'KAYIT LİSTESİ'!$B$4:$H$951,6,0)),"",(VLOOKUP(J143,'KAYIT LİSTESİ'!$B$4:$H$951,6,0)))</f>
        <v>ANKARA-EGO SPOR KULÜBÜ</v>
      </c>
      <c r="O143" s="123"/>
    </row>
    <row r="144" spans="1:15" ht="101.25" customHeight="1">
      <c r="A144" s="66">
        <v>4</v>
      </c>
      <c r="B144" s="204" t="s">
        <v>612</v>
      </c>
      <c r="C144" s="281">
        <f>IF(ISERROR(VLOOKUP(B144,'KAYIT LİSTESİ'!$B$4:$H$951,2,0)),"",(VLOOKUP(B144,'KAYIT LİSTESİ'!$B$4:$H$951,2,0)))</f>
        <v>0</v>
      </c>
      <c r="D144" s="276" t="str">
        <f>IF(ISERROR(VLOOKUP(B144,'KAYIT LİSTESİ'!$B$4:$H$951,4,0)),"",(VLOOKUP(B144,'KAYIT LİSTESİ'!$B$4:$H$951,4,0)))</f>
        <v>-</v>
      </c>
      <c r="E144" s="205" t="str">
        <f>IF(ISERROR(VLOOKUP(B144,'KAYIT LİSTESİ'!$B$4:$H$951,5,0)),"",(VLOOKUP(B144,'KAYIT LİSTESİ'!$B$4:$H$951,5,0)))</f>
        <v>MEHMET HAN
MESUT AK
SEZER SEYFİOĞLU
İSMAİL ASLAN
MUSTAFA BİTKİM
M.MUSA BUCAK</v>
      </c>
      <c r="F144" s="205" t="str">
        <f>IF(ISERROR(VLOOKUP(B144,'KAYIT LİSTESİ'!$B$4:$H$951,6,0)),"",(VLOOKUP(B144,'KAYIT LİSTESİ'!$B$4:$H$951,6,0)))</f>
        <v>MALATYA-ESENLİK BLD.SP.</v>
      </c>
      <c r="G144" s="123"/>
      <c r="H144" s="231"/>
      <c r="I144" s="66">
        <v>4</v>
      </c>
      <c r="J144" s="204" t="s">
        <v>620</v>
      </c>
      <c r="K144" s="281">
        <f>IF(ISERROR(VLOOKUP(J144,'KAYIT LİSTESİ'!$B$4:$H$951,2,0)),"",(VLOOKUP(J144,'KAYIT LİSTESİ'!$B$4:$H$951,2,0)))</f>
        <v>0</v>
      </c>
      <c r="L144" s="276" t="str">
        <f>IF(ISERROR(VLOOKUP(J144,'KAYIT LİSTESİ'!$B$4:$H$951,4,0)),"",(VLOOKUP(J144,'KAYIT LİSTESİ'!$B$4:$H$951,4,0)))</f>
        <v>-</v>
      </c>
      <c r="M144" s="205" t="str">
        <f>IF(ISERROR(VLOOKUP(J144,'KAYIT LİSTESİ'!$B$4:$H$951,5,0)),"",(VLOOKUP(J144,'KAYIT LİSTESİ'!$B$4:$H$951,5,0)))</f>
        <v>ENİS ÜNSAL
BERK KÖKSAL
MUSA TÜZEN
SAMİR AKOVALI
YAĞMUR ÇELİK
FAHRİ ARSOY</v>
      </c>
      <c r="N144" s="205" t="str">
        <f>IF(ISERROR(VLOOKUP(J144,'KAYIT LİSTESİ'!$B$4:$H$951,6,0)),"",(VLOOKUP(J144,'KAYIT LİSTESİ'!$B$4:$H$951,6,0)))</f>
        <v>İSTANBUL-FENERBAHÇE</v>
      </c>
      <c r="O144" s="123"/>
    </row>
    <row r="145" spans="1:15" ht="101.25" customHeight="1">
      <c r="A145" s="66">
        <v>5</v>
      </c>
      <c r="B145" s="204" t="s">
        <v>613</v>
      </c>
      <c r="C145" s="281">
        <f>IF(ISERROR(VLOOKUP(B145,'KAYIT LİSTESİ'!$B$4:$H$951,2,0)),"",(VLOOKUP(B145,'KAYIT LİSTESİ'!$B$4:$H$951,2,0)))</f>
        <v>0</v>
      </c>
      <c r="D145" s="276" t="str">
        <f>IF(ISERROR(VLOOKUP(B145,'KAYIT LİSTESİ'!$B$4:$H$951,4,0)),"",(VLOOKUP(B145,'KAYIT LİSTESİ'!$B$4:$H$951,4,0)))</f>
        <v>-</v>
      </c>
      <c r="E145" s="205" t="str">
        <f>IF(ISERROR(VLOOKUP(B145,'KAYIT LİSTESİ'!$B$4:$H$951,5,0)),"",(VLOOKUP(B145,'KAYIT LİSTESİ'!$B$4:$H$951,5,0)))</f>
        <v>YUNUS EMRE DOGAN
MUSTAFA DEMİREL
SERTAÇ BUZAGACI
TARKAN KARACA
EROL AKIN
HAKKI  TOKATLI</v>
      </c>
      <c r="F145" s="205" t="str">
        <f>IF(ISERROR(VLOOKUP(B145,'KAYIT LİSTESİ'!$B$4:$H$951,6,0)),"",(VLOOKUP(B145,'KAYIT LİSTESİ'!$B$4:$H$951,6,0)))</f>
        <v>ESKİŞEHİR-B.Ş.GENÇLİK VE SPOR</v>
      </c>
      <c r="G145" s="123"/>
      <c r="H145" s="231"/>
      <c r="I145" s="66">
        <v>5</v>
      </c>
      <c r="J145" s="204" t="s">
        <v>621</v>
      </c>
      <c r="K145" s="281">
        <f>IF(ISERROR(VLOOKUP(J145,'KAYIT LİSTESİ'!$B$4:$H$951,2,0)),"",(VLOOKUP(J145,'KAYIT LİSTESİ'!$B$4:$H$951,2,0)))</f>
        <v>0</v>
      </c>
      <c r="L145" s="276" t="str">
        <f>IF(ISERROR(VLOOKUP(J145,'KAYIT LİSTESİ'!$B$4:$H$951,4,0)),"",(VLOOKUP(J145,'KAYIT LİSTESİ'!$B$4:$H$951,4,0)))</f>
        <v>-</v>
      </c>
      <c r="M145" s="205" t="str">
        <f>IF(ISERROR(VLOOKUP(J145,'KAYIT LİSTESİ'!$B$4:$H$951,5,0)),"",(VLOOKUP(J145,'KAYIT LİSTESİ'!$B$4:$H$951,5,0)))</f>
        <v>AHMET COŞKUN
RAMAZAN BERBER
MUAMMER DEMİR
UĞUR BİLGİ
ENES ÜNLÜ
UMUT KÜRKÇÜ</v>
      </c>
      <c r="N145" s="205" t="str">
        <f>IF(ISERROR(VLOOKUP(J145,'KAYIT LİSTESİ'!$B$4:$H$951,6,0)),"",(VLOOKUP(J145,'KAYIT LİSTESİ'!$B$4:$H$951,6,0)))</f>
        <v>İSTANBUL-ENKA SPOR</v>
      </c>
      <c r="O145" s="123"/>
    </row>
    <row r="146" spans="1:15" ht="101.25" customHeight="1">
      <c r="A146" s="66">
        <v>6</v>
      </c>
      <c r="B146" s="204" t="s">
        <v>614</v>
      </c>
      <c r="C146" s="281">
        <f>IF(ISERROR(VLOOKUP(B146,'KAYIT LİSTESİ'!$B$4:$H$951,2,0)),"",(VLOOKUP(B146,'KAYIT LİSTESİ'!$B$4:$H$951,2,0)))</f>
        <v>0</v>
      </c>
      <c r="D146" s="276" t="str">
        <f>IF(ISERROR(VLOOKUP(B146,'KAYIT LİSTESİ'!$B$4:$H$951,4,0)),"",(VLOOKUP(B146,'KAYIT LİSTESİ'!$B$4:$H$951,4,0)))</f>
        <v>-</v>
      </c>
      <c r="E146" s="205" t="str">
        <f>IF(ISERROR(VLOOKUP(B146,'KAYIT LİSTESİ'!$B$4:$H$951,5,0)),"",(VLOOKUP(B146,'KAYIT LİSTESİ'!$B$4:$H$951,5,0)))</f>
        <v>İSHAK TOK
OZAN GÖÇMEN
MEHMET PINAR
MUSTAFA KARADUMAN
CEM ŞAHİN</v>
      </c>
      <c r="F146" s="205" t="str">
        <f>IF(ISERROR(VLOOKUP(B146,'KAYIT LİSTESİ'!$B$4:$H$951,6,0)),"",(VLOOKUP(B146,'KAYIT LİSTESİ'!$B$4:$H$951,6,0)))</f>
        <v>MERSİN-MESKİ SPOR</v>
      </c>
      <c r="G146" s="123"/>
      <c r="H146" s="231"/>
      <c r="I146" s="66">
        <v>6</v>
      </c>
      <c r="J146" s="204" t="s">
        <v>622</v>
      </c>
      <c r="K146" s="281">
        <f>IF(ISERROR(VLOOKUP(J146,'KAYIT LİSTESİ'!$B$4:$H$951,2,0)),"",(VLOOKUP(J146,'KAYIT LİSTESİ'!$B$4:$H$951,2,0)))</f>
        <v>0</v>
      </c>
      <c r="L146" s="276" t="str">
        <f>IF(ISERROR(VLOOKUP(J146,'KAYIT LİSTESİ'!$B$4:$H$951,4,0)),"",(VLOOKUP(J146,'KAYIT LİSTESİ'!$B$4:$H$951,4,0)))</f>
        <v>-</v>
      </c>
      <c r="M146" s="205" t="str">
        <f>IF(ISERROR(VLOOKUP(J146,'KAYIT LİSTESİ'!$B$4:$H$951,5,0)),"",(VLOOKUP(J146,'KAYIT LİSTESİ'!$B$4:$H$951,5,0)))</f>
        <v>UTKU ÇOBANOĞLU
MUSTAFA YILMAZ 
YUNUS PEHLEVAN 
SİNAN TATLI 
ALİ SARI 
HAKAN ÇOBAN</v>
      </c>
      <c r="N146" s="205" t="str">
        <f>IF(ISERROR(VLOOKUP(J146,'KAYIT LİSTESİ'!$B$4:$H$951,6,0)),"",(VLOOKUP(J146,'KAYIT LİSTESİ'!$B$4:$H$951,6,0)))</f>
        <v>KOCAELİ-B.Ş.BLD.KAĞIT SPOR</v>
      </c>
      <c r="O146" s="123"/>
    </row>
    <row r="147" spans="1:15" ht="101.25" customHeight="1">
      <c r="A147" s="66">
        <v>7</v>
      </c>
      <c r="B147" s="204" t="s">
        <v>615</v>
      </c>
      <c r="C147" s="281">
        <f>IF(ISERROR(VLOOKUP(B147,'KAYIT LİSTESİ'!$B$4:$H$951,2,0)),"",(VLOOKUP(B147,'KAYIT LİSTESİ'!$B$4:$H$951,2,0)))</f>
        <v>0</v>
      </c>
      <c r="D147" s="276" t="str">
        <f>IF(ISERROR(VLOOKUP(B147,'KAYIT LİSTESİ'!$B$4:$H$951,4,0)),"",(VLOOKUP(B147,'KAYIT LİSTESİ'!$B$4:$H$951,4,0)))</f>
        <v>-</v>
      </c>
      <c r="E147" s="205" t="str">
        <f>IF(ISERROR(VLOOKUP(B147,'KAYIT LİSTESİ'!$B$4:$H$951,5,0)),"",(VLOOKUP(B147,'KAYIT LİSTESİ'!$B$4:$H$951,5,0)))</f>
        <v>TEYFİK YAĞMUR
SÜHA UĞUR
ALPEREN KIRATİK
NUH ÖZDEMİR
ALİ ÖZÇİÇEK
EMRE DOĞAN</v>
      </c>
      <c r="F147" s="205" t="str">
        <f>IF(ISERROR(VLOOKUP(B147,'KAYIT LİSTESİ'!$B$4:$H$951,6,0)),"",(VLOOKUP(B147,'KAYIT LİSTESİ'!$B$4:$H$951,6,0)))</f>
        <v>SİVAS-SPORCU EĞİTİM MERKEZİ</v>
      </c>
      <c r="G147" s="123"/>
      <c r="H147" s="231"/>
      <c r="I147" s="66">
        <v>7</v>
      </c>
      <c r="J147" s="204" t="s">
        <v>623</v>
      </c>
      <c r="K147" s="281" t="str">
        <f>IF(ISERROR(VLOOKUP(J147,'KAYIT LİSTESİ'!$B$4:$H$951,2,0)),"",(VLOOKUP(J147,'KAYIT LİSTESİ'!$B$4:$H$951,2,0)))</f>
        <v>414
409
413
405
410
408
</v>
      </c>
      <c r="L147" s="276" t="str">
        <f>IF(ISERROR(VLOOKUP(J147,'KAYIT LİSTESİ'!$B$4:$H$951,4,0)),"",(VLOOKUP(J147,'KAYIT LİSTESİ'!$B$4:$H$951,4,0)))</f>
        <v>-</v>
      </c>
      <c r="M147" s="205" t="str">
        <f>IF(ISERROR(VLOOKUP(J147,'KAYIT LİSTESİ'!$B$4:$H$951,5,0)),"",(VLOOKUP(J147,'KAYIT LİSTESİ'!$B$4:$H$951,5,0)))</f>
        <v>YUSUF KARAPINAR
GÜRKAN ALTUN
YUSUF BAYRAM
BARIŞ UYAR
MİKTAT KAYA
FATİH SOYDAN</v>
      </c>
      <c r="N147" s="205" t="str">
        <f>IF(ISERROR(VLOOKUP(J147,'KAYIT LİSTESİ'!$B$4:$H$951,6,0)),"",(VLOOKUP(J147,'KAYIT LİSTESİ'!$B$4:$H$951,6,0)))</f>
        <v>ANKARA-B.B. ANKARASPOR</v>
      </c>
      <c r="O147" s="123"/>
    </row>
    <row r="148" spans="1:15" ht="101.25" customHeight="1">
      <c r="A148" s="66">
        <v>8</v>
      </c>
      <c r="B148" s="204" t="s">
        <v>616</v>
      </c>
      <c r="C148" s="281">
        <f>IF(ISERROR(VLOOKUP(B148,'KAYIT LİSTESİ'!$B$4:$H$951,2,0)),"",(VLOOKUP(B148,'KAYIT LİSTESİ'!$B$4:$H$951,2,0)))</f>
      </c>
      <c r="D148" s="276">
        <f>IF(ISERROR(VLOOKUP(B148,'KAYIT LİSTESİ'!$B$4:$H$951,4,0)),"",(VLOOKUP(B148,'KAYIT LİSTESİ'!$B$4:$H$951,4,0)))</f>
      </c>
      <c r="E148" s="205">
        <f>IF(ISERROR(VLOOKUP(B148,'KAYIT LİSTESİ'!$B$4:$H$951,5,0)),"",(VLOOKUP(B148,'KAYIT LİSTESİ'!$B$4:$H$951,5,0)))</f>
      </c>
      <c r="F148" s="205">
        <f>IF(ISERROR(VLOOKUP(B148,'KAYIT LİSTESİ'!$B$4:$H$951,6,0)),"",(VLOOKUP(B148,'KAYIT LİSTESİ'!$B$4:$H$951,6,0)))</f>
      </c>
      <c r="G148" s="123"/>
      <c r="H148" s="231"/>
      <c r="I148" s="66">
        <v>8</v>
      </c>
      <c r="J148" s="204" t="s">
        <v>624</v>
      </c>
      <c r="K148" s="281">
        <f>IF(ISERROR(VLOOKUP(J148,'KAYIT LİSTESİ'!$B$4:$H$951,2,0)),"",(VLOOKUP(J148,'KAYIT LİSTESİ'!$B$4:$H$951,2,0)))</f>
        <v>0</v>
      </c>
      <c r="L148" s="276" t="str">
        <f>IF(ISERROR(VLOOKUP(J148,'KAYIT LİSTESİ'!$B$4:$H$951,4,0)),"",(VLOOKUP(J148,'KAYIT LİSTESİ'!$B$4:$H$951,4,0)))</f>
        <v>-</v>
      </c>
      <c r="M148" s="205" t="str">
        <f>IF(ISERROR(VLOOKUP(J148,'KAYIT LİSTESİ'!$B$4:$H$951,5,0)),"",(VLOOKUP(J148,'KAYIT LİSTESİ'!$B$4:$H$951,5,0)))</f>
        <v>YAKUP ÇALIK
FERHAT BAYRAM
BAYRAM ÖZBAŞ
MURAT ÖZDEMİR
HÜSEYİN KILIÇ
SERKAN ŞİMŞEK</v>
      </c>
      <c r="N148" s="205" t="str">
        <f>IF(ISERROR(VLOOKUP(J148,'KAYIT LİSTESİ'!$B$4:$H$951,6,0)),"",(VLOOKUP(J148,'KAYIT LİSTESİ'!$B$4:$H$951,6,0)))</f>
        <v>KOCAELİ-DARICA BLD.EĞT.SP.</v>
      </c>
      <c r="O148" s="123"/>
    </row>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4" customHeight="1"/>
    <row r="186" ht="24" customHeight="1"/>
    <row r="187" ht="24" customHeight="1"/>
    <row r="188" ht="24" customHeight="1"/>
    <row r="189" ht="24" customHeight="1"/>
    <row r="190" ht="24" customHeight="1">
      <c r="H190" s="238"/>
    </row>
    <row r="191" ht="22.5" customHeight="1">
      <c r="H191" s="238"/>
    </row>
    <row r="192" ht="15.75">
      <c r="H192" s="238"/>
    </row>
    <row r="193" ht="12.75" customHeight="1">
      <c r="H193" s="238"/>
    </row>
    <row r="194" ht="50.25" customHeight="1">
      <c r="H194" s="238"/>
    </row>
    <row r="195" ht="50.25" customHeight="1">
      <c r="H195" s="238"/>
    </row>
    <row r="196" ht="50.25" customHeight="1">
      <c r="H196" s="238"/>
    </row>
    <row r="197" ht="50.25" customHeight="1">
      <c r="H197" s="238"/>
    </row>
    <row r="198" ht="50.25" customHeight="1">
      <c r="H198" s="238"/>
    </row>
    <row r="199" ht="50.25" customHeight="1">
      <c r="H199" s="238"/>
    </row>
    <row r="200" ht="50.25" customHeight="1">
      <c r="H200" s="238"/>
    </row>
    <row r="201" ht="50.25" customHeight="1">
      <c r="H201" s="238"/>
    </row>
    <row r="202" ht="15.75">
      <c r="H202" s="238"/>
    </row>
    <row r="203" ht="12.75" customHeight="1">
      <c r="H203" s="238"/>
    </row>
    <row r="204" ht="61.5" customHeight="1">
      <c r="H204" s="238"/>
    </row>
    <row r="205" ht="61.5" customHeight="1">
      <c r="H205" s="238"/>
    </row>
    <row r="206" ht="61.5" customHeight="1">
      <c r="H206" s="238"/>
    </row>
    <row r="207" ht="61.5" customHeight="1">
      <c r="H207" s="238"/>
    </row>
    <row r="208" ht="61.5" customHeight="1">
      <c r="H208" s="238"/>
    </row>
    <row r="209" ht="61.5" customHeight="1">
      <c r="H209" s="238"/>
    </row>
    <row r="210" ht="61.5" customHeight="1">
      <c r="H210" s="238"/>
    </row>
    <row r="211" ht="61.5" customHeight="1">
      <c r="H211" s="238"/>
    </row>
    <row r="212" ht="15.75">
      <c r="H212" s="238"/>
    </row>
  </sheetData>
  <sheetProtection/>
  <mergeCells count="36">
    <mergeCell ref="A110:G110"/>
    <mergeCell ref="A124:G124"/>
    <mergeCell ref="A1:O1"/>
    <mergeCell ref="A2:O2"/>
    <mergeCell ref="A3:O3"/>
    <mergeCell ref="A4:G4"/>
    <mergeCell ref="A5:G5"/>
    <mergeCell ref="J6:J7"/>
    <mergeCell ref="I72:O72"/>
    <mergeCell ref="I4:O4"/>
    <mergeCell ref="I28:O28"/>
    <mergeCell ref="M6:M7"/>
    <mergeCell ref="I50:O50"/>
    <mergeCell ref="N6:N7"/>
    <mergeCell ref="O6:O7"/>
    <mergeCell ref="K6:K7"/>
    <mergeCell ref="A99:G99"/>
    <mergeCell ref="A58:G58"/>
    <mergeCell ref="I110:O110"/>
    <mergeCell ref="I124:O124"/>
    <mergeCell ref="L6:L7"/>
    <mergeCell ref="I6:I7"/>
    <mergeCell ref="A78:G78"/>
    <mergeCell ref="A48:G48"/>
    <mergeCell ref="A19:G19"/>
    <mergeCell ref="A68:G68"/>
    <mergeCell ref="A138:G138"/>
    <mergeCell ref="A139:G139"/>
    <mergeCell ref="I138:O138"/>
    <mergeCell ref="I139:O139"/>
    <mergeCell ref="A33:G33"/>
    <mergeCell ref="I109:O109"/>
    <mergeCell ref="A47:G47"/>
    <mergeCell ref="A109:G109"/>
    <mergeCell ref="A79:G79"/>
    <mergeCell ref="A89:G89"/>
  </mergeCells>
  <printOptions/>
  <pageMargins left="0.7" right="0.7" top="0.75" bottom="0.75" header="0.3" footer="0.3"/>
  <pageSetup horizontalDpi="600" verticalDpi="600" orientation="portrait" paperSize="9" scale="37" r:id="rId2"/>
  <ignoredErrors>
    <ignoredError sqref="L30:N49 K30:K49 O30:O49 L52:N71 K52:K71 O52:O71 K74:O93" unlockedFormula="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4">
      <selection activeCell="H14" sqref="H14"/>
    </sheetView>
  </sheetViews>
  <sheetFormatPr defaultColWidth="9.140625" defaultRowHeight="12.75"/>
  <cols>
    <col min="1" max="1" width="2.57421875" style="99" customWidth="1"/>
    <col min="2" max="2" width="24.140625" style="118" bestFit="1" customWidth="1"/>
    <col min="3" max="3" width="28.421875" style="99" bestFit="1" customWidth="1"/>
    <col min="4" max="4" width="27.00390625" style="99" hidden="1" customWidth="1"/>
    <col min="5" max="5" width="36.28125" style="99" customWidth="1"/>
    <col min="6" max="6" width="2.421875" style="99" customWidth="1"/>
    <col min="7" max="7" width="2.57421875" style="99" customWidth="1"/>
    <col min="8" max="8" width="119.8515625" style="99" customWidth="1"/>
    <col min="9" max="16384" width="9.140625" style="99" customWidth="1"/>
  </cols>
  <sheetData>
    <row r="1" spans="1:8" ht="12" customHeight="1">
      <c r="A1" s="97"/>
      <c r="B1" s="98"/>
      <c r="C1" s="97"/>
      <c r="D1" s="97"/>
      <c r="E1" s="97"/>
      <c r="F1" s="97"/>
      <c r="G1" s="95"/>
      <c r="H1" s="436" t="s">
        <v>105</v>
      </c>
    </row>
    <row r="2" spans="1:13" ht="51" customHeight="1">
      <c r="A2" s="97"/>
      <c r="B2" s="445" t="str">
        <f>'YARIŞMA BİLGİLERİ'!F19</f>
        <v>Kulüplerarası Gençler Atletizm Ligi 1.Kademe Yarışmaları</v>
      </c>
      <c r="C2" s="446"/>
      <c r="D2" s="446"/>
      <c r="E2" s="447"/>
      <c r="F2" s="97"/>
      <c r="H2" s="437"/>
      <c r="I2" s="96"/>
      <c r="J2" s="96"/>
      <c r="K2" s="96"/>
      <c r="L2" s="96"/>
      <c r="M2" s="100"/>
    </row>
    <row r="3" spans="1:12" ht="20.25" customHeight="1">
      <c r="A3" s="97"/>
      <c r="B3" s="442" t="s">
        <v>20</v>
      </c>
      <c r="C3" s="443"/>
      <c r="D3" s="443"/>
      <c r="E3" s="444"/>
      <c r="F3" s="97"/>
      <c r="H3" s="437"/>
      <c r="I3" s="101"/>
      <c r="J3" s="101"/>
      <c r="K3" s="101"/>
      <c r="L3" s="101"/>
    </row>
    <row r="4" spans="1:12" ht="48">
      <c r="A4" s="97"/>
      <c r="B4" s="448" t="s">
        <v>106</v>
      </c>
      <c r="C4" s="449"/>
      <c r="D4" s="449"/>
      <c r="E4" s="450"/>
      <c r="F4" s="97"/>
      <c r="H4" s="102" t="s">
        <v>909</v>
      </c>
      <c r="I4" s="103"/>
      <c r="J4" s="103"/>
      <c r="K4" s="103"/>
      <c r="L4" s="103"/>
    </row>
    <row r="5" spans="1:12" ht="45" customHeight="1">
      <c r="A5" s="97"/>
      <c r="B5" s="438" t="str">
        <f>'YARIŞMA BİLGİLERİ'!F21</f>
        <v>Erkekler</v>
      </c>
      <c r="C5" s="439"/>
      <c r="D5" s="440" t="s">
        <v>89</v>
      </c>
      <c r="E5" s="441"/>
      <c r="F5" s="97"/>
      <c r="H5" s="102" t="s">
        <v>668</v>
      </c>
      <c r="I5" s="103"/>
      <c r="J5" s="103"/>
      <c r="K5" s="103"/>
      <c r="L5" s="103"/>
    </row>
    <row r="6" spans="1:12" ht="39.75" customHeight="1">
      <c r="A6" s="97"/>
      <c r="B6" s="140" t="s">
        <v>10</v>
      </c>
      <c r="C6" s="140" t="s">
        <v>11</v>
      </c>
      <c r="D6" s="140" t="s">
        <v>38</v>
      </c>
      <c r="E6" s="140" t="s">
        <v>81</v>
      </c>
      <c r="F6" s="97"/>
      <c r="H6" s="102" t="s">
        <v>669</v>
      </c>
      <c r="I6" s="103"/>
      <c r="J6" s="103"/>
      <c r="K6" s="103"/>
      <c r="L6" s="103"/>
    </row>
    <row r="7" spans="1:12" s="107" customFormat="1" ht="41.25" customHeight="1">
      <c r="A7" s="104"/>
      <c r="B7" s="105" t="s">
        <v>695</v>
      </c>
      <c r="C7" s="137" t="s">
        <v>152</v>
      </c>
      <c r="D7" s="138"/>
      <c r="E7" s="106" t="s">
        <v>675</v>
      </c>
      <c r="F7" s="104"/>
      <c r="H7" s="102" t="s">
        <v>670</v>
      </c>
      <c r="I7" s="103"/>
      <c r="J7" s="103"/>
      <c r="K7" s="103"/>
      <c r="L7" s="103"/>
    </row>
    <row r="8" spans="1:12" s="107" customFormat="1" ht="41.25" customHeight="1">
      <c r="A8" s="104"/>
      <c r="B8" s="105" t="s">
        <v>696</v>
      </c>
      <c r="C8" s="137" t="s">
        <v>363</v>
      </c>
      <c r="D8" s="138"/>
      <c r="E8" s="106" t="s">
        <v>676</v>
      </c>
      <c r="F8" s="104"/>
      <c r="H8" s="102" t="s">
        <v>98</v>
      </c>
      <c r="I8" s="103"/>
      <c r="J8" s="103"/>
      <c r="K8" s="103"/>
      <c r="L8" s="103"/>
    </row>
    <row r="9" spans="1:12" s="107" customFormat="1" ht="41.25" customHeight="1">
      <c r="A9" s="104"/>
      <c r="B9" s="105" t="s">
        <v>698</v>
      </c>
      <c r="C9" s="137" t="s">
        <v>235</v>
      </c>
      <c r="D9" s="138"/>
      <c r="E9" s="106" t="s">
        <v>677</v>
      </c>
      <c r="F9" s="104"/>
      <c r="H9" s="102" t="s">
        <v>99</v>
      </c>
      <c r="I9" s="103"/>
      <c r="J9" s="103"/>
      <c r="K9" s="103"/>
      <c r="L9" s="103"/>
    </row>
    <row r="10" spans="1:12" s="107" customFormat="1" ht="41.25" customHeight="1">
      <c r="A10" s="104"/>
      <c r="B10" s="105" t="s">
        <v>694</v>
      </c>
      <c r="C10" s="137" t="s">
        <v>663</v>
      </c>
      <c r="D10" s="138"/>
      <c r="E10" s="106" t="s">
        <v>678</v>
      </c>
      <c r="F10" s="104"/>
      <c r="H10" s="102" t="s">
        <v>100</v>
      </c>
      <c r="I10" s="103"/>
      <c r="J10" s="103"/>
      <c r="K10" s="103"/>
      <c r="L10" s="103"/>
    </row>
    <row r="11" spans="1:12" s="107" customFormat="1" ht="41.25" customHeight="1">
      <c r="A11" s="104"/>
      <c r="B11" s="105" t="s">
        <v>697</v>
      </c>
      <c r="C11" s="137" t="s">
        <v>366</v>
      </c>
      <c r="D11" s="194"/>
      <c r="E11" s="106" t="s">
        <v>679</v>
      </c>
      <c r="F11" s="104"/>
      <c r="H11" s="102" t="s">
        <v>101</v>
      </c>
      <c r="I11" s="103"/>
      <c r="J11" s="103"/>
      <c r="K11" s="103"/>
      <c r="L11" s="103"/>
    </row>
    <row r="12" spans="1:12" s="107" customFormat="1" ht="41.25" customHeight="1">
      <c r="A12" s="104"/>
      <c r="B12" s="105" t="s">
        <v>693</v>
      </c>
      <c r="C12" s="139" t="s">
        <v>154</v>
      </c>
      <c r="D12" s="194"/>
      <c r="E12" s="106" t="s">
        <v>680</v>
      </c>
      <c r="F12" s="104"/>
      <c r="H12" s="102" t="s">
        <v>102</v>
      </c>
      <c r="I12" s="103"/>
      <c r="J12" s="103"/>
      <c r="K12" s="103"/>
      <c r="L12" s="103"/>
    </row>
    <row r="13" spans="1:12" s="107" customFormat="1" ht="41.25" customHeight="1">
      <c r="A13" s="104"/>
      <c r="B13" s="105" t="s">
        <v>696</v>
      </c>
      <c r="C13" s="139" t="s">
        <v>273</v>
      </c>
      <c r="D13" s="194"/>
      <c r="E13" s="106" t="s">
        <v>681</v>
      </c>
      <c r="F13" s="104"/>
      <c r="H13" s="102" t="s">
        <v>103</v>
      </c>
      <c r="I13" s="103"/>
      <c r="J13" s="103"/>
      <c r="K13" s="103"/>
      <c r="L13" s="103"/>
    </row>
    <row r="14" spans="1:12" s="107" customFormat="1" ht="41.25" customHeight="1">
      <c r="A14" s="104"/>
      <c r="B14" s="105" t="s">
        <v>699</v>
      </c>
      <c r="C14" s="137" t="s">
        <v>444</v>
      </c>
      <c r="D14" s="194"/>
      <c r="E14" s="106" t="s">
        <v>682</v>
      </c>
      <c r="F14" s="104"/>
      <c r="H14" s="102" t="s">
        <v>671</v>
      </c>
      <c r="I14" s="103"/>
      <c r="J14" s="103"/>
      <c r="K14" s="103"/>
      <c r="L14" s="103"/>
    </row>
    <row r="15" spans="1:12" s="107" customFormat="1" ht="42" customHeight="1">
      <c r="A15" s="104"/>
      <c r="B15" s="105" t="s">
        <v>694</v>
      </c>
      <c r="C15" s="139" t="s">
        <v>440</v>
      </c>
      <c r="D15" s="194"/>
      <c r="E15" s="106" t="s">
        <v>683</v>
      </c>
      <c r="F15" s="104"/>
      <c r="H15" s="102" t="s">
        <v>104</v>
      </c>
      <c r="I15" s="103"/>
      <c r="J15" s="103"/>
      <c r="K15" s="103"/>
      <c r="L15" s="103"/>
    </row>
    <row r="16" spans="1:12" s="107" customFormat="1" ht="43.5" customHeight="1">
      <c r="A16" s="104"/>
      <c r="B16" s="105" t="s">
        <v>700</v>
      </c>
      <c r="C16" s="137" t="s">
        <v>441</v>
      </c>
      <c r="D16" s="194"/>
      <c r="E16" s="106" t="s">
        <v>902</v>
      </c>
      <c r="F16" s="104"/>
      <c r="H16" s="121" t="s">
        <v>33</v>
      </c>
      <c r="I16" s="108"/>
      <c r="J16" s="108"/>
      <c r="K16" s="108"/>
      <c r="L16" s="108"/>
    </row>
    <row r="17" spans="1:12" s="107" customFormat="1" ht="43.5" customHeight="1">
      <c r="A17" s="104"/>
      <c r="B17" s="438" t="str">
        <f>'YARIŞMA BİLGİLERİ'!F21</f>
        <v>Erkekler</v>
      </c>
      <c r="C17" s="439"/>
      <c r="D17" s="440" t="s">
        <v>90</v>
      </c>
      <c r="E17" s="441"/>
      <c r="F17" s="104"/>
      <c r="H17" s="120" t="s">
        <v>29</v>
      </c>
      <c r="I17" s="108"/>
      <c r="J17" s="108"/>
      <c r="K17" s="108"/>
      <c r="L17" s="108"/>
    </row>
    <row r="18" spans="1:12" s="107" customFormat="1" ht="43.5" customHeight="1">
      <c r="A18" s="104"/>
      <c r="B18" s="140" t="s">
        <v>10</v>
      </c>
      <c r="C18" s="140" t="s">
        <v>11</v>
      </c>
      <c r="D18" s="140" t="s">
        <v>38</v>
      </c>
      <c r="E18" s="140" t="s">
        <v>81</v>
      </c>
      <c r="F18" s="104"/>
      <c r="H18" s="120" t="s">
        <v>30</v>
      </c>
      <c r="I18" s="108"/>
      <c r="J18" s="108"/>
      <c r="K18" s="108"/>
      <c r="L18" s="108"/>
    </row>
    <row r="19" spans="1:12" s="107" customFormat="1" ht="43.5" customHeight="1">
      <c r="A19" s="104"/>
      <c r="B19" s="105" t="s">
        <v>705</v>
      </c>
      <c r="C19" s="137" t="s">
        <v>153</v>
      </c>
      <c r="D19" s="138"/>
      <c r="E19" s="106" t="s">
        <v>684</v>
      </c>
      <c r="F19" s="104"/>
      <c r="H19" s="120" t="s">
        <v>31</v>
      </c>
      <c r="I19" s="108"/>
      <c r="J19" s="108"/>
      <c r="K19" s="108"/>
      <c r="L19" s="108"/>
    </row>
    <row r="20" spans="1:12" s="109" customFormat="1" ht="43.5" customHeight="1">
      <c r="A20" s="104"/>
      <c r="B20" s="105" t="s">
        <v>703</v>
      </c>
      <c r="C20" s="137" t="s">
        <v>365</v>
      </c>
      <c r="D20" s="138"/>
      <c r="E20" s="106" t="s">
        <v>685</v>
      </c>
      <c r="F20" s="104"/>
      <c r="H20" s="120" t="s">
        <v>32</v>
      </c>
      <c r="I20" s="108"/>
      <c r="J20" s="108"/>
      <c r="K20" s="108"/>
      <c r="L20" s="108"/>
    </row>
    <row r="21" spans="1:12" s="109" customFormat="1" ht="43.5" customHeight="1">
      <c r="A21" s="104"/>
      <c r="B21" s="105" t="s">
        <v>702</v>
      </c>
      <c r="C21" s="137" t="s">
        <v>602</v>
      </c>
      <c r="D21" s="138"/>
      <c r="E21" s="106" t="s">
        <v>686</v>
      </c>
      <c r="F21" s="104"/>
      <c r="H21" s="121" t="s">
        <v>37</v>
      </c>
      <c r="I21" s="108"/>
      <c r="J21" s="110"/>
      <c r="K21" s="110"/>
      <c r="L21" s="110"/>
    </row>
    <row r="22" spans="1:12" s="109" customFormat="1" ht="43.5" customHeight="1">
      <c r="A22" s="104"/>
      <c r="B22" s="105" t="s">
        <v>704</v>
      </c>
      <c r="C22" s="137" t="s">
        <v>664</v>
      </c>
      <c r="D22" s="194"/>
      <c r="E22" s="106" t="s">
        <v>687</v>
      </c>
      <c r="F22" s="104"/>
      <c r="H22" s="119" t="s">
        <v>34</v>
      </c>
      <c r="I22" s="111"/>
      <c r="J22" s="110"/>
      <c r="K22" s="110"/>
      <c r="L22" s="110"/>
    </row>
    <row r="23" spans="1:12" s="107" customFormat="1" ht="43.5" customHeight="1">
      <c r="A23" s="104"/>
      <c r="B23" s="105" t="s">
        <v>701</v>
      </c>
      <c r="C23" s="137" t="s">
        <v>364</v>
      </c>
      <c r="D23" s="194"/>
      <c r="E23" s="106" t="s">
        <v>688</v>
      </c>
      <c r="F23" s="104"/>
      <c r="H23" s="119" t="s">
        <v>35</v>
      </c>
      <c r="I23" s="111"/>
      <c r="J23" s="110"/>
      <c r="K23" s="110"/>
      <c r="L23" s="110"/>
    </row>
    <row r="24" spans="1:12" s="107" customFormat="1" ht="31.5" customHeight="1">
      <c r="A24" s="104"/>
      <c r="B24" s="105" t="s">
        <v>701</v>
      </c>
      <c r="C24" s="137" t="s">
        <v>277</v>
      </c>
      <c r="D24" s="194"/>
      <c r="E24" s="106" t="s">
        <v>689</v>
      </c>
      <c r="F24" s="104"/>
      <c r="H24" s="119" t="s">
        <v>36</v>
      </c>
      <c r="I24" s="111"/>
      <c r="J24" s="110"/>
      <c r="K24" s="110"/>
      <c r="L24" s="110"/>
    </row>
    <row r="25" spans="1:12" s="107" customFormat="1" ht="42.75" customHeight="1">
      <c r="A25" s="104"/>
      <c r="B25" s="105" t="s">
        <v>705</v>
      </c>
      <c r="C25" s="137" t="s">
        <v>278</v>
      </c>
      <c r="D25" s="194"/>
      <c r="E25" s="106" t="s">
        <v>690</v>
      </c>
      <c r="F25" s="104"/>
      <c r="G25" s="100"/>
      <c r="J25" s="113"/>
      <c r="K25" s="113"/>
      <c r="L25" s="113"/>
    </row>
    <row r="26" spans="1:6" s="107" customFormat="1" ht="46.5" customHeight="1">
      <c r="A26" s="104"/>
      <c r="B26" s="105" t="s">
        <v>706</v>
      </c>
      <c r="C26" s="137" t="s">
        <v>443</v>
      </c>
      <c r="D26" s="138"/>
      <c r="E26" s="106" t="s">
        <v>691</v>
      </c>
      <c r="F26" s="104"/>
    </row>
    <row r="27" spans="1:6" s="107" customFormat="1" ht="39" customHeight="1">
      <c r="A27" s="104"/>
      <c r="B27" s="105" t="s">
        <v>707</v>
      </c>
      <c r="C27" s="137" t="s">
        <v>439</v>
      </c>
      <c r="D27" s="138"/>
      <c r="E27" s="106" t="s">
        <v>692</v>
      </c>
      <c r="F27" s="104"/>
    </row>
    <row r="28" spans="1:12" s="107" customFormat="1" ht="42" customHeight="1">
      <c r="A28" s="104"/>
      <c r="B28" s="105" t="s">
        <v>708</v>
      </c>
      <c r="C28" s="137" t="s">
        <v>442</v>
      </c>
      <c r="D28" s="138"/>
      <c r="E28" s="106" t="s">
        <v>903</v>
      </c>
      <c r="F28" s="104"/>
      <c r="H28" s="114"/>
      <c r="I28" s="114"/>
      <c r="J28" s="114"/>
      <c r="K28" s="114"/>
      <c r="L28" s="114"/>
    </row>
    <row r="29" spans="1:6" s="114" customFormat="1" ht="44.25" customHeight="1">
      <c r="A29" s="104"/>
      <c r="B29" s="105" t="s">
        <v>709</v>
      </c>
      <c r="C29" s="202" t="s">
        <v>223</v>
      </c>
      <c r="D29" s="138"/>
      <c r="E29" s="106"/>
      <c r="F29" s="104"/>
    </row>
    <row r="30" spans="1:6" s="114" customFormat="1" ht="17.25" customHeight="1">
      <c r="A30" s="104"/>
      <c r="B30" s="97"/>
      <c r="C30" s="97"/>
      <c r="D30" s="97"/>
      <c r="E30" s="178"/>
      <c r="F30" s="104"/>
    </row>
    <row r="31" spans="1:6" s="114" customFormat="1" ht="38.25" customHeight="1">
      <c r="A31" s="115"/>
      <c r="B31" s="112"/>
      <c r="C31" s="100"/>
      <c r="D31" s="100"/>
      <c r="E31" s="100"/>
      <c r="F31" s="115"/>
    </row>
    <row r="32" spans="1:12" s="114" customFormat="1" ht="52.5" customHeight="1">
      <c r="A32" s="115"/>
      <c r="B32" s="107"/>
      <c r="C32" s="107"/>
      <c r="D32" s="107"/>
      <c r="E32" s="107"/>
      <c r="F32" s="115"/>
      <c r="H32" s="116"/>
      <c r="I32" s="116"/>
      <c r="J32" s="116"/>
      <c r="K32" s="116"/>
      <c r="L32" s="116"/>
    </row>
    <row r="33" spans="1:6" s="116" customFormat="1" ht="94.5" customHeight="1">
      <c r="A33" s="117"/>
      <c r="B33" s="107"/>
      <c r="C33" s="107"/>
      <c r="D33" s="107"/>
      <c r="E33" s="107"/>
      <c r="F33" s="117"/>
    </row>
    <row r="34" spans="1:6" s="116" customFormat="1" ht="34.5" customHeight="1">
      <c r="A34" s="117"/>
      <c r="B34" s="107"/>
      <c r="C34" s="107"/>
      <c r="D34" s="107"/>
      <c r="E34" s="107"/>
      <c r="F34" s="117"/>
    </row>
    <row r="35" spans="2:5" s="116" customFormat="1" ht="47.25" customHeight="1">
      <c r="B35" s="114"/>
      <c r="C35" s="114"/>
      <c r="D35" s="114"/>
      <c r="E35" s="114"/>
    </row>
    <row r="36" spans="2:5" s="116" customFormat="1" ht="36.75" customHeight="1">
      <c r="B36" s="114"/>
      <c r="C36" s="114"/>
      <c r="D36" s="114"/>
      <c r="E36" s="114"/>
    </row>
    <row r="37" spans="2:5" s="116" customFormat="1" ht="47.25" customHeight="1">
      <c r="B37" s="114"/>
      <c r="C37" s="114"/>
      <c r="D37" s="114"/>
      <c r="E37" s="114"/>
    </row>
    <row r="38" spans="2:5" s="116" customFormat="1" ht="51" customHeight="1">
      <c r="B38" s="114"/>
      <c r="C38" s="114"/>
      <c r="D38" s="114"/>
      <c r="E38" s="114"/>
    </row>
    <row r="39" s="116" customFormat="1" ht="56.25" customHeight="1"/>
    <row r="40" spans="8:12" s="116" customFormat="1" ht="49.5" customHeight="1">
      <c r="H40" s="99"/>
      <c r="I40" s="99"/>
      <c r="J40" s="99"/>
      <c r="K40" s="99"/>
      <c r="L40" s="99"/>
    </row>
    <row r="41" spans="2:5" ht="34.5" customHeight="1">
      <c r="B41" s="116"/>
      <c r="C41" s="116"/>
      <c r="D41" s="116"/>
      <c r="E41" s="116"/>
    </row>
    <row r="42" spans="2:5" ht="34.5" customHeight="1">
      <c r="B42" s="116"/>
      <c r="C42" s="116"/>
      <c r="D42" s="116"/>
      <c r="E42" s="116"/>
    </row>
    <row r="43" spans="2:5" ht="34.5" customHeight="1">
      <c r="B43" s="116"/>
      <c r="C43" s="116"/>
      <c r="D43" s="116"/>
      <c r="E43" s="116"/>
    </row>
    <row r="44" spans="2:5" ht="34.5" customHeight="1">
      <c r="B44" s="116"/>
      <c r="C44" s="116"/>
      <c r="D44" s="116"/>
      <c r="E44" s="116"/>
    </row>
    <row r="45" spans="2:5" ht="34.5" customHeight="1">
      <c r="B45" s="116"/>
      <c r="C45" s="116"/>
      <c r="D45" s="116"/>
      <c r="E45" s="116"/>
    </row>
    <row r="46" spans="2:5" ht="34.5" customHeight="1">
      <c r="B46" s="116"/>
      <c r="C46" s="116"/>
      <c r="D46" s="116"/>
      <c r="E46" s="116"/>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381"/>
  <sheetViews>
    <sheetView zoomScale="120" zoomScaleNormal="120" zoomScaleSheetLayoutView="98" zoomScalePageLayoutView="0" workbookViewId="0" topLeftCell="A262">
      <selection activeCell="F265" sqref="F265"/>
    </sheetView>
  </sheetViews>
  <sheetFormatPr defaultColWidth="6.140625" defaultRowHeight="12.75"/>
  <cols>
    <col min="1" max="1" width="6.140625" style="129" customWidth="1"/>
    <col min="2" max="2" width="16.00390625" style="183" customWidth="1"/>
    <col min="3" max="3" width="8.7109375" style="162" customWidth="1"/>
    <col min="4" max="4" width="11.00390625" style="134" hidden="1" customWidth="1"/>
    <col min="5" max="5" width="11.7109375" style="129" customWidth="1"/>
    <col min="6" max="6" width="24.8515625" style="126" customWidth="1"/>
    <col min="7" max="7" width="40.8515625" style="193" customWidth="1"/>
    <col min="8" max="8" width="12.421875" style="161" customWidth="1"/>
    <col min="9" max="9" width="9.57421875" style="135" hidden="1" customWidth="1"/>
    <col min="10" max="11" width="8.57421875" style="136" customWidth="1"/>
    <col min="12" max="12" width="8.57421875" style="134" customWidth="1"/>
    <col min="13" max="16384" width="6.140625" style="126" customWidth="1"/>
  </cols>
  <sheetData>
    <row r="1" spans="1:12" ht="20.25">
      <c r="A1" s="451" t="str">
        <f>'YARIŞMA BİLGİLERİ'!F19</f>
        <v>Kulüplerarası Gençler Atletizm Ligi 1.Kademe Yarışmaları</v>
      </c>
      <c r="B1" s="451"/>
      <c r="C1" s="451"/>
      <c r="D1" s="451"/>
      <c r="E1" s="451"/>
      <c r="F1" s="452"/>
      <c r="G1" s="452"/>
      <c r="H1" s="452"/>
      <c r="I1" s="452"/>
      <c r="J1" s="451"/>
      <c r="K1" s="451"/>
      <c r="L1" s="451"/>
    </row>
    <row r="2" spans="1:12" ht="18">
      <c r="A2" s="453" t="str">
        <f>'YARIŞMA BİLGİLERİ'!F21</f>
        <v>Erkekler</v>
      </c>
      <c r="B2" s="453"/>
      <c r="C2" s="453"/>
      <c r="D2" s="453"/>
      <c r="E2" s="453"/>
      <c r="F2" s="453"/>
      <c r="G2" s="180" t="s">
        <v>88</v>
      </c>
      <c r="H2" s="166"/>
      <c r="I2" s="454">
        <f ca="1">NOW()</f>
        <v>41486.82992534722</v>
      </c>
      <c r="J2" s="454"/>
      <c r="K2" s="454"/>
      <c r="L2" s="454"/>
    </row>
    <row r="3" spans="1:12" s="129" customFormat="1" ht="45" customHeight="1">
      <c r="A3" s="127" t="s">
        <v>24</v>
      </c>
      <c r="B3" s="128" t="s">
        <v>27</v>
      </c>
      <c r="C3" s="128" t="s">
        <v>78</v>
      </c>
      <c r="D3" s="128" t="s">
        <v>107</v>
      </c>
      <c r="E3" s="127" t="s">
        <v>21</v>
      </c>
      <c r="F3" s="127" t="s">
        <v>7</v>
      </c>
      <c r="G3" s="127" t="s">
        <v>672</v>
      </c>
      <c r="H3" s="159" t="s">
        <v>132</v>
      </c>
      <c r="I3" s="156" t="s">
        <v>39</v>
      </c>
      <c r="J3" s="157" t="s">
        <v>129</v>
      </c>
      <c r="K3" s="157" t="s">
        <v>130</v>
      </c>
      <c r="L3" s="158" t="s">
        <v>131</v>
      </c>
    </row>
    <row r="4" spans="1:12" s="133" customFormat="1" ht="28.5" customHeight="1">
      <c r="A4" s="76">
        <v>1</v>
      </c>
      <c r="B4" s="217" t="str">
        <f aca="true" t="shared" si="0" ref="B4:B13">CONCATENATE(H4,"-",J4,"-",K4)</f>
        <v>110M.ENG-2-7</v>
      </c>
      <c r="C4" s="184">
        <v>405</v>
      </c>
      <c r="D4" s="184"/>
      <c r="E4" s="190">
        <v>1994</v>
      </c>
      <c r="F4" s="186" t="s">
        <v>710</v>
      </c>
      <c r="G4" s="191" t="s">
        <v>711</v>
      </c>
      <c r="H4" s="187" t="s">
        <v>632</v>
      </c>
      <c r="I4" s="188"/>
      <c r="J4" s="189" t="s">
        <v>890</v>
      </c>
      <c r="K4" s="189" t="s">
        <v>891</v>
      </c>
      <c r="L4" s="190">
        <v>7</v>
      </c>
    </row>
    <row r="5" spans="1:12" s="133" customFormat="1" ht="28.5" customHeight="1">
      <c r="A5" s="76">
        <v>2</v>
      </c>
      <c r="B5" s="217" t="str">
        <f t="shared" si="0"/>
        <v>100M-2-7</v>
      </c>
      <c r="C5" s="184">
        <v>410</v>
      </c>
      <c r="D5" s="184"/>
      <c r="E5" s="190">
        <v>1996</v>
      </c>
      <c r="F5" s="186" t="s">
        <v>712</v>
      </c>
      <c r="G5" s="191" t="s">
        <v>711</v>
      </c>
      <c r="H5" s="187" t="s">
        <v>155</v>
      </c>
      <c r="I5" s="188"/>
      <c r="J5" s="189" t="s">
        <v>890</v>
      </c>
      <c r="K5" s="189" t="s">
        <v>891</v>
      </c>
      <c r="L5" s="190">
        <v>7</v>
      </c>
    </row>
    <row r="6" spans="1:12" s="133" customFormat="1" ht="28.5" customHeight="1">
      <c r="A6" s="76">
        <v>3</v>
      </c>
      <c r="B6" s="217" t="str">
        <f t="shared" si="0"/>
        <v>200M-2-7</v>
      </c>
      <c r="C6" s="184">
        <v>410</v>
      </c>
      <c r="D6" s="184"/>
      <c r="E6" s="190">
        <v>1996</v>
      </c>
      <c r="F6" s="186" t="s">
        <v>712</v>
      </c>
      <c r="G6" s="191" t="s">
        <v>711</v>
      </c>
      <c r="H6" s="187" t="s">
        <v>351</v>
      </c>
      <c r="I6" s="188"/>
      <c r="J6" s="189" t="s">
        <v>890</v>
      </c>
      <c r="K6" s="189" t="s">
        <v>891</v>
      </c>
      <c r="L6" s="190">
        <v>7</v>
      </c>
    </row>
    <row r="7" spans="1:12" s="133" customFormat="1" ht="28.5" customHeight="1">
      <c r="A7" s="76">
        <v>4</v>
      </c>
      <c r="B7" s="217" t="str">
        <f t="shared" si="0"/>
        <v>400M-2-7</v>
      </c>
      <c r="C7" s="184">
        <v>409</v>
      </c>
      <c r="D7" s="184"/>
      <c r="E7" s="190">
        <v>1994</v>
      </c>
      <c r="F7" s="186" t="s">
        <v>713</v>
      </c>
      <c r="G7" s="191" t="s">
        <v>711</v>
      </c>
      <c r="H7" s="187" t="s">
        <v>352</v>
      </c>
      <c r="I7" s="188"/>
      <c r="J7" s="189" t="s">
        <v>890</v>
      </c>
      <c r="K7" s="189" t="s">
        <v>891</v>
      </c>
      <c r="L7" s="190">
        <v>7</v>
      </c>
    </row>
    <row r="8" spans="1:12" s="133" customFormat="1" ht="28.5" customHeight="1">
      <c r="A8" s="76">
        <v>5</v>
      </c>
      <c r="B8" s="217" t="str">
        <f t="shared" si="0"/>
        <v>400M.ENG-2-7</v>
      </c>
      <c r="C8" s="184">
        <v>405</v>
      </c>
      <c r="D8" s="184"/>
      <c r="E8" s="190">
        <v>1994</v>
      </c>
      <c r="F8" s="186" t="s">
        <v>710</v>
      </c>
      <c r="G8" s="191" t="s">
        <v>711</v>
      </c>
      <c r="H8" s="187" t="s">
        <v>446</v>
      </c>
      <c r="I8" s="188"/>
      <c r="J8" s="189" t="s">
        <v>890</v>
      </c>
      <c r="K8" s="189" t="s">
        <v>891</v>
      </c>
      <c r="L8" s="190">
        <v>7</v>
      </c>
    </row>
    <row r="9" spans="1:12" s="133" customFormat="1" ht="28.5" customHeight="1">
      <c r="A9" s="76">
        <v>6</v>
      </c>
      <c r="B9" s="217" t="str">
        <f t="shared" si="0"/>
        <v>800M-2-7</v>
      </c>
      <c r="C9" s="184">
        <v>413</v>
      </c>
      <c r="D9" s="184"/>
      <c r="E9" s="190">
        <v>1997</v>
      </c>
      <c r="F9" s="186" t="s">
        <v>714</v>
      </c>
      <c r="G9" s="191" t="s">
        <v>711</v>
      </c>
      <c r="H9" s="187" t="s">
        <v>128</v>
      </c>
      <c r="I9" s="188"/>
      <c r="J9" s="189" t="s">
        <v>890</v>
      </c>
      <c r="K9" s="189" t="s">
        <v>891</v>
      </c>
      <c r="L9" s="190">
        <v>7</v>
      </c>
    </row>
    <row r="10" spans="1:12" s="133" customFormat="1" ht="28.5" customHeight="1">
      <c r="A10" s="76">
        <v>7</v>
      </c>
      <c r="B10" s="217" t="str">
        <f t="shared" si="0"/>
        <v>1500M-2-7</v>
      </c>
      <c r="C10" s="184">
        <v>408</v>
      </c>
      <c r="D10" s="184"/>
      <c r="E10" s="190">
        <v>1994</v>
      </c>
      <c r="F10" s="186" t="s">
        <v>715</v>
      </c>
      <c r="G10" s="191" t="s">
        <v>711</v>
      </c>
      <c r="H10" s="187" t="s">
        <v>272</v>
      </c>
      <c r="I10" s="188"/>
      <c r="J10" s="189" t="s">
        <v>890</v>
      </c>
      <c r="K10" s="189" t="s">
        <v>891</v>
      </c>
      <c r="L10" s="190">
        <v>7</v>
      </c>
    </row>
    <row r="11" spans="1:12" s="133" customFormat="1" ht="28.5" customHeight="1">
      <c r="A11" s="76">
        <v>8</v>
      </c>
      <c r="B11" s="217" t="str">
        <f t="shared" si="0"/>
        <v>3000M-2-7</v>
      </c>
      <c r="C11" s="184">
        <v>406</v>
      </c>
      <c r="D11" s="184"/>
      <c r="E11" s="190">
        <v>1995</v>
      </c>
      <c r="F11" s="186" t="s">
        <v>716</v>
      </c>
      <c r="G11" s="191" t="s">
        <v>711</v>
      </c>
      <c r="H11" s="187" t="s">
        <v>447</v>
      </c>
      <c r="I11" s="188"/>
      <c r="J11" s="189" t="s">
        <v>890</v>
      </c>
      <c r="K11" s="189" t="s">
        <v>891</v>
      </c>
      <c r="L11" s="190">
        <v>7</v>
      </c>
    </row>
    <row r="12" spans="1:12" s="133" customFormat="1" ht="28.5" customHeight="1">
      <c r="A12" s="76">
        <v>9</v>
      </c>
      <c r="B12" s="217" t="str">
        <f t="shared" si="0"/>
        <v>3000M.ENG-2-7</v>
      </c>
      <c r="C12" s="184">
        <v>408</v>
      </c>
      <c r="D12" s="184"/>
      <c r="E12" s="190">
        <v>1994</v>
      </c>
      <c r="F12" s="186" t="s">
        <v>715</v>
      </c>
      <c r="G12" s="191" t="s">
        <v>711</v>
      </c>
      <c r="H12" s="187" t="s">
        <v>449</v>
      </c>
      <c r="I12" s="188"/>
      <c r="J12" s="189" t="s">
        <v>890</v>
      </c>
      <c r="K12" s="189" t="s">
        <v>891</v>
      </c>
      <c r="L12" s="190">
        <v>7</v>
      </c>
    </row>
    <row r="13" spans="1:12" s="133" customFormat="1" ht="28.5" customHeight="1">
      <c r="A13" s="76">
        <v>10</v>
      </c>
      <c r="B13" s="217" t="str">
        <f t="shared" si="0"/>
        <v>5000M-2-7</v>
      </c>
      <c r="C13" s="184">
        <v>406</v>
      </c>
      <c r="D13" s="184"/>
      <c r="E13" s="190">
        <v>1995</v>
      </c>
      <c r="F13" s="186" t="s">
        <v>716</v>
      </c>
      <c r="G13" s="191" t="s">
        <v>711</v>
      </c>
      <c r="H13" s="187" t="s">
        <v>448</v>
      </c>
      <c r="I13" s="188"/>
      <c r="J13" s="189" t="s">
        <v>890</v>
      </c>
      <c r="K13" s="189" t="s">
        <v>891</v>
      </c>
      <c r="L13" s="190">
        <v>7</v>
      </c>
    </row>
    <row r="14" spans="1:12" s="133" customFormat="1" ht="28.5" customHeight="1">
      <c r="A14" s="76">
        <v>11</v>
      </c>
      <c r="B14" s="217" t="str">
        <f aca="true" t="shared" si="1" ref="B14:B21">CONCATENATE(H14,"-",L14)</f>
        <v>UZUN-7</v>
      </c>
      <c r="C14" s="184">
        <v>414</v>
      </c>
      <c r="D14" s="184"/>
      <c r="E14" s="190">
        <v>1995</v>
      </c>
      <c r="F14" s="186" t="s">
        <v>717</v>
      </c>
      <c r="G14" s="191" t="s">
        <v>711</v>
      </c>
      <c r="H14" s="187" t="s">
        <v>58</v>
      </c>
      <c r="I14" s="188"/>
      <c r="J14" s="189" t="s">
        <v>890</v>
      </c>
      <c r="K14" s="189" t="s">
        <v>891</v>
      </c>
      <c r="L14" s="190">
        <v>7</v>
      </c>
    </row>
    <row r="15" spans="1:12" s="133" customFormat="1" ht="28.5" customHeight="1">
      <c r="A15" s="76">
        <v>12</v>
      </c>
      <c r="B15" s="217" t="str">
        <f t="shared" si="1"/>
        <v>ÜÇADIM-7</v>
      </c>
      <c r="C15" s="184">
        <v>409</v>
      </c>
      <c r="D15" s="184"/>
      <c r="E15" s="190">
        <v>1994</v>
      </c>
      <c r="F15" s="186" t="s">
        <v>713</v>
      </c>
      <c r="G15" s="191" t="s">
        <v>711</v>
      </c>
      <c r="H15" s="187" t="s">
        <v>353</v>
      </c>
      <c r="I15" s="188"/>
      <c r="J15" s="189" t="s">
        <v>890</v>
      </c>
      <c r="K15" s="189" t="s">
        <v>891</v>
      </c>
      <c r="L15" s="190">
        <v>7</v>
      </c>
    </row>
    <row r="16" spans="1:12" s="133" customFormat="1" ht="28.5" customHeight="1">
      <c r="A16" s="76">
        <v>13</v>
      </c>
      <c r="B16" s="217" t="str">
        <f t="shared" si="1"/>
        <v>YÜKSEK-7</v>
      </c>
      <c r="C16" s="184">
        <v>412</v>
      </c>
      <c r="D16" s="184"/>
      <c r="E16" s="190">
        <v>1994</v>
      </c>
      <c r="F16" s="186" t="s">
        <v>718</v>
      </c>
      <c r="G16" s="191" t="s">
        <v>711</v>
      </c>
      <c r="H16" s="187" t="s">
        <v>59</v>
      </c>
      <c r="I16" s="188"/>
      <c r="J16" s="189" t="s">
        <v>890</v>
      </c>
      <c r="K16" s="189" t="s">
        <v>891</v>
      </c>
      <c r="L16" s="190">
        <v>7</v>
      </c>
    </row>
    <row r="17" spans="1:12" s="133" customFormat="1" ht="28.5" customHeight="1">
      <c r="A17" s="76">
        <v>14</v>
      </c>
      <c r="B17" s="217" t="str">
        <f t="shared" si="1"/>
        <v>SIRIK-7</v>
      </c>
      <c r="C17" s="184">
        <v>414</v>
      </c>
      <c r="D17" s="184"/>
      <c r="E17" s="190">
        <v>1995</v>
      </c>
      <c r="F17" s="186" t="s">
        <v>717</v>
      </c>
      <c r="G17" s="191" t="s">
        <v>711</v>
      </c>
      <c r="H17" s="187" t="s">
        <v>354</v>
      </c>
      <c r="I17" s="188"/>
      <c r="J17" s="189" t="s">
        <v>890</v>
      </c>
      <c r="K17" s="189" t="s">
        <v>891</v>
      </c>
      <c r="L17" s="190">
        <v>7</v>
      </c>
    </row>
    <row r="18" spans="1:12" s="133" customFormat="1" ht="28.5" customHeight="1">
      <c r="A18" s="76">
        <v>15</v>
      </c>
      <c r="B18" s="217" t="str">
        <f t="shared" si="1"/>
        <v>DİSK-7</v>
      </c>
      <c r="C18" s="184">
        <v>598</v>
      </c>
      <c r="D18" s="184"/>
      <c r="E18" s="190">
        <v>1994</v>
      </c>
      <c r="F18" s="186" t="s">
        <v>719</v>
      </c>
      <c r="G18" s="191" t="s">
        <v>711</v>
      </c>
      <c r="H18" s="187" t="s">
        <v>275</v>
      </c>
      <c r="I18" s="188"/>
      <c r="J18" s="189" t="s">
        <v>890</v>
      </c>
      <c r="K18" s="189" t="s">
        <v>891</v>
      </c>
      <c r="L18" s="190">
        <v>7</v>
      </c>
    </row>
    <row r="19" spans="1:12" s="133" customFormat="1" ht="28.5" customHeight="1">
      <c r="A19" s="76">
        <v>16</v>
      </c>
      <c r="B19" s="217" t="str">
        <f t="shared" si="1"/>
        <v>CİRİT-7</v>
      </c>
      <c r="C19" s="184">
        <v>412</v>
      </c>
      <c r="D19" s="184"/>
      <c r="E19" s="190">
        <v>1994</v>
      </c>
      <c r="F19" s="186" t="s">
        <v>718</v>
      </c>
      <c r="G19" s="191" t="s">
        <v>711</v>
      </c>
      <c r="H19" s="187" t="s">
        <v>276</v>
      </c>
      <c r="I19" s="188"/>
      <c r="J19" s="189" t="s">
        <v>890</v>
      </c>
      <c r="K19" s="189" t="s">
        <v>891</v>
      </c>
      <c r="L19" s="190">
        <v>7</v>
      </c>
    </row>
    <row r="20" spans="1:12" s="133" customFormat="1" ht="28.5" customHeight="1">
      <c r="A20" s="76">
        <v>17</v>
      </c>
      <c r="B20" s="217" t="str">
        <f t="shared" si="1"/>
        <v>GÜLLE-7</v>
      </c>
      <c r="C20" s="184">
        <v>598</v>
      </c>
      <c r="D20" s="184"/>
      <c r="E20" s="190">
        <v>1994</v>
      </c>
      <c r="F20" s="186" t="s">
        <v>719</v>
      </c>
      <c r="G20" s="191" t="s">
        <v>711</v>
      </c>
      <c r="H20" s="187" t="s">
        <v>274</v>
      </c>
      <c r="I20" s="188"/>
      <c r="J20" s="189" t="s">
        <v>890</v>
      </c>
      <c r="K20" s="189" t="s">
        <v>891</v>
      </c>
      <c r="L20" s="190">
        <v>7</v>
      </c>
    </row>
    <row r="21" spans="1:12" s="133" customFormat="1" ht="28.5" customHeight="1">
      <c r="A21" s="76">
        <v>18</v>
      </c>
      <c r="B21" s="293" t="str">
        <f t="shared" si="1"/>
        <v>ÇEKİÇ-7</v>
      </c>
      <c r="C21" s="285">
        <v>599</v>
      </c>
      <c r="D21" s="285"/>
      <c r="E21" s="292">
        <v>1995</v>
      </c>
      <c r="F21" s="287" t="s">
        <v>720</v>
      </c>
      <c r="G21" s="288" t="s">
        <v>711</v>
      </c>
      <c r="H21" s="289" t="s">
        <v>450</v>
      </c>
      <c r="I21" s="290"/>
      <c r="J21" s="189" t="s">
        <v>890</v>
      </c>
      <c r="K21" s="189" t="s">
        <v>891</v>
      </c>
      <c r="L21" s="190">
        <v>7</v>
      </c>
    </row>
    <row r="22" spans="1:12" s="133" customFormat="1" ht="79.5" customHeight="1">
      <c r="A22" s="76">
        <v>19</v>
      </c>
      <c r="B22" s="293" t="str">
        <f aca="true" t="shared" si="2" ref="B22:B33">CONCATENATE(H22,"-",J22,"-",K22)</f>
        <v>4X100M-2-7</v>
      </c>
      <c r="C22" s="285" t="s">
        <v>918</v>
      </c>
      <c r="D22" s="285"/>
      <c r="E22" s="286" t="s">
        <v>908</v>
      </c>
      <c r="F22" s="287" t="s">
        <v>935</v>
      </c>
      <c r="G22" s="288" t="s">
        <v>711</v>
      </c>
      <c r="H22" s="289" t="s">
        <v>451</v>
      </c>
      <c r="I22" s="290"/>
      <c r="J22" s="189" t="s">
        <v>890</v>
      </c>
      <c r="K22" s="189" t="s">
        <v>891</v>
      </c>
      <c r="L22" s="190">
        <v>7</v>
      </c>
    </row>
    <row r="23" spans="1:12" s="133" customFormat="1" ht="79.5" customHeight="1" thickBot="1">
      <c r="A23" s="76">
        <v>20</v>
      </c>
      <c r="B23" s="217" t="str">
        <f t="shared" si="2"/>
        <v>4X400M-2-7</v>
      </c>
      <c r="C23" s="184" t="s">
        <v>919</v>
      </c>
      <c r="D23" s="184"/>
      <c r="E23" s="185" t="s">
        <v>908</v>
      </c>
      <c r="F23" s="363" t="s">
        <v>721</v>
      </c>
      <c r="G23" s="363" t="s">
        <v>711</v>
      </c>
      <c r="H23" s="187" t="s">
        <v>452</v>
      </c>
      <c r="I23" s="224"/>
      <c r="J23" s="189" t="s">
        <v>890</v>
      </c>
      <c r="K23" s="189" t="s">
        <v>891</v>
      </c>
      <c r="L23" s="190">
        <v>7</v>
      </c>
    </row>
    <row r="24" spans="1:12" s="218" customFormat="1" ht="28.5" customHeight="1">
      <c r="A24" s="76">
        <v>21</v>
      </c>
      <c r="B24" s="217" t="str">
        <f t="shared" si="2"/>
        <v>110M.ENG-2-3</v>
      </c>
      <c r="C24" s="128">
        <v>419</v>
      </c>
      <c r="D24" s="128"/>
      <c r="E24" s="302">
        <v>35163</v>
      </c>
      <c r="F24" s="364" t="s">
        <v>722</v>
      </c>
      <c r="G24" s="304" t="s">
        <v>723</v>
      </c>
      <c r="H24" s="305" t="s">
        <v>632</v>
      </c>
      <c r="I24" s="299"/>
      <c r="J24" s="300" t="s">
        <v>890</v>
      </c>
      <c r="K24" s="300" t="s">
        <v>892</v>
      </c>
      <c r="L24" s="301">
        <v>11</v>
      </c>
    </row>
    <row r="25" spans="1:12" s="218" customFormat="1" ht="28.5" customHeight="1">
      <c r="A25" s="76">
        <v>22</v>
      </c>
      <c r="B25" s="217" t="str">
        <f t="shared" si="2"/>
        <v>100M-2-3</v>
      </c>
      <c r="C25" s="128">
        <v>424</v>
      </c>
      <c r="D25" s="128"/>
      <c r="E25" s="302">
        <v>34710</v>
      </c>
      <c r="F25" s="334" t="s">
        <v>724</v>
      </c>
      <c r="G25" s="304" t="s">
        <v>723</v>
      </c>
      <c r="H25" s="305" t="s">
        <v>155</v>
      </c>
      <c r="I25" s="156"/>
      <c r="J25" s="306" t="s">
        <v>890</v>
      </c>
      <c r="K25" s="306" t="s">
        <v>892</v>
      </c>
      <c r="L25" s="307">
        <v>11</v>
      </c>
    </row>
    <row r="26" spans="1:12" s="218" customFormat="1" ht="28.5" customHeight="1">
      <c r="A26" s="76">
        <v>23</v>
      </c>
      <c r="B26" s="217" t="str">
        <f t="shared" si="2"/>
        <v>200M-2-3</v>
      </c>
      <c r="C26" s="128">
        <v>417</v>
      </c>
      <c r="D26" s="128"/>
      <c r="E26" s="302">
        <v>34580</v>
      </c>
      <c r="F26" s="334" t="s">
        <v>725</v>
      </c>
      <c r="G26" s="304" t="s">
        <v>723</v>
      </c>
      <c r="H26" s="305" t="s">
        <v>351</v>
      </c>
      <c r="I26" s="156"/>
      <c r="J26" s="306" t="s">
        <v>890</v>
      </c>
      <c r="K26" s="306" t="s">
        <v>892</v>
      </c>
      <c r="L26" s="307">
        <v>11</v>
      </c>
    </row>
    <row r="27" spans="1:12" s="218" customFormat="1" ht="28.5" customHeight="1">
      <c r="A27" s="76">
        <v>24</v>
      </c>
      <c r="B27" s="217" t="str">
        <f t="shared" si="2"/>
        <v>400M-2-3</v>
      </c>
      <c r="C27" s="128">
        <v>417</v>
      </c>
      <c r="D27" s="128"/>
      <c r="E27" s="302">
        <v>34580</v>
      </c>
      <c r="F27" s="334" t="s">
        <v>725</v>
      </c>
      <c r="G27" s="304" t="s">
        <v>723</v>
      </c>
      <c r="H27" s="305" t="s">
        <v>352</v>
      </c>
      <c r="I27" s="156"/>
      <c r="J27" s="306" t="s">
        <v>890</v>
      </c>
      <c r="K27" s="306" t="s">
        <v>892</v>
      </c>
      <c r="L27" s="307">
        <v>11</v>
      </c>
    </row>
    <row r="28" spans="1:12" s="218" customFormat="1" ht="28.5" customHeight="1">
      <c r="A28" s="76">
        <v>25</v>
      </c>
      <c r="B28" s="217" t="str">
        <f t="shared" si="2"/>
        <v>400M.ENG-2-3</v>
      </c>
      <c r="C28" s="128">
        <v>415</v>
      </c>
      <c r="D28" s="128"/>
      <c r="E28" s="302">
        <v>34472</v>
      </c>
      <c r="F28" s="334" t="s">
        <v>726</v>
      </c>
      <c r="G28" s="304" t="s">
        <v>723</v>
      </c>
      <c r="H28" s="305" t="s">
        <v>446</v>
      </c>
      <c r="I28" s="156"/>
      <c r="J28" s="306" t="s">
        <v>890</v>
      </c>
      <c r="K28" s="306" t="s">
        <v>892</v>
      </c>
      <c r="L28" s="307">
        <v>11</v>
      </c>
    </row>
    <row r="29" spans="1:12" s="218" customFormat="1" ht="28.5" customHeight="1">
      <c r="A29" s="76">
        <v>26</v>
      </c>
      <c r="B29" s="217" t="str">
        <f t="shared" si="2"/>
        <v>800M-2-3</v>
      </c>
      <c r="C29" s="128">
        <v>425</v>
      </c>
      <c r="D29" s="128"/>
      <c r="E29" s="302">
        <v>34586</v>
      </c>
      <c r="F29" s="303" t="s">
        <v>727</v>
      </c>
      <c r="G29" s="304" t="s">
        <v>723</v>
      </c>
      <c r="H29" s="305" t="s">
        <v>128</v>
      </c>
      <c r="I29" s="156"/>
      <c r="J29" s="306" t="s">
        <v>890</v>
      </c>
      <c r="K29" s="306" t="s">
        <v>892</v>
      </c>
      <c r="L29" s="307">
        <v>11</v>
      </c>
    </row>
    <row r="30" spans="1:12" s="218" customFormat="1" ht="28.5" customHeight="1">
      <c r="A30" s="76">
        <v>27</v>
      </c>
      <c r="B30" s="217" t="str">
        <f t="shared" si="2"/>
        <v>1500M-2-3</v>
      </c>
      <c r="C30" s="128">
        <v>420</v>
      </c>
      <c r="D30" s="128"/>
      <c r="E30" s="302">
        <v>35002</v>
      </c>
      <c r="F30" s="303" t="s">
        <v>728</v>
      </c>
      <c r="G30" s="304" t="s">
        <v>723</v>
      </c>
      <c r="H30" s="305" t="s">
        <v>272</v>
      </c>
      <c r="I30" s="156"/>
      <c r="J30" s="306" t="s">
        <v>890</v>
      </c>
      <c r="K30" s="306" t="s">
        <v>892</v>
      </c>
      <c r="L30" s="307">
        <v>11</v>
      </c>
    </row>
    <row r="31" spans="1:12" s="218" customFormat="1" ht="28.5" customHeight="1">
      <c r="A31" s="76">
        <v>28</v>
      </c>
      <c r="B31" s="217" t="str">
        <f t="shared" si="2"/>
        <v>3000M-2-3</v>
      </c>
      <c r="C31" s="128">
        <v>428</v>
      </c>
      <c r="D31" s="128"/>
      <c r="E31" s="302">
        <v>34947</v>
      </c>
      <c r="F31" s="303" t="s">
        <v>729</v>
      </c>
      <c r="G31" s="304" t="s">
        <v>723</v>
      </c>
      <c r="H31" s="305" t="s">
        <v>447</v>
      </c>
      <c r="I31" s="156"/>
      <c r="J31" s="306" t="s">
        <v>890</v>
      </c>
      <c r="K31" s="306" t="s">
        <v>892</v>
      </c>
      <c r="L31" s="307">
        <v>11</v>
      </c>
    </row>
    <row r="32" spans="1:12" s="218" customFormat="1" ht="28.5" customHeight="1">
      <c r="A32" s="76">
        <v>29</v>
      </c>
      <c r="B32" s="217" t="str">
        <f t="shared" si="2"/>
        <v>3000M.ENG-2-3</v>
      </c>
      <c r="C32" s="128">
        <v>420</v>
      </c>
      <c r="D32" s="128"/>
      <c r="E32" s="302">
        <v>35002</v>
      </c>
      <c r="F32" s="303" t="s">
        <v>728</v>
      </c>
      <c r="G32" s="304" t="s">
        <v>723</v>
      </c>
      <c r="H32" s="305" t="s">
        <v>449</v>
      </c>
      <c r="I32" s="156"/>
      <c r="J32" s="306" t="s">
        <v>890</v>
      </c>
      <c r="K32" s="306" t="s">
        <v>892</v>
      </c>
      <c r="L32" s="307">
        <v>11</v>
      </c>
    </row>
    <row r="33" spans="1:12" s="218" customFormat="1" ht="28.5" customHeight="1">
      <c r="A33" s="76">
        <v>30</v>
      </c>
      <c r="B33" s="217" t="str">
        <f t="shared" si="2"/>
        <v>5000M-2-3</v>
      </c>
      <c r="C33" s="128">
        <v>428</v>
      </c>
      <c r="D33" s="128"/>
      <c r="E33" s="302">
        <v>34947</v>
      </c>
      <c r="F33" s="303" t="s">
        <v>729</v>
      </c>
      <c r="G33" s="304" t="s">
        <v>723</v>
      </c>
      <c r="H33" s="305" t="s">
        <v>448</v>
      </c>
      <c r="I33" s="156"/>
      <c r="J33" s="306" t="s">
        <v>890</v>
      </c>
      <c r="K33" s="306" t="s">
        <v>892</v>
      </c>
      <c r="L33" s="307">
        <v>11</v>
      </c>
    </row>
    <row r="34" spans="1:12" s="218" customFormat="1" ht="28.5" customHeight="1">
      <c r="A34" s="76">
        <v>31</v>
      </c>
      <c r="B34" s="217" t="str">
        <f aca="true" t="shared" si="3" ref="B34:B41">CONCATENATE(H34,"-",L34)</f>
        <v>UZUN-11</v>
      </c>
      <c r="C34" s="128">
        <v>424</v>
      </c>
      <c r="D34" s="128"/>
      <c r="E34" s="302">
        <v>34710</v>
      </c>
      <c r="F34" s="303" t="s">
        <v>724</v>
      </c>
      <c r="G34" s="304" t="s">
        <v>723</v>
      </c>
      <c r="H34" s="305" t="s">
        <v>58</v>
      </c>
      <c r="I34" s="156"/>
      <c r="J34" s="306" t="s">
        <v>890</v>
      </c>
      <c r="K34" s="306" t="s">
        <v>892</v>
      </c>
      <c r="L34" s="307">
        <v>11</v>
      </c>
    </row>
    <row r="35" spans="1:12" s="218" customFormat="1" ht="28.5" customHeight="1">
      <c r="A35" s="76">
        <v>32</v>
      </c>
      <c r="B35" s="217" t="str">
        <f t="shared" si="3"/>
        <v>ÜÇADIM-11</v>
      </c>
      <c r="C35" s="128">
        <v>566</v>
      </c>
      <c r="D35" s="128"/>
      <c r="E35" s="302">
        <v>35569</v>
      </c>
      <c r="F35" s="303" t="s">
        <v>730</v>
      </c>
      <c r="G35" s="304" t="s">
        <v>723</v>
      </c>
      <c r="H35" s="305" t="s">
        <v>353</v>
      </c>
      <c r="I35" s="156"/>
      <c r="J35" s="306" t="s">
        <v>890</v>
      </c>
      <c r="K35" s="306" t="s">
        <v>892</v>
      </c>
      <c r="L35" s="307">
        <v>11</v>
      </c>
    </row>
    <row r="36" spans="1:12" s="218" customFormat="1" ht="28.5" customHeight="1">
      <c r="A36" s="76">
        <v>33</v>
      </c>
      <c r="B36" s="217" t="str">
        <f t="shared" si="3"/>
        <v>YÜKSEK-11</v>
      </c>
      <c r="C36" s="128">
        <v>422</v>
      </c>
      <c r="D36" s="128"/>
      <c r="E36" s="302">
        <v>35080</v>
      </c>
      <c r="F36" s="303" t="s">
        <v>731</v>
      </c>
      <c r="G36" s="304" t="s">
        <v>723</v>
      </c>
      <c r="H36" s="305" t="s">
        <v>59</v>
      </c>
      <c r="I36" s="156"/>
      <c r="J36" s="306" t="s">
        <v>890</v>
      </c>
      <c r="K36" s="306" t="s">
        <v>892</v>
      </c>
      <c r="L36" s="307">
        <v>11</v>
      </c>
    </row>
    <row r="37" spans="1:12" s="218" customFormat="1" ht="28.5" customHeight="1">
      <c r="A37" s="76">
        <v>34</v>
      </c>
      <c r="B37" s="217" t="str">
        <f t="shared" si="3"/>
        <v>SIRIK-11</v>
      </c>
      <c r="C37" s="128">
        <v>426</v>
      </c>
      <c r="D37" s="128"/>
      <c r="E37" s="302">
        <v>35217</v>
      </c>
      <c r="F37" s="303" t="s">
        <v>732</v>
      </c>
      <c r="G37" s="304" t="s">
        <v>723</v>
      </c>
      <c r="H37" s="305" t="s">
        <v>354</v>
      </c>
      <c r="I37" s="156"/>
      <c r="J37" s="306" t="s">
        <v>890</v>
      </c>
      <c r="K37" s="306" t="s">
        <v>892</v>
      </c>
      <c r="L37" s="307">
        <v>11</v>
      </c>
    </row>
    <row r="38" spans="1:12" s="133" customFormat="1" ht="28.5" customHeight="1">
      <c r="A38" s="76">
        <v>35</v>
      </c>
      <c r="B38" s="217" t="str">
        <f t="shared" si="3"/>
        <v>DİSK-11</v>
      </c>
      <c r="C38" s="128">
        <v>416</v>
      </c>
      <c r="D38" s="128"/>
      <c r="E38" s="302">
        <v>35204</v>
      </c>
      <c r="F38" s="303" t="s">
        <v>733</v>
      </c>
      <c r="G38" s="304" t="s">
        <v>723</v>
      </c>
      <c r="H38" s="305" t="s">
        <v>275</v>
      </c>
      <c r="I38" s="156"/>
      <c r="J38" s="306" t="s">
        <v>890</v>
      </c>
      <c r="K38" s="306" t="s">
        <v>892</v>
      </c>
      <c r="L38" s="307">
        <v>11</v>
      </c>
    </row>
    <row r="39" spans="1:12" s="133" customFormat="1" ht="28.5" customHeight="1">
      <c r="A39" s="76">
        <v>36</v>
      </c>
      <c r="B39" s="217" t="str">
        <f t="shared" si="3"/>
        <v>CİRİT-11</v>
      </c>
      <c r="C39" s="128">
        <v>418</v>
      </c>
      <c r="D39" s="128"/>
      <c r="E39" s="302">
        <v>35605</v>
      </c>
      <c r="F39" s="303" t="s">
        <v>734</v>
      </c>
      <c r="G39" s="304" t="s">
        <v>723</v>
      </c>
      <c r="H39" s="305" t="s">
        <v>276</v>
      </c>
      <c r="I39" s="156"/>
      <c r="J39" s="306" t="s">
        <v>890</v>
      </c>
      <c r="K39" s="306" t="s">
        <v>892</v>
      </c>
      <c r="L39" s="307">
        <v>11</v>
      </c>
    </row>
    <row r="40" spans="1:12" s="133" customFormat="1" ht="28.5" customHeight="1">
      <c r="A40" s="76">
        <v>37</v>
      </c>
      <c r="B40" s="217" t="str">
        <f t="shared" si="3"/>
        <v>GÜLLE-11</v>
      </c>
      <c r="C40" s="128">
        <v>427</v>
      </c>
      <c r="D40" s="128"/>
      <c r="E40" s="302">
        <v>35326</v>
      </c>
      <c r="F40" s="303" t="s">
        <v>735</v>
      </c>
      <c r="G40" s="304" t="s">
        <v>723</v>
      </c>
      <c r="H40" s="305" t="s">
        <v>274</v>
      </c>
      <c r="I40" s="156"/>
      <c r="J40" s="306" t="s">
        <v>890</v>
      </c>
      <c r="K40" s="306" t="s">
        <v>892</v>
      </c>
      <c r="L40" s="307">
        <v>11</v>
      </c>
    </row>
    <row r="41" spans="1:12" s="133" customFormat="1" ht="28.5" customHeight="1">
      <c r="A41" s="76">
        <v>38</v>
      </c>
      <c r="B41" s="227" t="str">
        <f t="shared" si="3"/>
        <v>ÇEKİÇ-11</v>
      </c>
      <c r="C41" s="294">
        <v>423</v>
      </c>
      <c r="D41" s="294"/>
      <c r="E41" s="295">
        <v>34335</v>
      </c>
      <c r="F41" s="296" t="s">
        <v>736</v>
      </c>
      <c r="G41" s="297" t="s">
        <v>723</v>
      </c>
      <c r="H41" s="298" t="s">
        <v>450</v>
      </c>
      <c r="I41" s="299"/>
      <c r="J41" s="300" t="s">
        <v>890</v>
      </c>
      <c r="K41" s="300" t="s">
        <v>892</v>
      </c>
      <c r="L41" s="301">
        <v>11</v>
      </c>
    </row>
    <row r="42" spans="1:12" s="133" customFormat="1" ht="81.75" customHeight="1">
      <c r="A42" s="76">
        <v>39</v>
      </c>
      <c r="B42" s="217" t="str">
        <f aca="true" t="shared" si="4" ref="B42:B53">CONCATENATE(H42,"-",J42,"-",K42)</f>
        <v>4X100M-2-3</v>
      </c>
      <c r="C42" s="128" t="s">
        <v>920</v>
      </c>
      <c r="D42" s="128"/>
      <c r="E42" s="302" t="s">
        <v>908</v>
      </c>
      <c r="F42" s="296" t="s">
        <v>936</v>
      </c>
      <c r="G42" s="297" t="s">
        <v>723</v>
      </c>
      <c r="H42" s="305" t="s">
        <v>451</v>
      </c>
      <c r="I42" s="156"/>
      <c r="J42" s="306" t="s">
        <v>890</v>
      </c>
      <c r="K42" s="306" t="s">
        <v>892</v>
      </c>
      <c r="L42" s="307">
        <v>11</v>
      </c>
    </row>
    <row r="43" spans="1:12" s="133" customFormat="1" ht="75.75" customHeight="1">
      <c r="A43" s="76">
        <v>40</v>
      </c>
      <c r="B43" s="217" t="str">
        <f t="shared" si="4"/>
        <v>4X400M-2-3</v>
      </c>
      <c r="C43" s="128" t="s">
        <v>921</v>
      </c>
      <c r="D43" s="128"/>
      <c r="E43" s="302" t="s">
        <v>908</v>
      </c>
      <c r="F43" s="303" t="s">
        <v>737</v>
      </c>
      <c r="G43" s="297" t="s">
        <v>723</v>
      </c>
      <c r="H43" s="305" t="s">
        <v>452</v>
      </c>
      <c r="I43" s="156"/>
      <c r="J43" s="306" t="s">
        <v>890</v>
      </c>
      <c r="K43" s="306" t="s">
        <v>892</v>
      </c>
      <c r="L43" s="307">
        <v>11</v>
      </c>
    </row>
    <row r="44" spans="1:12" s="133" customFormat="1" ht="28.5" customHeight="1">
      <c r="A44" s="76">
        <v>41</v>
      </c>
      <c r="B44" s="217" t="str">
        <f t="shared" si="4"/>
        <v>110M.ENG-1-5</v>
      </c>
      <c r="C44" s="184">
        <v>440</v>
      </c>
      <c r="D44" s="184"/>
      <c r="E44" s="185">
        <v>35774</v>
      </c>
      <c r="F44" s="186" t="s">
        <v>738</v>
      </c>
      <c r="G44" s="191" t="s">
        <v>905</v>
      </c>
      <c r="H44" s="187" t="s">
        <v>632</v>
      </c>
      <c r="I44" s="188"/>
      <c r="J44" s="189" t="s">
        <v>893</v>
      </c>
      <c r="K44" s="189" t="s">
        <v>894</v>
      </c>
      <c r="L44" s="190">
        <v>4</v>
      </c>
    </row>
    <row r="45" spans="1:12" s="133" customFormat="1" ht="28.5" customHeight="1">
      <c r="A45" s="76">
        <v>42</v>
      </c>
      <c r="B45" s="217" t="str">
        <f t="shared" si="4"/>
        <v>100M-1-5</v>
      </c>
      <c r="C45" s="184">
        <v>435</v>
      </c>
      <c r="D45" s="184"/>
      <c r="E45" s="185">
        <v>399578</v>
      </c>
      <c r="F45" s="186" t="s">
        <v>740</v>
      </c>
      <c r="G45" s="191" t="s">
        <v>905</v>
      </c>
      <c r="H45" s="187" t="s">
        <v>155</v>
      </c>
      <c r="I45" s="188"/>
      <c r="J45" s="189" t="s">
        <v>893</v>
      </c>
      <c r="K45" s="189" t="s">
        <v>894</v>
      </c>
      <c r="L45" s="190">
        <v>4</v>
      </c>
    </row>
    <row r="46" spans="1:12" s="133" customFormat="1" ht="28.5" customHeight="1">
      <c r="A46" s="76">
        <v>43</v>
      </c>
      <c r="B46" s="217" t="str">
        <f t="shared" si="4"/>
        <v>200M-1-5</v>
      </c>
      <c r="C46" s="184">
        <v>435</v>
      </c>
      <c r="D46" s="184"/>
      <c r="E46" s="185">
        <v>34335</v>
      </c>
      <c r="F46" s="186" t="s">
        <v>740</v>
      </c>
      <c r="G46" s="191" t="s">
        <v>905</v>
      </c>
      <c r="H46" s="187" t="s">
        <v>351</v>
      </c>
      <c r="I46" s="188"/>
      <c r="J46" s="189" t="s">
        <v>893</v>
      </c>
      <c r="K46" s="189" t="s">
        <v>894</v>
      </c>
      <c r="L46" s="190">
        <v>4</v>
      </c>
    </row>
    <row r="47" spans="1:12" s="133" customFormat="1" ht="28.5" customHeight="1">
      <c r="A47" s="76">
        <v>44</v>
      </c>
      <c r="B47" s="217" t="str">
        <f t="shared" si="4"/>
        <v>400M-1-5</v>
      </c>
      <c r="C47" s="184">
        <v>436</v>
      </c>
      <c r="D47" s="184"/>
      <c r="E47" s="185">
        <v>35278</v>
      </c>
      <c r="F47" s="186" t="s">
        <v>741</v>
      </c>
      <c r="G47" s="191" t="s">
        <v>905</v>
      </c>
      <c r="H47" s="187" t="s">
        <v>352</v>
      </c>
      <c r="I47" s="188"/>
      <c r="J47" s="189" t="s">
        <v>893</v>
      </c>
      <c r="K47" s="189" t="s">
        <v>894</v>
      </c>
      <c r="L47" s="190">
        <v>4</v>
      </c>
    </row>
    <row r="48" spans="1:12" s="133" customFormat="1" ht="28.5" customHeight="1">
      <c r="A48" s="76">
        <v>45</v>
      </c>
      <c r="B48" s="217" t="str">
        <f t="shared" si="4"/>
        <v>400M.ENG-1-5</v>
      </c>
      <c r="C48" s="184">
        <v>440</v>
      </c>
      <c r="D48" s="184"/>
      <c r="E48" s="185">
        <v>35774</v>
      </c>
      <c r="F48" s="186" t="s">
        <v>738</v>
      </c>
      <c r="G48" s="191" t="s">
        <v>905</v>
      </c>
      <c r="H48" s="187" t="s">
        <v>446</v>
      </c>
      <c r="I48" s="188"/>
      <c r="J48" s="189" t="s">
        <v>893</v>
      </c>
      <c r="K48" s="189" t="s">
        <v>894</v>
      </c>
      <c r="L48" s="190">
        <v>4</v>
      </c>
    </row>
    <row r="49" spans="1:12" s="133" customFormat="1" ht="28.5" customHeight="1">
      <c r="A49" s="76">
        <v>46</v>
      </c>
      <c r="B49" s="217" t="str">
        <f t="shared" si="4"/>
        <v>800M-1-5</v>
      </c>
      <c r="C49" s="184">
        <v>436</v>
      </c>
      <c r="D49" s="184"/>
      <c r="E49" s="185">
        <v>35643</v>
      </c>
      <c r="F49" s="186" t="s">
        <v>741</v>
      </c>
      <c r="G49" s="191" t="s">
        <v>905</v>
      </c>
      <c r="H49" s="187" t="s">
        <v>128</v>
      </c>
      <c r="I49" s="188"/>
      <c r="J49" s="189" t="s">
        <v>893</v>
      </c>
      <c r="K49" s="189" t="s">
        <v>894</v>
      </c>
      <c r="L49" s="190">
        <v>4</v>
      </c>
    </row>
    <row r="50" spans="1:12" s="133" customFormat="1" ht="28.5" customHeight="1">
      <c r="A50" s="76">
        <v>47</v>
      </c>
      <c r="B50" s="217" t="str">
        <f t="shared" si="4"/>
        <v>1500M-1-5</v>
      </c>
      <c r="C50" s="184">
        <v>438</v>
      </c>
      <c r="D50" s="184"/>
      <c r="E50" s="185">
        <v>35278</v>
      </c>
      <c r="F50" s="186" t="s">
        <v>742</v>
      </c>
      <c r="G50" s="191" t="s">
        <v>905</v>
      </c>
      <c r="H50" s="187" t="s">
        <v>272</v>
      </c>
      <c r="I50" s="188"/>
      <c r="J50" s="189" t="s">
        <v>893</v>
      </c>
      <c r="K50" s="189" t="s">
        <v>894</v>
      </c>
      <c r="L50" s="190">
        <v>4</v>
      </c>
    </row>
    <row r="51" spans="1:12" s="133" customFormat="1" ht="28.5" customHeight="1">
      <c r="A51" s="76">
        <v>48</v>
      </c>
      <c r="B51" s="217" t="str">
        <f t="shared" si="4"/>
        <v>3000M-1-5</v>
      </c>
      <c r="C51" s="184">
        <v>438</v>
      </c>
      <c r="D51" s="184"/>
      <c r="E51" s="185">
        <v>35278</v>
      </c>
      <c r="F51" s="186" t="s">
        <v>742</v>
      </c>
      <c r="G51" s="191" t="s">
        <v>905</v>
      </c>
      <c r="H51" s="187" t="s">
        <v>447</v>
      </c>
      <c r="I51" s="188"/>
      <c r="J51" s="189" t="s">
        <v>893</v>
      </c>
      <c r="K51" s="189" t="s">
        <v>894</v>
      </c>
      <c r="L51" s="190">
        <v>4</v>
      </c>
    </row>
    <row r="52" spans="1:12" s="133" customFormat="1" ht="28.5" customHeight="1">
      <c r="A52" s="76">
        <v>49</v>
      </c>
      <c r="B52" s="217" t="str">
        <f t="shared" si="4"/>
        <v>3000M.ENG-1-5</v>
      </c>
      <c r="C52" s="184">
        <v>431</v>
      </c>
      <c r="D52" s="184"/>
      <c r="E52" s="185">
        <v>35217</v>
      </c>
      <c r="F52" s="186" t="s">
        <v>743</v>
      </c>
      <c r="G52" s="191" t="s">
        <v>905</v>
      </c>
      <c r="H52" s="187" t="s">
        <v>449</v>
      </c>
      <c r="I52" s="188"/>
      <c r="J52" s="189" t="s">
        <v>893</v>
      </c>
      <c r="K52" s="189" t="s">
        <v>894</v>
      </c>
      <c r="L52" s="190">
        <v>4</v>
      </c>
    </row>
    <row r="53" spans="1:12" s="133" customFormat="1" ht="28.5" customHeight="1">
      <c r="A53" s="76">
        <v>50</v>
      </c>
      <c r="B53" s="217" t="str">
        <f t="shared" si="4"/>
        <v>5000M-1-5</v>
      </c>
      <c r="C53" s="184">
        <v>431</v>
      </c>
      <c r="D53" s="184"/>
      <c r="E53" s="185">
        <v>35217</v>
      </c>
      <c r="F53" s="186" t="s">
        <v>743</v>
      </c>
      <c r="G53" s="191" t="s">
        <v>905</v>
      </c>
      <c r="H53" s="187" t="s">
        <v>448</v>
      </c>
      <c r="I53" s="188"/>
      <c r="J53" s="189" t="s">
        <v>893</v>
      </c>
      <c r="K53" s="189" t="s">
        <v>894</v>
      </c>
      <c r="L53" s="190">
        <v>4</v>
      </c>
    </row>
    <row r="54" spans="1:12" s="133" customFormat="1" ht="28.5" customHeight="1">
      <c r="A54" s="76">
        <v>51</v>
      </c>
      <c r="B54" s="217" t="str">
        <f aca="true" t="shared" si="5" ref="B54:B61">CONCATENATE(H54,"-",L54)</f>
        <v>UZUN-4</v>
      </c>
      <c r="C54" s="184">
        <v>439</v>
      </c>
      <c r="D54" s="184"/>
      <c r="E54" s="185">
        <v>35618</v>
      </c>
      <c r="F54" s="186" t="s">
        <v>744</v>
      </c>
      <c r="G54" s="191" t="s">
        <v>905</v>
      </c>
      <c r="H54" s="187" t="s">
        <v>58</v>
      </c>
      <c r="I54" s="188"/>
      <c r="J54" s="189" t="s">
        <v>893</v>
      </c>
      <c r="K54" s="189" t="s">
        <v>894</v>
      </c>
      <c r="L54" s="190">
        <v>4</v>
      </c>
    </row>
    <row r="55" spans="1:12" s="133" customFormat="1" ht="28.5" customHeight="1">
      <c r="A55" s="76">
        <v>52</v>
      </c>
      <c r="B55" s="217" t="str">
        <f t="shared" si="5"/>
        <v>ÜÇADIM-4</v>
      </c>
      <c r="C55" s="184">
        <v>429</v>
      </c>
      <c r="D55" s="184"/>
      <c r="E55" s="185">
        <v>35042</v>
      </c>
      <c r="F55" s="186" t="s">
        <v>745</v>
      </c>
      <c r="G55" s="191" t="s">
        <v>905</v>
      </c>
      <c r="H55" s="187" t="s">
        <v>353</v>
      </c>
      <c r="I55" s="188"/>
      <c r="J55" s="189" t="s">
        <v>893</v>
      </c>
      <c r="K55" s="189" t="s">
        <v>894</v>
      </c>
      <c r="L55" s="190">
        <v>4</v>
      </c>
    </row>
    <row r="56" spans="1:12" s="133" customFormat="1" ht="28.5" customHeight="1">
      <c r="A56" s="76">
        <v>53</v>
      </c>
      <c r="B56" s="217" t="str">
        <f t="shared" si="5"/>
        <v>YÜKSEK-4</v>
      </c>
      <c r="C56" s="184">
        <v>430</v>
      </c>
      <c r="D56" s="184"/>
      <c r="E56" s="185">
        <v>35689</v>
      </c>
      <c r="F56" s="186" t="s">
        <v>746</v>
      </c>
      <c r="G56" s="191" t="s">
        <v>905</v>
      </c>
      <c r="H56" s="187" t="s">
        <v>59</v>
      </c>
      <c r="I56" s="188"/>
      <c r="J56" s="189" t="s">
        <v>893</v>
      </c>
      <c r="K56" s="189" t="s">
        <v>894</v>
      </c>
      <c r="L56" s="190">
        <v>4</v>
      </c>
    </row>
    <row r="57" spans="1:12" s="133" customFormat="1" ht="28.5" customHeight="1">
      <c r="A57" s="76">
        <v>54</v>
      </c>
      <c r="B57" s="217" t="str">
        <f t="shared" si="5"/>
        <v>SIRIK-4</v>
      </c>
      <c r="C57" s="184">
        <v>434</v>
      </c>
      <c r="D57" s="184"/>
      <c r="E57" s="185">
        <v>35741</v>
      </c>
      <c r="F57" s="186" t="s">
        <v>747</v>
      </c>
      <c r="G57" s="191" t="s">
        <v>905</v>
      </c>
      <c r="H57" s="187" t="s">
        <v>354</v>
      </c>
      <c r="I57" s="188"/>
      <c r="J57" s="189" t="s">
        <v>893</v>
      </c>
      <c r="K57" s="189" t="s">
        <v>894</v>
      </c>
      <c r="L57" s="190">
        <v>4</v>
      </c>
    </row>
    <row r="58" spans="1:12" s="133" customFormat="1" ht="28.5" customHeight="1">
      <c r="A58" s="76">
        <v>55</v>
      </c>
      <c r="B58" s="217" t="str">
        <f t="shared" si="5"/>
        <v>DİSK-4</v>
      </c>
      <c r="C58" s="184">
        <v>430</v>
      </c>
      <c r="D58" s="184"/>
      <c r="E58" s="185">
        <v>35689</v>
      </c>
      <c r="F58" s="186" t="s">
        <v>746</v>
      </c>
      <c r="G58" s="191" t="s">
        <v>905</v>
      </c>
      <c r="H58" s="187" t="s">
        <v>275</v>
      </c>
      <c r="I58" s="188"/>
      <c r="J58" s="189" t="s">
        <v>893</v>
      </c>
      <c r="K58" s="189" t="s">
        <v>894</v>
      </c>
      <c r="L58" s="190">
        <v>4</v>
      </c>
    </row>
    <row r="59" spans="1:12" s="133" customFormat="1" ht="28.5" customHeight="1">
      <c r="A59" s="76">
        <v>56</v>
      </c>
      <c r="B59" s="217" t="str">
        <f t="shared" si="5"/>
        <v>CİRİT-4</v>
      </c>
      <c r="C59" s="184">
        <v>433</v>
      </c>
      <c r="D59" s="184"/>
      <c r="E59" s="185">
        <v>35109</v>
      </c>
      <c r="F59" s="186" t="s">
        <v>748</v>
      </c>
      <c r="G59" s="191" t="s">
        <v>905</v>
      </c>
      <c r="H59" s="187" t="s">
        <v>276</v>
      </c>
      <c r="I59" s="188"/>
      <c r="J59" s="189" t="s">
        <v>893</v>
      </c>
      <c r="K59" s="189" t="s">
        <v>894</v>
      </c>
      <c r="L59" s="190">
        <v>4</v>
      </c>
    </row>
    <row r="60" spans="1:12" s="133" customFormat="1" ht="28.5" customHeight="1">
      <c r="A60" s="76">
        <v>57</v>
      </c>
      <c r="B60" s="217" t="str">
        <f t="shared" si="5"/>
        <v>GÜLLE-4</v>
      </c>
      <c r="C60" s="184">
        <v>432</v>
      </c>
      <c r="D60" s="184"/>
      <c r="E60" s="185" t="s">
        <v>749</v>
      </c>
      <c r="F60" s="186" t="s">
        <v>750</v>
      </c>
      <c r="G60" s="191" t="s">
        <v>905</v>
      </c>
      <c r="H60" s="187" t="s">
        <v>274</v>
      </c>
      <c r="I60" s="188"/>
      <c r="J60" s="189" t="s">
        <v>893</v>
      </c>
      <c r="K60" s="189" t="s">
        <v>894</v>
      </c>
      <c r="L60" s="190">
        <v>4</v>
      </c>
    </row>
    <row r="61" spans="1:12" s="133" customFormat="1" ht="28.5" customHeight="1">
      <c r="A61" s="76">
        <v>58</v>
      </c>
      <c r="B61" s="293" t="str">
        <f t="shared" si="5"/>
        <v>ÇEKİÇ-4</v>
      </c>
      <c r="C61" s="285">
        <v>434</v>
      </c>
      <c r="D61" s="285"/>
      <c r="E61" s="286">
        <v>35612</v>
      </c>
      <c r="F61" s="287" t="s">
        <v>751</v>
      </c>
      <c r="G61" s="191" t="s">
        <v>905</v>
      </c>
      <c r="H61" s="289" t="s">
        <v>450</v>
      </c>
      <c r="I61" s="290"/>
      <c r="J61" s="291" t="s">
        <v>893</v>
      </c>
      <c r="K61" s="291" t="s">
        <v>894</v>
      </c>
      <c r="L61" s="292">
        <v>4</v>
      </c>
    </row>
    <row r="62" spans="1:12" s="133" customFormat="1" ht="76.5" customHeight="1">
      <c r="A62" s="76">
        <v>59</v>
      </c>
      <c r="B62" s="293" t="str">
        <f aca="true" t="shared" si="6" ref="B62:B73">CONCATENATE(H62,"-",J62,"-",K62)</f>
        <v>4X100M-1-5</v>
      </c>
      <c r="C62" s="285"/>
      <c r="D62" s="285"/>
      <c r="E62" s="286" t="s">
        <v>908</v>
      </c>
      <c r="F62" s="287" t="s">
        <v>937</v>
      </c>
      <c r="G62" s="191" t="s">
        <v>905</v>
      </c>
      <c r="H62" s="289" t="s">
        <v>451</v>
      </c>
      <c r="I62" s="290"/>
      <c r="J62" s="291" t="s">
        <v>893</v>
      </c>
      <c r="K62" s="291" t="s">
        <v>894</v>
      </c>
      <c r="L62" s="292">
        <v>4</v>
      </c>
    </row>
    <row r="63" spans="1:12" s="133" customFormat="1" ht="82.5" customHeight="1" thickBot="1">
      <c r="A63" s="76">
        <v>60</v>
      </c>
      <c r="B63" s="228" t="str">
        <f t="shared" si="6"/>
        <v>4X400M-1-5</v>
      </c>
      <c r="C63" s="219"/>
      <c r="D63" s="219"/>
      <c r="E63" s="220" t="s">
        <v>908</v>
      </c>
      <c r="F63" s="287" t="s">
        <v>752</v>
      </c>
      <c r="G63" s="191" t="s">
        <v>905</v>
      </c>
      <c r="H63" s="223" t="s">
        <v>452</v>
      </c>
      <c r="I63" s="224"/>
      <c r="J63" s="225" t="s">
        <v>893</v>
      </c>
      <c r="K63" s="225" t="s">
        <v>894</v>
      </c>
      <c r="L63" s="226">
        <v>4</v>
      </c>
    </row>
    <row r="64" spans="1:12" s="133" customFormat="1" ht="28.5" customHeight="1">
      <c r="A64" s="76">
        <v>61</v>
      </c>
      <c r="B64" s="227" t="str">
        <f t="shared" si="6"/>
        <v>110M.ENG-2-5</v>
      </c>
      <c r="C64" s="294">
        <v>446</v>
      </c>
      <c r="D64" s="294"/>
      <c r="E64" s="295">
        <v>34742</v>
      </c>
      <c r="F64" s="334" t="s">
        <v>753</v>
      </c>
      <c r="G64" s="297" t="s">
        <v>906</v>
      </c>
      <c r="H64" s="298" t="s">
        <v>632</v>
      </c>
      <c r="I64" s="299"/>
      <c r="J64" s="300" t="s">
        <v>890</v>
      </c>
      <c r="K64" s="300" t="s">
        <v>894</v>
      </c>
      <c r="L64" s="301">
        <v>12</v>
      </c>
    </row>
    <row r="65" spans="1:12" s="133" customFormat="1" ht="28.5" customHeight="1">
      <c r="A65" s="76">
        <v>62</v>
      </c>
      <c r="B65" s="217" t="str">
        <f t="shared" si="6"/>
        <v>100M-2-5</v>
      </c>
      <c r="C65" s="128">
        <v>445</v>
      </c>
      <c r="D65" s="128"/>
      <c r="E65" s="302">
        <v>34709</v>
      </c>
      <c r="F65" s="334" t="s">
        <v>755</v>
      </c>
      <c r="G65" s="297" t="s">
        <v>906</v>
      </c>
      <c r="H65" s="305" t="s">
        <v>155</v>
      </c>
      <c r="I65" s="156"/>
      <c r="J65" s="306" t="s">
        <v>890</v>
      </c>
      <c r="K65" s="306" t="s">
        <v>894</v>
      </c>
      <c r="L65" s="307">
        <v>12</v>
      </c>
    </row>
    <row r="66" spans="1:12" s="133" customFormat="1" ht="28.5" customHeight="1">
      <c r="A66" s="76">
        <v>63</v>
      </c>
      <c r="B66" s="217" t="str">
        <f t="shared" si="6"/>
        <v>200M-2-5</v>
      </c>
      <c r="C66" s="128">
        <v>449</v>
      </c>
      <c r="D66" s="128"/>
      <c r="E66" s="302">
        <v>34747</v>
      </c>
      <c r="F66" s="334" t="s">
        <v>756</v>
      </c>
      <c r="G66" s="297" t="s">
        <v>906</v>
      </c>
      <c r="H66" s="305" t="s">
        <v>351</v>
      </c>
      <c r="I66" s="156"/>
      <c r="J66" s="306" t="s">
        <v>890</v>
      </c>
      <c r="K66" s="306" t="s">
        <v>894</v>
      </c>
      <c r="L66" s="307">
        <v>12</v>
      </c>
    </row>
    <row r="67" spans="1:12" s="133" customFormat="1" ht="28.5" customHeight="1">
      <c r="A67" s="76">
        <v>64</v>
      </c>
      <c r="B67" s="217" t="str">
        <f t="shared" si="6"/>
        <v>400M-2-5</v>
      </c>
      <c r="C67" s="128">
        <v>452</v>
      </c>
      <c r="D67" s="128"/>
      <c r="E67" s="302">
        <v>35165</v>
      </c>
      <c r="F67" s="334" t="s">
        <v>757</v>
      </c>
      <c r="G67" s="297" t="s">
        <v>906</v>
      </c>
      <c r="H67" s="305" t="s">
        <v>352</v>
      </c>
      <c r="I67" s="156"/>
      <c r="J67" s="306" t="s">
        <v>890</v>
      </c>
      <c r="K67" s="306" t="s">
        <v>894</v>
      </c>
      <c r="L67" s="307">
        <v>12</v>
      </c>
    </row>
    <row r="68" spans="1:12" s="133" customFormat="1" ht="28.5" customHeight="1">
      <c r="A68" s="76">
        <v>65</v>
      </c>
      <c r="B68" s="217" t="str">
        <f t="shared" si="6"/>
        <v>400M.ENG-2-5</v>
      </c>
      <c r="C68" s="128">
        <v>455</v>
      </c>
      <c r="D68" s="128"/>
      <c r="E68" s="302">
        <v>35451</v>
      </c>
      <c r="F68" s="334" t="s">
        <v>758</v>
      </c>
      <c r="G68" s="297" t="s">
        <v>906</v>
      </c>
      <c r="H68" s="305" t="s">
        <v>446</v>
      </c>
      <c r="I68" s="156"/>
      <c r="J68" s="306" t="s">
        <v>890</v>
      </c>
      <c r="K68" s="306" t="s">
        <v>894</v>
      </c>
      <c r="L68" s="307">
        <v>12</v>
      </c>
    </row>
    <row r="69" spans="1:12" s="133" customFormat="1" ht="28.5" customHeight="1">
      <c r="A69" s="76">
        <v>66</v>
      </c>
      <c r="B69" s="217" t="str">
        <f t="shared" si="6"/>
        <v>800M-2-5</v>
      </c>
      <c r="C69" s="128">
        <v>441</v>
      </c>
      <c r="D69" s="128"/>
      <c r="E69" s="302">
        <v>35108</v>
      </c>
      <c r="F69" s="303" t="s">
        <v>759</v>
      </c>
      <c r="G69" s="297" t="s">
        <v>906</v>
      </c>
      <c r="H69" s="305" t="s">
        <v>128</v>
      </c>
      <c r="I69" s="156"/>
      <c r="J69" s="306" t="s">
        <v>890</v>
      </c>
      <c r="K69" s="306" t="s">
        <v>894</v>
      </c>
      <c r="L69" s="307">
        <v>12</v>
      </c>
    </row>
    <row r="70" spans="1:12" s="133" customFormat="1" ht="28.5" customHeight="1">
      <c r="A70" s="76">
        <v>67</v>
      </c>
      <c r="B70" s="217" t="str">
        <f t="shared" si="6"/>
        <v>1500M-2-5</v>
      </c>
      <c r="C70" s="128">
        <v>453</v>
      </c>
      <c r="D70" s="128"/>
      <c r="E70" s="302">
        <v>35018</v>
      </c>
      <c r="F70" s="303" t="s">
        <v>760</v>
      </c>
      <c r="G70" s="297" t="s">
        <v>906</v>
      </c>
      <c r="H70" s="305" t="s">
        <v>272</v>
      </c>
      <c r="I70" s="156"/>
      <c r="J70" s="306" t="s">
        <v>890</v>
      </c>
      <c r="K70" s="306" t="s">
        <v>894</v>
      </c>
      <c r="L70" s="307">
        <v>12</v>
      </c>
    </row>
    <row r="71" spans="1:12" s="133" customFormat="1" ht="28.5" customHeight="1">
      <c r="A71" s="76">
        <v>68</v>
      </c>
      <c r="B71" s="217" t="str">
        <f t="shared" si="6"/>
        <v>3000M-2-5</v>
      </c>
      <c r="C71" s="128">
        <v>453</v>
      </c>
      <c r="D71" s="128"/>
      <c r="E71" s="302">
        <v>35018</v>
      </c>
      <c r="F71" s="303" t="s">
        <v>760</v>
      </c>
      <c r="G71" s="297" t="s">
        <v>906</v>
      </c>
      <c r="H71" s="305" t="s">
        <v>447</v>
      </c>
      <c r="I71" s="156"/>
      <c r="J71" s="306" t="s">
        <v>890</v>
      </c>
      <c r="K71" s="306" t="s">
        <v>894</v>
      </c>
      <c r="L71" s="307">
        <v>12</v>
      </c>
    </row>
    <row r="72" spans="1:12" s="133" customFormat="1" ht="28.5" customHeight="1">
      <c r="A72" s="76">
        <v>69</v>
      </c>
      <c r="B72" s="217" t="str">
        <f t="shared" si="6"/>
        <v>3000M.ENG-2-5</v>
      </c>
      <c r="C72" s="128">
        <v>447</v>
      </c>
      <c r="D72" s="128"/>
      <c r="E72" s="302">
        <v>34335</v>
      </c>
      <c r="F72" s="303" t="s">
        <v>761</v>
      </c>
      <c r="G72" s="297" t="s">
        <v>906</v>
      </c>
      <c r="H72" s="305" t="s">
        <v>449</v>
      </c>
      <c r="I72" s="156"/>
      <c r="J72" s="306" t="s">
        <v>890</v>
      </c>
      <c r="K72" s="306" t="s">
        <v>894</v>
      </c>
      <c r="L72" s="307">
        <v>12</v>
      </c>
    </row>
    <row r="73" spans="1:12" s="133" customFormat="1" ht="28.5" customHeight="1">
      <c r="A73" s="76">
        <v>70</v>
      </c>
      <c r="B73" s="217" t="str">
        <f t="shared" si="6"/>
        <v>5000M-2-5</v>
      </c>
      <c r="C73" s="128">
        <v>456</v>
      </c>
      <c r="D73" s="128"/>
      <c r="E73" s="302">
        <v>35709</v>
      </c>
      <c r="F73" s="303" t="s">
        <v>762</v>
      </c>
      <c r="G73" s="297" t="s">
        <v>906</v>
      </c>
      <c r="H73" s="305" t="s">
        <v>448</v>
      </c>
      <c r="I73" s="156"/>
      <c r="J73" s="306" t="s">
        <v>890</v>
      </c>
      <c r="K73" s="306" t="s">
        <v>894</v>
      </c>
      <c r="L73" s="307">
        <v>12</v>
      </c>
    </row>
    <row r="74" spans="1:12" s="133" customFormat="1" ht="28.5" customHeight="1">
      <c r="A74" s="76">
        <v>71</v>
      </c>
      <c r="B74" s="217" t="str">
        <f aca="true" t="shared" si="7" ref="B74:B81">CONCATENATE(H74,"-",L74)</f>
        <v>UZUN-12</v>
      </c>
      <c r="C74" s="128">
        <v>449</v>
      </c>
      <c r="D74" s="128"/>
      <c r="E74" s="302">
        <v>34747</v>
      </c>
      <c r="F74" s="303" t="s">
        <v>756</v>
      </c>
      <c r="G74" s="297" t="s">
        <v>906</v>
      </c>
      <c r="H74" s="305" t="s">
        <v>58</v>
      </c>
      <c r="I74" s="156"/>
      <c r="J74" s="306" t="s">
        <v>890</v>
      </c>
      <c r="K74" s="306" t="s">
        <v>894</v>
      </c>
      <c r="L74" s="307">
        <v>12</v>
      </c>
    </row>
    <row r="75" spans="1:12" s="133" customFormat="1" ht="28.5" customHeight="1">
      <c r="A75" s="76">
        <v>72</v>
      </c>
      <c r="B75" s="217" t="str">
        <f t="shared" si="7"/>
        <v>ÜÇADIM-12</v>
      </c>
      <c r="C75" s="128">
        <v>450</v>
      </c>
      <c r="D75" s="128"/>
      <c r="E75" s="302">
        <v>35485</v>
      </c>
      <c r="F75" s="303" t="s">
        <v>763</v>
      </c>
      <c r="G75" s="297" t="s">
        <v>906</v>
      </c>
      <c r="H75" s="305" t="s">
        <v>353</v>
      </c>
      <c r="I75" s="156"/>
      <c r="J75" s="306" t="s">
        <v>890</v>
      </c>
      <c r="K75" s="306" t="s">
        <v>894</v>
      </c>
      <c r="L75" s="307">
        <v>12</v>
      </c>
    </row>
    <row r="76" spans="1:12" s="133" customFormat="1" ht="28.5" customHeight="1">
      <c r="A76" s="76">
        <v>73</v>
      </c>
      <c r="B76" s="217" t="str">
        <f t="shared" si="7"/>
        <v>YÜKSEK-12</v>
      </c>
      <c r="C76" s="128">
        <v>451</v>
      </c>
      <c r="D76" s="128"/>
      <c r="E76" s="302">
        <v>34444</v>
      </c>
      <c r="F76" s="303" t="s">
        <v>764</v>
      </c>
      <c r="G76" s="297" t="s">
        <v>906</v>
      </c>
      <c r="H76" s="305" t="s">
        <v>59</v>
      </c>
      <c r="I76" s="156"/>
      <c r="J76" s="306" t="s">
        <v>890</v>
      </c>
      <c r="K76" s="306" t="s">
        <v>894</v>
      </c>
      <c r="L76" s="307">
        <v>12</v>
      </c>
    </row>
    <row r="77" spans="1:12" s="133" customFormat="1" ht="28.5" customHeight="1">
      <c r="A77" s="76">
        <v>74</v>
      </c>
      <c r="B77" s="217" t="str">
        <f t="shared" si="7"/>
        <v>SIRIK-12</v>
      </c>
      <c r="C77" s="128">
        <v>457</v>
      </c>
      <c r="D77" s="128"/>
      <c r="E77" s="302">
        <v>35193</v>
      </c>
      <c r="F77" s="303" t="s">
        <v>765</v>
      </c>
      <c r="G77" s="297" t="s">
        <v>906</v>
      </c>
      <c r="H77" s="305" t="s">
        <v>354</v>
      </c>
      <c r="I77" s="156"/>
      <c r="J77" s="306" t="s">
        <v>890</v>
      </c>
      <c r="K77" s="306" t="s">
        <v>894</v>
      </c>
      <c r="L77" s="307">
        <v>12</v>
      </c>
    </row>
    <row r="78" spans="1:12" s="133" customFormat="1" ht="28.5" customHeight="1">
      <c r="A78" s="76">
        <v>75</v>
      </c>
      <c r="B78" s="217" t="str">
        <f t="shared" si="7"/>
        <v>DİSK-12</v>
      </c>
      <c r="C78" s="128">
        <v>444</v>
      </c>
      <c r="D78" s="128"/>
      <c r="E78" s="302">
        <v>34849</v>
      </c>
      <c r="F78" s="303" t="s">
        <v>766</v>
      </c>
      <c r="G78" s="297" t="s">
        <v>906</v>
      </c>
      <c r="H78" s="305" t="s">
        <v>275</v>
      </c>
      <c r="I78" s="156"/>
      <c r="J78" s="306" t="s">
        <v>890</v>
      </c>
      <c r="K78" s="306" t="s">
        <v>894</v>
      </c>
      <c r="L78" s="307">
        <v>12</v>
      </c>
    </row>
    <row r="79" spans="1:12" s="133" customFormat="1" ht="28.5" customHeight="1">
      <c r="A79" s="76">
        <v>76</v>
      </c>
      <c r="B79" s="217" t="str">
        <f t="shared" si="7"/>
        <v>CİRİT-12</v>
      </c>
      <c r="C79" s="128">
        <v>442</v>
      </c>
      <c r="D79" s="128"/>
      <c r="E79" s="302">
        <v>34337</v>
      </c>
      <c r="F79" s="303" t="s">
        <v>767</v>
      </c>
      <c r="G79" s="297" t="s">
        <v>906</v>
      </c>
      <c r="H79" s="305" t="s">
        <v>276</v>
      </c>
      <c r="I79" s="156"/>
      <c r="J79" s="306" t="s">
        <v>890</v>
      </c>
      <c r="K79" s="306" t="s">
        <v>894</v>
      </c>
      <c r="L79" s="307">
        <v>12</v>
      </c>
    </row>
    <row r="80" spans="1:12" s="133" customFormat="1" ht="28.5" customHeight="1">
      <c r="A80" s="76">
        <v>77</v>
      </c>
      <c r="B80" s="217" t="str">
        <f t="shared" si="7"/>
        <v>GÜLLE-12</v>
      </c>
      <c r="C80" s="128">
        <v>454</v>
      </c>
      <c r="D80" s="128"/>
      <c r="E80" s="302">
        <v>34943</v>
      </c>
      <c r="F80" s="303" t="s">
        <v>768</v>
      </c>
      <c r="G80" s="297" t="s">
        <v>906</v>
      </c>
      <c r="H80" s="305" t="s">
        <v>274</v>
      </c>
      <c r="I80" s="156"/>
      <c r="J80" s="306" t="s">
        <v>890</v>
      </c>
      <c r="K80" s="306" t="s">
        <v>894</v>
      </c>
      <c r="L80" s="307">
        <v>12</v>
      </c>
    </row>
    <row r="81" spans="1:12" s="133" customFormat="1" ht="28.5" customHeight="1">
      <c r="A81" s="76">
        <v>78</v>
      </c>
      <c r="B81" s="227" t="str">
        <f t="shared" si="7"/>
        <v>ÇEKİÇ-12</v>
      </c>
      <c r="C81" s="294">
        <v>448</v>
      </c>
      <c r="D81" s="294"/>
      <c r="E81" s="295">
        <v>35431</v>
      </c>
      <c r="F81" s="296" t="s">
        <v>769</v>
      </c>
      <c r="G81" s="297" t="s">
        <v>906</v>
      </c>
      <c r="H81" s="298" t="s">
        <v>450</v>
      </c>
      <c r="I81" s="299"/>
      <c r="J81" s="300" t="s">
        <v>890</v>
      </c>
      <c r="K81" s="300" t="s">
        <v>894</v>
      </c>
      <c r="L81" s="301">
        <v>12</v>
      </c>
    </row>
    <row r="82" spans="1:12" s="133" customFormat="1" ht="79.5" customHeight="1">
      <c r="A82" s="76">
        <v>79</v>
      </c>
      <c r="B82" s="217" t="str">
        <f aca="true" t="shared" si="8" ref="B82:B93">CONCATENATE(H82,"-",J82,"-",K82)</f>
        <v>4X100M-2-5</v>
      </c>
      <c r="C82" s="128"/>
      <c r="D82" s="128"/>
      <c r="E82" s="302" t="s">
        <v>908</v>
      </c>
      <c r="F82" s="303" t="s">
        <v>938</v>
      </c>
      <c r="G82" s="297" t="s">
        <v>906</v>
      </c>
      <c r="H82" s="305" t="s">
        <v>451</v>
      </c>
      <c r="I82" s="156"/>
      <c r="J82" s="306" t="s">
        <v>890</v>
      </c>
      <c r="K82" s="306" t="s">
        <v>894</v>
      </c>
      <c r="L82" s="307">
        <v>12</v>
      </c>
    </row>
    <row r="83" spans="1:12" s="218" customFormat="1" ht="74.25" customHeight="1">
      <c r="A83" s="76">
        <v>80</v>
      </c>
      <c r="B83" s="217" t="str">
        <f t="shared" si="8"/>
        <v>4X400M-2-5</v>
      </c>
      <c r="C83" s="128"/>
      <c r="D83" s="128"/>
      <c r="E83" s="302" t="s">
        <v>908</v>
      </c>
      <c r="F83" s="303" t="s">
        <v>770</v>
      </c>
      <c r="G83" s="297" t="s">
        <v>906</v>
      </c>
      <c r="H83" s="305" t="s">
        <v>452</v>
      </c>
      <c r="I83" s="156"/>
      <c r="J83" s="306" t="s">
        <v>890</v>
      </c>
      <c r="K83" s="306" t="s">
        <v>894</v>
      </c>
      <c r="L83" s="307">
        <v>12</v>
      </c>
    </row>
    <row r="84" spans="1:12" s="218" customFormat="1" ht="28.5" customHeight="1">
      <c r="A84" s="76">
        <v>81</v>
      </c>
      <c r="B84" s="217" t="str">
        <f t="shared" si="8"/>
        <v>110M.ENG-2-4</v>
      </c>
      <c r="C84" s="184">
        <v>472</v>
      </c>
      <c r="D84" s="184"/>
      <c r="E84" s="185">
        <v>34554</v>
      </c>
      <c r="F84" s="186" t="s">
        <v>771</v>
      </c>
      <c r="G84" s="191" t="s">
        <v>674</v>
      </c>
      <c r="H84" s="187" t="s">
        <v>632</v>
      </c>
      <c r="I84" s="188"/>
      <c r="J84" s="189" t="s">
        <v>890</v>
      </c>
      <c r="K84" s="189" t="s">
        <v>895</v>
      </c>
      <c r="L84" s="190">
        <v>13</v>
      </c>
    </row>
    <row r="85" spans="1:12" s="218" customFormat="1" ht="28.5" customHeight="1">
      <c r="A85" s="76">
        <v>82</v>
      </c>
      <c r="B85" s="217" t="str">
        <f t="shared" si="8"/>
        <v>100M-2-4</v>
      </c>
      <c r="C85" s="184">
        <v>462</v>
      </c>
      <c r="D85" s="184"/>
      <c r="E85" s="185">
        <v>33384</v>
      </c>
      <c r="F85" s="186" t="s">
        <v>772</v>
      </c>
      <c r="G85" s="191" t="s">
        <v>674</v>
      </c>
      <c r="H85" s="187" t="s">
        <v>155</v>
      </c>
      <c r="I85" s="188"/>
      <c r="J85" s="189" t="s">
        <v>890</v>
      </c>
      <c r="K85" s="189" t="s">
        <v>895</v>
      </c>
      <c r="L85" s="190">
        <v>13</v>
      </c>
    </row>
    <row r="86" spans="1:12" s="218" customFormat="1" ht="28.5" customHeight="1">
      <c r="A86" s="76">
        <v>83</v>
      </c>
      <c r="B86" s="217" t="str">
        <f t="shared" si="8"/>
        <v>200M-2-4</v>
      </c>
      <c r="C86" s="184">
        <v>462</v>
      </c>
      <c r="D86" s="184"/>
      <c r="E86" s="185">
        <v>33384</v>
      </c>
      <c r="F86" s="186" t="s">
        <v>772</v>
      </c>
      <c r="G86" s="191" t="s">
        <v>674</v>
      </c>
      <c r="H86" s="187" t="s">
        <v>351</v>
      </c>
      <c r="I86" s="188"/>
      <c r="J86" s="189" t="s">
        <v>890</v>
      </c>
      <c r="K86" s="189" t="s">
        <v>895</v>
      </c>
      <c r="L86" s="190">
        <v>13</v>
      </c>
    </row>
    <row r="87" spans="1:12" s="218" customFormat="1" ht="28.5" customHeight="1">
      <c r="A87" s="76">
        <v>84</v>
      </c>
      <c r="B87" s="217" t="str">
        <f t="shared" si="8"/>
        <v>400M-2-4</v>
      </c>
      <c r="C87" s="184">
        <v>459</v>
      </c>
      <c r="D87" s="184"/>
      <c r="E87" s="185">
        <v>34856</v>
      </c>
      <c r="F87" s="186" t="s">
        <v>773</v>
      </c>
      <c r="G87" s="191" t="s">
        <v>674</v>
      </c>
      <c r="H87" s="187" t="s">
        <v>352</v>
      </c>
      <c r="I87" s="188"/>
      <c r="J87" s="189" t="s">
        <v>890</v>
      </c>
      <c r="K87" s="189" t="s">
        <v>895</v>
      </c>
      <c r="L87" s="190">
        <v>13</v>
      </c>
    </row>
    <row r="88" spans="1:12" s="218" customFormat="1" ht="28.5" customHeight="1">
      <c r="A88" s="76">
        <v>85</v>
      </c>
      <c r="B88" s="217" t="str">
        <f t="shared" si="8"/>
        <v>400M.ENG-2-4</v>
      </c>
      <c r="C88" s="184">
        <v>459</v>
      </c>
      <c r="D88" s="184"/>
      <c r="E88" s="185">
        <v>34856</v>
      </c>
      <c r="F88" s="186" t="s">
        <v>773</v>
      </c>
      <c r="G88" s="191" t="s">
        <v>674</v>
      </c>
      <c r="H88" s="187" t="s">
        <v>446</v>
      </c>
      <c r="I88" s="188"/>
      <c r="J88" s="189" t="s">
        <v>890</v>
      </c>
      <c r="K88" s="189" t="s">
        <v>895</v>
      </c>
      <c r="L88" s="190">
        <v>13</v>
      </c>
    </row>
    <row r="89" spans="1:12" s="218" customFormat="1" ht="28.5" customHeight="1">
      <c r="A89" s="76">
        <v>86</v>
      </c>
      <c r="B89" s="217" t="str">
        <f t="shared" si="8"/>
        <v>800M-2-4</v>
      </c>
      <c r="C89" s="184">
        <v>473</v>
      </c>
      <c r="D89" s="184"/>
      <c r="E89" s="185">
        <v>35431</v>
      </c>
      <c r="F89" s="186" t="s">
        <v>774</v>
      </c>
      <c r="G89" s="191" t="s">
        <v>674</v>
      </c>
      <c r="H89" s="187" t="s">
        <v>128</v>
      </c>
      <c r="I89" s="188"/>
      <c r="J89" s="189" t="s">
        <v>890</v>
      </c>
      <c r="K89" s="189" t="s">
        <v>895</v>
      </c>
      <c r="L89" s="190">
        <v>13</v>
      </c>
    </row>
    <row r="90" spans="1:12" s="218" customFormat="1" ht="28.5" customHeight="1">
      <c r="A90" s="76">
        <v>87</v>
      </c>
      <c r="B90" s="217" t="str">
        <f t="shared" si="8"/>
        <v>1500M-2-4</v>
      </c>
      <c r="C90" s="184">
        <v>460</v>
      </c>
      <c r="D90" s="184"/>
      <c r="E90" s="185">
        <v>34941</v>
      </c>
      <c r="F90" s="186" t="s">
        <v>775</v>
      </c>
      <c r="G90" s="191" t="s">
        <v>674</v>
      </c>
      <c r="H90" s="187" t="s">
        <v>272</v>
      </c>
      <c r="I90" s="188"/>
      <c r="J90" s="189" t="s">
        <v>890</v>
      </c>
      <c r="K90" s="189" t="s">
        <v>895</v>
      </c>
      <c r="L90" s="190">
        <v>13</v>
      </c>
    </row>
    <row r="91" spans="1:12" s="218" customFormat="1" ht="28.5" customHeight="1">
      <c r="A91" s="76">
        <v>88</v>
      </c>
      <c r="B91" s="217" t="str">
        <f t="shared" si="8"/>
        <v>3000M-2-4</v>
      </c>
      <c r="C91" s="184">
        <v>470</v>
      </c>
      <c r="D91" s="184"/>
      <c r="E91" s="185">
        <v>35004</v>
      </c>
      <c r="F91" s="186" t="s">
        <v>776</v>
      </c>
      <c r="G91" s="191" t="s">
        <v>674</v>
      </c>
      <c r="H91" s="187" t="s">
        <v>447</v>
      </c>
      <c r="I91" s="188"/>
      <c r="J91" s="189" t="s">
        <v>890</v>
      </c>
      <c r="K91" s="189" t="s">
        <v>895</v>
      </c>
      <c r="L91" s="190">
        <v>13</v>
      </c>
    </row>
    <row r="92" spans="1:12" s="218" customFormat="1" ht="28.5" customHeight="1">
      <c r="A92" s="76">
        <v>89</v>
      </c>
      <c r="B92" s="217" t="str">
        <f t="shared" si="8"/>
        <v>3000M.ENG-2-4</v>
      </c>
      <c r="C92" s="184">
        <v>460</v>
      </c>
      <c r="D92" s="184"/>
      <c r="E92" s="185">
        <v>34941</v>
      </c>
      <c r="F92" s="186" t="s">
        <v>775</v>
      </c>
      <c r="G92" s="191" t="s">
        <v>674</v>
      </c>
      <c r="H92" s="187" t="s">
        <v>449</v>
      </c>
      <c r="I92" s="188"/>
      <c r="J92" s="189" t="s">
        <v>890</v>
      </c>
      <c r="K92" s="189" t="s">
        <v>895</v>
      </c>
      <c r="L92" s="190">
        <v>13</v>
      </c>
    </row>
    <row r="93" spans="1:12" s="218" customFormat="1" ht="28.5" customHeight="1">
      <c r="A93" s="76">
        <v>90</v>
      </c>
      <c r="B93" s="217" t="str">
        <f t="shared" si="8"/>
        <v>5000M-2-4</v>
      </c>
      <c r="C93" s="184">
        <v>470</v>
      </c>
      <c r="D93" s="184"/>
      <c r="E93" s="185">
        <v>35004</v>
      </c>
      <c r="F93" s="186" t="s">
        <v>776</v>
      </c>
      <c r="G93" s="191" t="s">
        <v>674</v>
      </c>
      <c r="H93" s="187" t="s">
        <v>448</v>
      </c>
      <c r="I93" s="188"/>
      <c r="J93" s="189" t="s">
        <v>890</v>
      </c>
      <c r="K93" s="189" t="s">
        <v>895</v>
      </c>
      <c r="L93" s="190">
        <v>13</v>
      </c>
    </row>
    <row r="94" spans="1:12" s="218" customFormat="1" ht="28.5" customHeight="1">
      <c r="A94" s="76">
        <v>91</v>
      </c>
      <c r="B94" s="217" t="str">
        <f aca="true" t="shared" si="9" ref="B94:B101">CONCATENATE(H94,"-",L94)</f>
        <v>UZUN-13</v>
      </c>
      <c r="C94" s="184">
        <v>465</v>
      </c>
      <c r="D94" s="184"/>
      <c r="E94" s="185">
        <v>34576</v>
      </c>
      <c r="F94" s="186" t="s">
        <v>777</v>
      </c>
      <c r="G94" s="191" t="s">
        <v>674</v>
      </c>
      <c r="H94" s="187" t="s">
        <v>58</v>
      </c>
      <c r="I94" s="188"/>
      <c r="J94" s="189" t="s">
        <v>890</v>
      </c>
      <c r="K94" s="189" t="s">
        <v>895</v>
      </c>
      <c r="L94" s="190">
        <v>13</v>
      </c>
    </row>
    <row r="95" spans="1:12" s="218" customFormat="1" ht="28.5" customHeight="1">
      <c r="A95" s="76">
        <v>92</v>
      </c>
      <c r="B95" s="217" t="str">
        <f t="shared" si="9"/>
        <v>ÜÇADIM-13</v>
      </c>
      <c r="C95" s="184">
        <v>465</v>
      </c>
      <c r="D95" s="184"/>
      <c r="E95" s="185">
        <v>34576</v>
      </c>
      <c r="F95" s="186" t="s">
        <v>777</v>
      </c>
      <c r="G95" s="191" t="s">
        <v>674</v>
      </c>
      <c r="H95" s="187" t="s">
        <v>353</v>
      </c>
      <c r="I95" s="188"/>
      <c r="J95" s="189" t="s">
        <v>890</v>
      </c>
      <c r="K95" s="189" t="s">
        <v>895</v>
      </c>
      <c r="L95" s="190">
        <v>13</v>
      </c>
    </row>
    <row r="96" spans="1:12" s="218" customFormat="1" ht="28.5" customHeight="1">
      <c r="A96" s="76">
        <v>93</v>
      </c>
      <c r="B96" s="217" t="str">
        <f t="shared" si="9"/>
        <v>YÜKSEK-13</v>
      </c>
      <c r="C96" s="184">
        <v>463</v>
      </c>
      <c r="D96" s="184"/>
      <c r="E96" s="185">
        <v>34707</v>
      </c>
      <c r="F96" s="186" t="s">
        <v>778</v>
      </c>
      <c r="G96" s="191" t="s">
        <v>674</v>
      </c>
      <c r="H96" s="187" t="s">
        <v>59</v>
      </c>
      <c r="I96" s="188"/>
      <c r="J96" s="189" t="s">
        <v>890</v>
      </c>
      <c r="K96" s="189" t="s">
        <v>895</v>
      </c>
      <c r="L96" s="190">
        <v>13</v>
      </c>
    </row>
    <row r="97" spans="1:12" s="218" customFormat="1" ht="28.5" customHeight="1">
      <c r="A97" s="76">
        <v>94</v>
      </c>
      <c r="B97" s="217" t="str">
        <f t="shared" si="9"/>
        <v>SIRIK-13</v>
      </c>
      <c r="C97" s="184">
        <v>466</v>
      </c>
      <c r="D97" s="184"/>
      <c r="E97" s="185">
        <v>35432</v>
      </c>
      <c r="F97" s="186" t="s">
        <v>779</v>
      </c>
      <c r="G97" s="191" t="s">
        <v>674</v>
      </c>
      <c r="H97" s="187" t="s">
        <v>354</v>
      </c>
      <c r="I97" s="188"/>
      <c r="J97" s="189" t="s">
        <v>890</v>
      </c>
      <c r="K97" s="189" t="s">
        <v>895</v>
      </c>
      <c r="L97" s="190">
        <v>13</v>
      </c>
    </row>
    <row r="98" spans="1:12" s="218" customFormat="1" ht="28.5" customHeight="1">
      <c r="A98" s="76">
        <v>95</v>
      </c>
      <c r="B98" s="217" t="str">
        <f t="shared" si="9"/>
        <v>DİSK-13</v>
      </c>
      <c r="C98" s="184">
        <v>468</v>
      </c>
      <c r="D98" s="184"/>
      <c r="E98" s="185">
        <v>34934</v>
      </c>
      <c r="F98" s="186" t="s">
        <v>780</v>
      </c>
      <c r="G98" s="191" t="s">
        <v>674</v>
      </c>
      <c r="H98" s="187" t="s">
        <v>275</v>
      </c>
      <c r="I98" s="188"/>
      <c r="J98" s="189" t="s">
        <v>890</v>
      </c>
      <c r="K98" s="189" t="s">
        <v>895</v>
      </c>
      <c r="L98" s="190">
        <v>13</v>
      </c>
    </row>
    <row r="99" spans="1:12" s="218" customFormat="1" ht="28.5" customHeight="1">
      <c r="A99" s="76">
        <v>96</v>
      </c>
      <c r="B99" s="217" t="str">
        <f t="shared" si="9"/>
        <v>CİRİT-13</v>
      </c>
      <c r="C99" s="184">
        <v>467</v>
      </c>
      <c r="D99" s="184"/>
      <c r="E99" s="185">
        <v>34755</v>
      </c>
      <c r="F99" s="186" t="s">
        <v>781</v>
      </c>
      <c r="G99" s="191" t="s">
        <v>674</v>
      </c>
      <c r="H99" s="187" t="s">
        <v>276</v>
      </c>
      <c r="I99" s="188"/>
      <c r="J99" s="189" t="s">
        <v>890</v>
      </c>
      <c r="K99" s="189" t="s">
        <v>895</v>
      </c>
      <c r="L99" s="190">
        <v>13</v>
      </c>
    </row>
    <row r="100" spans="1:12" s="218" customFormat="1" ht="28.5" customHeight="1">
      <c r="A100" s="76">
        <v>97</v>
      </c>
      <c r="B100" s="217" t="str">
        <f t="shared" si="9"/>
        <v>GÜLLE-13</v>
      </c>
      <c r="C100" s="184">
        <v>468</v>
      </c>
      <c r="D100" s="184"/>
      <c r="E100" s="185">
        <v>34934</v>
      </c>
      <c r="F100" s="186" t="s">
        <v>780</v>
      </c>
      <c r="G100" s="191" t="s">
        <v>674</v>
      </c>
      <c r="H100" s="187" t="s">
        <v>274</v>
      </c>
      <c r="I100" s="188"/>
      <c r="J100" s="189" t="s">
        <v>890</v>
      </c>
      <c r="K100" s="189" t="s">
        <v>895</v>
      </c>
      <c r="L100" s="190">
        <v>13</v>
      </c>
    </row>
    <row r="101" spans="1:12" s="218" customFormat="1" ht="28.5" customHeight="1">
      <c r="A101" s="76">
        <v>98</v>
      </c>
      <c r="B101" s="293" t="str">
        <f t="shared" si="9"/>
        <v>ÇEKİÇ-13</v>
      </c>
      <c r="C101" s="285">
        <v>469</v>
      </c>
      <c r="D101" s="285"/>
      <c r="E101" s="286">
        <v>34378</v>
      </c>
      <c r="F101" s="287" t="s">
        <v>782</v>
      </c>
      <c r="G101" s="288" t="s">
        <v>674</v>
      </c>
      <c r="H101" s="289" t="s">
        <v>450</v>
      </c>
      <c r="I101" s="290"/>
      <c r="J101" s="291" t="s">
        <v>890</v>
      </c>
      <c r="K101" s="291" t="s">
        <v>895</v>
      </c>
      <c r="L101" s="292">
        <v>13</v>
      </c>
    </row>
    <row r="102" spans="1:12" s="218" customFormat="1" ht="74.25" customHeight="1">
      <c r="A102" s="76">
        <v>99</v>
      </c>
      <c r="B102" s="293" t="str">
        <f aca="true" t="shared" si="10" ref="B102:B113">CONCATENATE(H102,"-",J102,"-",K102)</f>
        <v>4X100M-2-4</v>
      </c>
      <c r="C102" s="285"/>
      <c r="D102" s="285"/>
      <c r="E102" s="286" t="s">
        <v>908</v>
      </c>
      <c r="F102" s="287" t="s">
        <v>939</v>
      </c>
      <c r="G102" s="288" t="s">
        <v>674</v>
      </c>
      <c r="H102" s="289" t="s">
        <v>451</v>
      </c>
      <c r="I102" s="290"/>
      <c r="J102" s="291" t="s">
        <v>890</v>
      </c>
      <c r="K102" s="291" t="s">
        <v>895</v>
      </c>
      <c r="L102" s="292">
        <v>13</v>
      </c>
    </row>
    <row r="103" spans="1:12" s="218" customFormat="1" ht="78.75" customHeight="1" thickBot="1">
      <c r="A103" s="76">
        <v>100</v>
      </c>
      <c r="B103" s="228" t="str">
        <f t="shared" si="10"/>
        <v>4X400M-2-4</v>
      </c>
      <c r="C103" s="219"/>
      <c r="D103" s="219"/>
      <c r="E103" s="220" t="s">
        <v>908</v>
      </c>
      <c r="F103" s="221" t="s">
        <v>784</v>
      </c>
      <c r="G103" s="222" t="s">
        <v>674</v>
      </c>
      <c r="H103" s="223" t="s">
        <v>452</v>
      </c>
      <c r="I103" s="224"/>
      <c r="J103" s="225" t="s">
        <v>890</v>
      </c>
      <c r="K103" s="225" t="s">
        <v>895</v>
      </c>
      <c r="L103" s="226">
        <v>13</v>
      </c>
    </row>
    <row r="104" spans="1:12" s="218" customFormat="1" ht="28.5" customHeight="1">
      <c r="A104" s="76">
        <v>101</v>
      </c>
      <c r="B104" s="227" t="str">
        <f t="shared" si="10"/>
        <v>110M.ENG-1-3</v>
      </c>
      <c r="C104" s="294">
        <v>477</v>
      </c>
      <c r="D104" s="294"/>
      <c r="E104" s="295">
        <v>35431</v>
      </c>
      <c r="F104" s="296" t="s">
        <v>785</v>
      </c>
      <c r="G104" s="297" t="s">
        <v>907</v>
      </c>
      <c r="H104" s="298" t="s">
        <v>632</v>
      </c>
      <c r="I104" s="299"/>
      <c r="J104" s="300" t="s">
        <v>893</v>
      </c>
      <c r="K104" s="300" t="s">
        <v>892</v>
      </c>
      <c r="L104" s="301">
        <v>2</v>
      </c>
    </row>
    <row r="105" spans="1:12" s="218" customFormat="1" ht="28.5" customHeight="1">
      <c r="A105" s="76">
        <v>102</v>
      </c>
      <c r="B105" s="217" t="str">
        <f t="shared" si="10"/>
        <v>100M-1-3</v>
      </c>
      <c r="C105" s="128">
        <v>479</v>
      </c>
      <c r="D105" s="128"/>
      <c r="E105" s="302">
        <v>35065</v>
      </c>
      <c r="F105" s="303" t="s">
        <v>787</v>
      </c>
      <c r="G105" s="297" t="s">
        <v>907</v>
      </c>
      <c r="H105" s="305" t="s">
        <v>155</v>
      </c>
      <c r="I105" s="156"/>
      <c r="J105" s="306" t="s">
        <v>893</v>
      </c>
      <c r="K105" s="306" t="s">
        <v>892</v>
      </c>
      <c r="L105" s="307">
        <v>2</v>
      </c>
    </row>
    <row r="106" spans="1:12" s="218" customFormat="1" ht="28.5" customHeight="1">
      <c r="A106" s="76">
        <v>103</v>
      </c>
      <c r="B106" s="217" t="str">
        <f t="shared" si="10"/>
        <v>200M-1-3</v>
      </c>
      <c r="C106" s="128">
        <v>479</v>
      </c>
      <c r="D106" s="128"/>
      <c r="E106" s="302">
        <v>35065</v>
      </c>
      <c r="F106" s="303" t="s">
        <v>787</v>
      </c>
      <c r="G106" s="297" t="s">
        <v>907</v>
      </c>
      <c r="H106" s="305" t="s">
        <v>351</v>
      </c>
      <c r="I106" s="156"/>
      <c r="J106" s="306" t="s">
        <v>893</v>
      </c>
      <c r="K106" s="306" t="s">
        <v>892</v>
      </c>
      <c r="L106" s="307">
        <v>2</v>
      </c>
    </row>
    <row r="107" spans="1:12" s="218" customFormat="1" ht="28.5" customHeight="1">
      <c r="A107" s="76">
        <v>104</v>
      </c>
      <c r="B107" s="217" t="str">
        <f t="shared" si="10"/>
        <v>400M-1-3</v>
      </c>
      <c r="C107" s="128">
        <v>481</v>
      </c>
      <c r="D107" s="128"/>
      <c r="E107" s="302">
        <v>34335</v>
      </c>
      <c r="F107" s="303" t="s">
        <v>788</v>
      </c>
      <c r="G107" s="297" t="s">
        <v>907</v>
      </c>
      <c r="H107" s="305" t="s">
        <v>352</v>
      </c>
      <c r="I107" s="156"/>
      <c r="J107" s="306" t="s">
        <v>893</v>
      </c>
      <c r="K107" s="306" t="s">
        <v>892</v>
      </c>
      <c r="L107" s="307">
        <v>2</v>
      </c>
    </row>
    <row r="108" spans="1:12" s="218" customFormat="1" ht="28.5" customHeight="1">
      <c r="A108" s="76">
        <v>105</v>
      </c>
      <c r="B108" s="217" t="str">
        <f t="shared" si="10"/>
        <v>400M.ENG-1-3</v>
      </c>
      <c r="C108" s="128">
        <v>477</v>
      </c>
      <c r="D108" s="128"/>
      <c r="E108" s="302">
        <v>35431</v>
      </c>
      <c r="F108" s="303" t="s">
        <v>785</v>
      </c>
      <c r="G108" s="297" t="s">
        <v>907</v>
      </c>
      <c r="H108" s="305" t="s">
        <v>446</v>
      </c>
      <c r="I108" s="156"/>
      <c r="J108" s="306" t="s">
        <v>893</v>
      </c>
      <c r="K108" s="306" t="s">
        <v>892</v>
      </c>
      <c r="L108" s="307">
        <v>2</v>
      </c>
    </row>
    <row r="109" spans="1:12" s="218" customFormat="1" ht="28.5" customHeight="1">
      <c r="A109" s="76">
        <v>106</v>
      </c>
      <c r="B109" s="217" t="str">
        <f t="shared" si="10"/>
        <v>800M-1-3</v>
      </c>
      <c r="C109" s="128">
        <v>480</v>
      </c>
      <c r="D109" s="128"/>
      <c r="E109" s="302">
        <v>35431</v>
      </c>
      <c r="F109" s="303" t="s">
        <v>789</v>
      </c>
      <c r="G109" s="297" t="s">
        <v>907</v>
      </c>
      <c r="H109" s="305" t="s">
        <v>128</v>
      </c>
      <c r="I109" s="156"/>
      <c r="J109" s="306" t="s">
        <v>893</v>
      </c>
      <c r="K109" s="306" t="s">
        <v>892</v>
      </c>
      <c r="L109" s="307">
        <v>2</v>
      </c>
    </row>
    <row r="110" spans="1:12" s="218" customFormat="1" ht="28.5" customHeight="1">
      <c r="A110" s="76">
        <v>107</v>
      </c>
      <c r="B110" s="217" t="str">
        <f t="shared" si="10"/>
        <v>1500M-1-3</v>
      </c>
      <c r="C110" s="128">
        <v>480</v>
      </c>
      <c r="D110" s="128"/>
      <c r="E110" s="302">
        <v>35431</v>
      </c>
      <c r="F110" s="303" t="s">
        <v>789</v>
      </c>
      <c r="G110" s="297" t="s">
        <v>907</v>
      </c>
      <c r="H110" s="305" t="s">
        <v>272</v>
      </c>
      <c r="I110" s="156"/>
      <c r="J110" s="306" t="s">
        <v>893</v>
      </c>
      <c r="K110" s="306" t="s">
        <v>892</v>
      </c>
      <c r="L110" s="307">
        <v>2</v>
      </c>
    </row>
    <row r="111" spans="1:12" s="218" customFormat="1" ht="28.5" customHeight="1">
      <c r="A111" s="76">
        <v>108</v>
      </c>
      <c r="B111" s="217" t="str">
        <f t="shared" si="10"/>
        <v>3000M-1-3</v>
      </c>
      <c r="C111" s="128">
        <v>476</v>
      </c>
      <c r="D111" s="128"/>
      <c r="E111" s="302">
        <v>34335</v>
      </c>
      <c r="F111" s="303" t="s">
        <v>790</v>
      </c>
      <c r="G111" s="297" t="s">
        <v>907</v>
      </c>
      <c r="H111" s="305" t="s">
        <v>447</v>
      </c>
      <c r="I111" s="156"/>
      <c r="J111" s="306" t="s">
        <v>893</v>
      </c>
      <c r="K111" s="306" t="s">
        <v>892</v>
      </c>
      <c r="L111" s="307">
        <v>2</v>
      </c>
    </row>
    <row r="112" spans="1:12" s="218" customFormat="1" ht="28.5" customHeight="1">
      <c r="A112" s="76">
        <v>109</v>
      </c>
      <c r="B112" s="217" t="str">
        <f t="shared" si="10"/>
        <v>3000M.ENG-1-3</v>
      </c>
      <c r="C112" s="128">
        <v>481</v>
      </c>
      <c r="D112" s="128"/>
      <c r="E112" s="302">
        <v>34335</v>
      </c>
      <c r="F112" s="303" t="s">
        <v>788</v>
      </c>
      <c r="G112" s="297" t="s">
        <v>907</v>
      </c>
      <c r="H112" s="305" t="s">
        <v>449</v>
      </c>
      <c r="I112" s="156"/>
      <c r="J112" s="306" t="s">
        <v>893</v>
      </c>
      <c r="K112" s="306" t="s">
        <v>892</v>
      </c>
      <c r="L112" s="307">
        <v>2</v>
      </c>
    </row>
    <row r="113" spans="1:12" s="218" customFormat="1" ht="28.5" customHeight="1">
      <c r="A113" s="76">
        <v>110</v>
      </c>
      <c r="B113" s="217" t="str">
        <f t="shared" si="10"/>
        <v>5000M-1-3</v>
      </c>
      <c r="C113" s="128">
        <v>476</v>
      </c>
      <c r="D113" s="128"/>
      <c r="E113" s="302">
        <v>34700</v>
      </c>
      <c r="F113" s="303" t="s">
        <v>790</v>
      </c>
      <c r="G113" s="297" t="s">
        <v>907</v>
      </c>
      <c r="H113" s="305" t="s">
        <v>448</v>
      </c>
      <c r="I113" s="156"/>
      <c r="J113" s="306" t="s">
        <v>893</v>
      </c>
      <c r="K113" s="306" t="s">
        <v>892</v>
      </c>
      <c r="L113" s="307">
        <v>2</v>
      </c>
    </row>
    <row r="114" spans="1:12" s="218" customFormat="1" ht="28.5" customHeight="1">
      <c r="A114" s="76">
        <v>111</v>
      </c>
      <c r="B114" s="217" t="str">
        <f aca="true" t="shared" si="11" ref="B114:B121">CONCATENATE(H114,"-",L114)</f>
        <v>UZUN-2</v>
      </c>
      <c r="C114" s="128">
        <v>482</v>
      </c>
      <c r="D114" s="128"/>
      <c r="E114" s="302">
        <v>34335</v>
      </c>
      <c r="F114" s="303" t="s">
        <v>791</v>
      </c>
      <c r="G114" s="297" t="s">
        <v>907</v>
      </c>
      <c r="H114" s="305" t="s">
        <v>58</v>
      </c>
      <c r="I114" s="156"/>
      <c r="J114" s="306" t="s">
        <v>893</v>
      </c>
      <c r="K114" s="306" t="s">
        <v>892</v>
      </c>
      <c r="L114" s="307">
        <v>2</v>
      </c>
    </row>
    <row r="115" spans="1:12" s="218" customFormat="1" ht="28.5" customHeight="1">
      <c r="A115" s="76">
        <v>112</v>
      </c>
      <c r="B115" s="217" t="str">
        <f t="shared" si="11"/>
        <v>ÜÇADIM-2</v>
      </c>
      <c r="C115" s="128">
        <v>482</v>
      </c>
      <c r="D115" s="128"/>
      <c r="E115" s="302">
        <v>34335</v>
      </c>
      <c r="F115" s="303" t="s">
        <v>791</v>
      </c>
      <c r="G115" s="297" t="s">
        <v>907</v>
      </c>
      <c r="H115" s="305" t="s">
        <v>353</v>
      </c>
      <c r="I115" s="156"/>
      <c r="J115" s="306" t="s">
        <v>893</v>
      </c>
      <c r="K115" s="306" t="s">
        <v>892</v>
      </c>
      <c r="L115" s="307">
        <v>2</v>
      </c>
    </row>
    <row r="116" spans="1:12" s="218" customFormat="1" ht="28.5" customHeight="1">
      <c r="A116" s="76">
        <v>113</v>
      </c>
      <c r="B116" s="217" t="str">
        <f t="shared" si="11"/>
        <v>YÜKSEK-2</v>
      </c>
      <c r="C116" s="128"/>
      <c r="D116" s="128"/>
      <c r="E116" s="302"/>
      <c r="F116" s="303"/>
      <c r="G116" s="297" t="s">
        <v>907</v>
      </c>
      <c r="H116" s="305" t="s">
        <v>59</v>
      </c>
      <c r="I116" s="156"/>
      <c r="J116" s="306" t="s">
        <v>893</v>
      </c>
      <c r="K116" s="306" t="s">
        <v>892</v>
      </c>
      <c r="L116" s="307">
        <v>2</v>
      </c>
    </row>
    <row r="117" spans="1:12" s="218" customFormat="1" ht="28.5" customHeight="1">
      <c r="A117" s="76">
        <v>114</v>
      </c>
      <c r="B117" s="217" t="str">
        <f t="shared" si="11"/>
        <v>SIRIK-2</v>
      </c>
      <c r="C117" s="128">
        <v>475</v>
      </c>
      <c r="D117" s="128"/>
      <c r="E117" s="302">
        <v>35065</v>
      </c>
      <c r="F117" s="303" t="s">
        <v>792</v>
      </c>
      <c r="G117" s="297" t="s">
        <v>907</v>
      </c>
      <c r="H117" s="305" t="s">
        <v>354</v>
      </c>
      <c r="I117" s="156"/>
      <c r="J117" s="306" t="s">
        <v>893</v>
      </c>
      <c r="K117" s="306" t="s">
        <v>892</v>
      </c>
      <c r="L117" s="307">
        <v>2</v>
      </c>
    </row>
    <row r="118" spans="1:12" s="218" customFormat="1" ht="28.5" customHeight="1">
      <c r="A118" s="76">
        <v>115</v>
      </c>
      <c r="B118" s="217" t="str">
        <f t="shared" si="11"/>
        <v>DİSK-2</v>
      </c>
      <c r="C118" s="128">
        <v>564</v>
      </c>
      <c r="D118" s="128"/>
      <c r="E118" s="302">
        <v>35431</v>
      </c>
      <c r="F118" s="303" t="s">
        <v>898</v>
      </c>
      <c r="G118" s="297" t="s">
        <v>907</v>
      </c>
      <c r="H118" s="305" t="s">
        <v>275</v>
      </c>
      <c r="I118" s="156"/>
      <c r="J118" s="306" t="s">
        <v>893</v>
      </c>
      <c r="K118" s="306" t="s">
        <v>892</v>
      </c>
      <c r="L118" s="307">
        <v>2</v>
      </c>
    </row>
    <row r="119" spans="1:12" s="218" customFormat="1" ht="28.5" customHeight="1">
      <c r="A119" s="76">
        <v>116</v>
      </c>
      <c r="B119" s="217" t="str">
        <f t="shared" si="11"/>
        <v>CİRİT-2</v>
      </c>
      <c r="C119" s="128">
        <v>478</v>
      </c>
      <c r="D119" s="128"/>
      <c r="E119" s="302">
        <v>34335</v>
      </c>
      <c r="F119" s="303" t="s">
        <v>793</v>
      </c>
      <c r="G119" s="297" t="s">
        <v>907</v>
      </c>
      <c r="H119" s="305" t="s">
        <v>276</v>
      </c>
      <c r="I119" s="156"/>
      <c r="J119" s="306" t="s">
        <v>893</v>
      </c>
      <c r="K119" s="306" t="s">
        <v>892</v>
      </c>
      <c r="L119" s="307">
        <v>2</v>
      </c>
    </row>
    <row r="120" spans="1:12" s="218" customFormat="1" ht="28.5" customHeight="1">
      <c r="A120" s="76">
        <v>117</v>
      </c>
      <c r="B120" s="217" t="str">
        <f t="shared" si="11"/>
        <v>GÜLLE-2</v>
      </c>
      <c r="C120" s="128">
        <v>478</v>
      </c>
      <c r="D120" s="128"/>
      <c r="E120" s="302">
        <v>34335</v>
      </c>
      <c r="F120" s="303" t="s">
        <v>793</v>
      </c>
      <c r="G120" s="297" t="s">
        <v>907</v>
      </c>
      <c r="H120" s="305" t="s">
        <v>274</v>
      </c>
      <c r="I120" s="156"/>
      <c r="J120" s="306" t="s">
        <v>893</v>
      </c>
      <c r="K120" s="306" t="s">
        <v>892</v>
      </c>
      <c r="L120" s="307">
        <v>2</v>
      </c>
    </row>
    <row r="121" spans="1:12" s="218" customFormat="1" ht="28.5" customHeight="1">
      <c r="A121" s="76">
        <v>118</v>
      </c>
      <c r="B121" s="227" t="str">
        <f t="shared" si="11"/>
        <v>ÇEKİÇ-2</v>
      </c>
      <c r="C121" s="128">
        <v>564</v>
      </c>
      <c r="D121" s="128"/>
      <c r="E121" s="302">
        <v>35431</v>
      </c>
      <c r="F121" s="303" t="s">
        <v>898</v>
      </c>
      <c r="G121" s="297" t="s">
        <v>907</v>
      </c>
      <c r="H121" s="298" t="s">
        <v>450</v>
      </c>
      <c r="I121" s="299"/>
      <c r="J121" s="300" t="s">
        <v>893</v>
      </c>
      <c r="K121" s="300" t="s">
        <v>892</v>
      </c>
      <c r="L121" s="301">
        <v>2</v>
      </c>
    </row>
    <row r="122" spans="1:12" s="218" customFormat="1" ht="75" customHeight="1">
      <c r="A122" s="76">
        <v>119</v>
      </c>
      <c r="B122" s="217" t="str">
        <f aca="true" t="shared" si="12" ref="B122:B133">CONCATENATE(H122,"-",J122,"-",K122)</f>
        <v>4X100M-1-3</v>
      </c>
      <c r="C122" s="128"/>
      <c r="D122" s="128"/>
      <c r="E122" s="302" t="s">
        <v>908</v>
      </c>
      <c r="F122" s="303" t="s">
        <v>940</v>
      </c>
      <c r="G122" s="297" t="s">
        <v>907</v>
      </c>
      <c r="H122" s="305" t="s">
        <v>451</v>
      </c>
      <c r="I122" s="156"/>
      <c r="J122" s="306" t="s">
        <v>893</v>
      </c>
      <c r="K122" s="306" t="s">
        <v>892</v>
      </c>
      <c r="L122" s="307">
        <v>2</v>
      </c>
    </row>
    <row r="123" spans="1:12" s="218" customFormat="1" ht="81" customHeight="1">
      <c r="A123" s="76">
        <v>120</v>
      </c>
      <c r="B123" s="217" t="str">
        <f t="shared" si="12"/>
        <v>4X400M-1-3</v>
      </c>
      <c r="C123" s="128"/>
      <c r="D123" s="128"/>
      <c r="E123" s="302" t="s">
        <v>908</v>
      </c>
      <c r="F123" s="303" t="s">
        <v>794</v>
      </c>
      <c r="G123" s="297" t="s">
        <v>907</v>
      </c>
      <c r="H123" s="305" t="s">
        <v>452</v>
      </c>
      <c r="I123" s="156"/>
      <c r="J123" s="306" t="s">
        <v>893</v>
      </c>
      <c r="K123" s="306" t="s">
        <v>892</v>
      </c>
      <c r="L123" s="307">
        <v>2</v>
      </c>
    </row>
    <row r="124" spans="1:12" s="218" customFormat="1" ht="28.5" customHeight="1">
      <c r="A124" s="76">
        <v>121</v>
      </c>
      <c r="B124" s="217" t="str">
        <f t="shared" si="12"/>
        <v>110M.ENG-2-2</v>
      </c>
      <c r="C124" s="184">
        <v>483</v>
      </c>
      <c r="D124" s="184"/>
      <c r="E124" s="185">
        <v>35170</v>
      </c>
      <c r="F124" s="186" t="s">
        <v>795</v>
      </c>
      <c r="G124" s="191" t="s">
        <v>796</v>
      </c>
      <c r="H124" s="187" t="s">
        <v>632</v>
      </c>
      <c r="I124" s="188"/>
      <c r="J124" s="189" t="s">
        <v>890</v>
      </c>
      <c r="K124" s="189" t="s">
        <v>890</v>
      </c>
      <c r="L124" s="190">
        <v>9</v>
      </c>
    </row>
    <row r="125" spans="1:12" s="218" customFormat="1" ht="28.5" customHeight="1">
      <c r="A125" s="76">
        <v>122</v>
      </c>
      <c r="B125" s="217" t="str">
        <f t="shared" si="12"/>
        <v>100M-2-2</v>
      </c>
      <c r="C125" s="184">
        <v>484</v>
      </c>
      <c r="D125" s="184"/>
      <c r="E125" s="185">
        <v>35374</v>
      </c>
      <c r="F125" s="186" t="s">
        <v>797</v>
      </c>
      <c r="G125" s="191" t="s">
        <v>796</v>
      </c>
      <c r="H125" s="187" t="s">
        <v>155</v>
      </c>
      <c r="I125" s="188"/>
      <c r="J125" s="189" t="s">
        <v>890</v>
      </c>
      <c r="K125" s="189" t="s">
        <v>890</v>
      </c>
      <c r="L125" s="190">
        <v>9</v>
      </c>
    </row>
    <row r="126" spans="1:12" s="218" customFormat="1" ht="28.5" customHeight="1">
      <c r="A126" s="76">
        <v>123</v>
      </c>
      <c r="B126" s="217" t="str">
        <f t="shared" si="12"/>
        <v>200M-2-2</v>
      </c>
      <c r="C126" s="184">
        <v>488</v>
      </c>
      <c r="D126" s="184"/>
      <c r="E126" s="185">
        <v>35098</v>
      </c>
      <c r="F126" s="186" t="s">
        <v>798</v>
      </c>
      <c r="G126" s="191" t="s">
        <v>796</v>
      </c>
      <c r="H126" s="187" t="s">
        <v>351</v>
      </c>
      <c r="I126" s="188"/>
      <c r="J126" s="189" t="s">
        <v>890</v>
      </c>
      <c r="K126" s="189" t="s">
        <v>890</v>
      </c>
      <c r="L126" s="190">
        <v>9</v>
      </c>
    </row>
    <row r="127" spans="1:12" s="218" customFormat="1" ht="28.5" customHeight="1">
      <c r="A127" s="76">
        <v>124</v>
      </c>
      <c r="B127" s="217" t="str">
        <f t="shared" si="12"/>
        <v>400M-2-2</v>
      </c>
      <c r="C127" s="184">
        <v>488</v>
      </c>
      <c r="D127" s="184"/>
      <c r="E127" s="185">
        <v>35464</v>
      </c>
      <c r="F127" s="186" t="s">
        <v>798</v>
      </c>
      <c r="G127" s="191" t="s">
        <v>796</v>
      </c>
      <c r="H127" s="187" t="s">
        <v>352</v>
      </c>
      <c r="I127" s="188"/>
      <c r="J127" s="189" t="s">
        <v>890</v>
      </c>
      <c r="K127" s="189" t="s">
        <v>890</v>
      </c>
      <c r="L127" s="190">
        <v>9</v>
      </c>
    </row>
    <row r="128" spans="1:12" s="218" customFormat="1" ht="28.5" customHeight="1">
      <c r="A128" s="76">
        <v>125</v>
      </c>
      <c r="B128" s="217" t="str">
        <f t="shared" si="12"/>
        <v>400M.ENG-2-2</v>
      </c>
      <c r="C128" s="184">
        <v>483</v>
      </c>
      <c r="D128" s="184"/>
      <c r="E128" s="185">
        <v>35170</v>
      </c>
      <c r="F128" s="186" t="s">
        <v>795</v>
      </c>
      <c r="G128" s="191" t="s">
        <v>796</v>
      </c>
      <c r="H128" s="187" t="s">
        <v>446</v>
      </c>
      <c r="I128" s="188"/>
      <c r="J128" s="189" t="s">
        <v>890</v>
      </c>
      <c r="K128" s="189" t="s">
        <v>890</v>
      </c>
      <c r="L128" s="190">
        <v>9</v>
      </c>
    </row>
    <row r="129" spans="1:12" s="218" customFormat="1" ht="28.5" customHeight="1">
      <c r="A129" s="76">
        <v>126</v>
      </c>
      <c r="B129" s="217" t="str">
        <f t="shared" si="12"/>
        <v>800M-2-2</v>
      </c>
      <c r="C129" s="184">
        <v>486</v>
      </c>
      <c r="D129" s="184"/>
      <c r="E129" s="185">
        <v>1995</v>
      </c>
      <c r="F129" s="186" t="s">
        <v>799</v>
      </c>
      <c r="G129" s="191" t="s">
        <v>796</v>
      </c>
      <c r="H129" s="187" t="s">
        <v>128</v>
      </c>
      <c r="I129" s="188"/>
      <c r="J129" s="189" t="s">
        <v>890</v>
      </c>
      <c r="K129" s="189" t="s">
        <v>890</v>
      </c>
      <c r="L129" s="190">
        <v>9</v>
      </c>
    </row>
    <row r="130" spans="1:12" s="218" customFormat="1" ht="28.5" customHeight="1">
      <c r="A130" s="76">
        <v>127</v>
      </c>
      <c r="B130" s="217" t="str">
        <f t="shared" si="12"/>
        <v>1500M-2-2</v>
      </c>
      <c r="C130" s="184">
        <v>486</v>
      </c>
      <c r="D130" s="184"/>
      <c r="E130" s="185">
        <v>1995</v>
      </c>
      <c r="F130" s="186" t="s">
        <v>799</v>
      </c>
      <c r="G130" s="191" t="s">
        <v>796</v>
      </c>
      <c r="H130" s="187" t="s">
        <v>272</v>
      </c>
      <c r="I130" s="188"/>
      <c r="J130" s="189" t="s">
        <v>890</v>
      </c>
      <c r="K130" s="189" t="s">
        <v>890</v>
      </c>
      <c r="L130" s="190">
        <v>9</v>
      </c>
    </row>
    <row r="131" spans="1:12" s="218" customFormat="1" ht="28.5" customHeight="1">
      <c r="A131" s="76">
        <v>128</v>
      </c>
      <c r="B131" s="217" t="str">
        <f t="shared" si="12"/>
        <v>3000M-2-2</v>
      </c>
      <c r="C131" s="184">
        <v>494</v>
      </c>
      <c r="D131" s="184"/>
      <c r="E131" s="185">
        <v>18.081994</v>
      </c>
      <c r="F131" s="186" t="s">
        <v>800</v>
      </c>
      <c r="G131" s="191" t="s">
        <v>796</v>
      </c>
      <c r="H131" s="187" t="s">
        <v>447</v>
      </c>
      <c r="I131" s="188"/>
      <c r="J131" s="189" t="s">
        <v>890</v>
      </c>
      <c r="K131" s="189" t="s">
        <v>890</v>
      </c>
      <c r="L131" s="190">
        <v>9</v>
      </c>
    </row>
    <row r="132" spans="1:12" s="218" customFormat="1" ht="28.5" customHeight="1">
      <c r="A132" s="76">
        <v>129</v>
      </c>
      <c r="B132" s="217" t="str">
        <f t="shared" si="12"/>
        <v>3000M.ENG-2-2</v>
      </c>
      <c r="C132" s="184">
        <v>493</v>
      </c>
      <c r="D132" s="184"/>
      <c r="E132" s="185" t="s">
        <v>801</v>
      </c>
      <c r="F132" s="186" t="s">
        <v>802</v>
      </c>
      <c r="G132" s="191" t="s">
        <v>796</v>
      </c>
      <c r="H132" s="187" t="s">
        <v>449</v>
      </c>
      <c r="I132" s="188"/>
      <c r="J132" s="189" t="s">
        <v>890</v>
      </c>
      <c r="K132" s="189" t="s">
        <v>890</v>
      </c>
      <c r="L132" s="190">
        <v>9</v>
      </c>
    </row>
    <row r="133" spans="1:12" s="218" customFormat="1" ht="28.5" customHeight="1">
      <c r="A133" s="76">
        <v>130</v>
      </c>
      <c r="B133" s="217" t="str">
        <f t="shared" si="12"/>
        <v>5000M-2-2</v>
      </c>
      <c r="C133" s="184">
        <v>494</v>
      </c>
      <c r="D133" s="184"/>
      <c r="E133" s="185">
        <v>35082.08199074074</v>
      </c>
      <c r="F133" s="186" t="s">
        <v>800</v>
      </c>
      <c r="G133" s="191" t="s">
        <v>796</v>
      </c>
      <c r="H133" s="187" t="s">
        <v>448</v>
      </c>
      <c r="I133" s="188"/>
      <c r="J133" s="189" t="s">
        <v>890</v>
      </c>
      <c r="K133" s="189" t="s">
        <v>890</v>
      </c>
      <c r="L133" s="190">
        <v>9</v>
      </c>
    </row>
    <row r="134" spans="1:12" s="218" customFormat="1" ht="28.5" customHeight="1">
      <c r="A134" s="76">
        <v>131</v>
      </c>
      <c r="B134" s="217" t="str">
        <f aca="true" t="shared" si="13" ref="B134:B141">CONCATENATE(H134,"-",L134)</f>
        <v>UZUN-9</v>
      </c>
      <c r="C134" s="184">
        <v>484</v>
      </c>
      <c r="D134" s="184"/>
      <c r="E134" s="185">
        <v>35374</v>
      </c>
      <c r="F134" s="186" t="s">
        <v>797</v>
      </c>
      <c r="G134" s="191" t="s">
        <v>796</v>
      </c>
      <c r="H134" s="187" t="s">
        <v>58</v>
      </c>
      <c r="I134" s="188"/>
      <c r="J134" s="189" t="s">
        <v>890</v>
      </c>
      <c r="K134" s="189" t="s">
        <v>890</v>
      </c>
      <c r="L134" s="190">
        <v>9</v>
      </c>
    </row>
    <row r="135" spans="1:12" s="218" customFormat="1" ht="28.5" customHeight="1">
      <c r="A135" s="76">
        <v>132</v>
      </c>
      <c r="B135" s="217" t="str">
        <f t="shared" si="13"/>
        <v>ÜÇADIM-9</v>
      </c>
      <c r="C135" s="184">
        <v>495</v>
      </c>
      <c r="D135" s="184"/>
      <c r="E135" s="185">
        <v>35094</v>
      </c>
      <c r="F135" s="186" t="s">
        <v>803</v>
      </c>
      <c r="G135" s="191" t="s">
        <v>796</v>
      </c>
      <c r="H135" s="187" t="s">
        <v>353</v>
      </c>
      <c r="I135" s="188"/>
      <c r="J135" s="189" t="s">
        <v>890</v>
      </c>
      <c r="K135" s="189" t="s">
        <v>890</v>
      </c>
      <c r="L135" s="190">
        <v>9</v>
      </c>
    </row>
    <row r="136" spans="1:12" s="218" customFormat="1" ht="28.5" customHeight="1">
      <c r="A136" s="76">
        <v>133</v>
      </c>
      <c r="B136" s="217" t="str">
        <f t="shared" si="13"/>
        <v>YÜKSEK-9</v>
      </c>
      <c r="C136" s="184">
        <v>495</v>
      </c>
      <c r="D136" s="184"/>
      <c r="E136" s="185">
        <v>35094</v>
      </c>
      <c r="F136" s="186" t="s">
        <v>803</v>
      </c>
      <c r="G136" s="191" t="s">
        <v>796</v>
      </c>
      <c r="H136" s="187" t="s">
        <v>59</v>
      </c>
      <c r="I136" s="188"/>
      <c r="J136" s="189" t="s">
        <v>890</v>
      </c>
      <c r="K136" s="189" t="s">
        <v>890</v>
      </c>
      <c r="L136" s="190">
        <v>9</v>
      </c>
    </row>
    <row r="137" spans="1:12" s="218" customFormat="1" ht="28.5" customHeight="1">
      <c r="A137" s="76">
        <v>134</v>
      </c>
      <c r="B137" s="217" t="str">
        <f t="shared" si="13"/>
        <v>SIRIK-9</v>
      </c>
      <c r="C137" s="184">
        <v>487</v>
      </c>
      <c r="D137" s="184"/>
      <c r="E137" s="185" t="s">
        <v>801</v>
      </c>
      <c r="F137" s="186" t="s">
        <v>804</v>
      </c>
      <c r="G137" s="191" t="s">
        <v>796</v>
      </c>
      <c r="H137" s="187" t="s">
        <v>354</v>
      </c>
      <c r="I137" s="188"/>
      <c r="J137" s="189" t="s">
        <v>890</v>
      </c>
      <c r="K137" s="189" t="s">
        <v>890</v>
      </c>
      <c r="L137" s="190">
        <v>9</v>
      </c>
    </row>
    <row r="138" spans="1:12" s="218" customFormat="1" ht="28.5" customHeight="1">
      <c r="A138" s="76">
        <v>135</v>
      </c>
      <c r="B138" s="217" t="str">
        <f t="shared" si="13"/>
        <v>DİSK-9</v>
      </c>
      <c r="C138" s="184">
        <v>491</v>
      </c>
      <c r="D138" s="184"/>
      <c r="E138" s="185">
        <v>35639</v>
      </c>
      <c r="F138" s="186" t="s">
        <v>805</v>
      </c>
      <c r="G138" s="191" t="s">
        <v>796</v>
      </c>
      <c r="H138" s="187" t="s">
        <v>275</v>
      </c>
      <c r="I138" s="188"/>
      <c r="J138" s="189" t="s">
        <v>890</v>
      </c>
      <c r="K138" s="189" t="s">
        <v>890</v>
      </c>
      <c r="L138" s="190">
        <v>9</v>
      </c>
    </row>
    <row r="139" spans="1:12" s="218" customFormat="1" ht="28.5" customHeight="1">
      <c r="A139" s="76">
        <v>136</v>
      </c>
      <c r="B139" s="217" t="str">
        <f t="shared" si="13"/>
        <v>CİRİT-9</v>
      </c>
      <c r="C139" s="184">
        <v>489</v>
      </c>
      <c r="D139" s="184"/>
      <c r="E139" s="185">
        <v>35135</v>
      </c>
      <c r="F139" s="186" t="s">
        <v>806</v>
      </c>
      <c r="G139" s="191" t="s">
        <v>796</v>
      </c>
      <c r="H139" s="187" t="s">
        <v>276</v>
      </c>
      <c r="I139" s="188"/>
      <c r="J139" s="189" t="s">
        <v>890</v>
      </c>
      <c r="K139" s="189" t="s">
        <v>890</v>
      </c>
      <c r="L139" s="190">
        <v>9</v>
      </c>
    </row>
    <row r="140" spans="1:12" s="218" customFormat="1" ht="28.5" customHeight="1">
      <c r="A140" s="76">
        <v>137</v>
      </c>
      <c r="B140" s="217" t="str">
        <f t="shared" si="13"/>
        <v>GÜLLE-9</v>
      </c>
      <c r="C140" s="184">
        <v>491</v>
      </c>
      <c r="D140" s="184"/>
      <c r="E140" s="185">
        <v>35639</v>
      </c>
      <c r="F140" s="186" t="s">
        <v>805</v>
      </c>
      <c r="G140" s="191" t="s">
        <v>796</v>
      </c>
      <c r="H140" s="187" t="s">
        <v>274</v>
      </c>
      <c r="I140" s="188"/>
      <c r="J140" s="189" t="s">
        <v>890</v>
      </c>
      <c r="K140" s="189" t="s">
        <v>890</v>
      </c>
      <c r="L140" s="190">
        <v>9</v>
      </c>
    </row>
    <row r="141" spans="1:12" s="218" customFormat="1" ht="28.5" customHeight="1">
      <c r="A141" s="76">
        <v>138</v>
      </c>
      <c r="B141" s="293" t="str">
        <f t="shared" si="13"/>
        <v>ÇEKİÇ-9</v>
      </c>
      <c r="C141" s="285">
        <v>485</v>
      </c>
      <c r="D141" s="285"/>
      <c r="E141" s="286">
        <v>34822</v>
      </c>
      <c r="F141" s="287" t="s">
        <v>807</v>
      </c>
      <c r="G141" s="288" t="s">
        <v>796</v>
      </c>
      <c r="H141" s="289" t="s">
        <v>450</v>
      </c>
      <c r="I141" s="290"/>
      <c r="J141" s="291" t="s">
        <v>890</v>
      </c>
      <c r="K141" s="291" t="s">
        <v>890</v>
      </c>
      <c r="L141" s="292">
        <v>9</v>
      </c>
    </row>
    <row r="142" spans="1:12" s="218" customFormat="1" ht="79.5" customHeight="1">
      <c r="A142" s="76">
        <v>139</v>
      </c>
      <c r="B142" s="293" t="str">
        <f aca="true" t="shared" si="14" ref="B142:B153">CONCATENATE(H142,"-",J142,"-",K142)</f>
        <v>4X100M-2-2</v>
      </c>
      <c r="C142" s="285"/>
      <c r="D142" s="285"/>
      <c r="E142" s="286" t="s">
        <v>908</v>
      </c>
      <c r="F142" s="287" t="s">
        <v>941</v>
      </c>
      <c r="G142" s="288" t="s">
        <v>796</v>
      </c>
      <c r="H142" s="289" t="s">
        <v>451</v>
      </c>
      <c r="I142" s="290"/>
      <c r="J142" s="291" t="s">
        <v>890</v>
      </c>
      <c r="K142" s="291" t="s">
        <v>890</v>
      </c>
      <c r="L142" s="292">
        <v>9</v>
      </c>
    </row>
    <row r="143" spans="1:12" s="218" customFormat="1" ht="80.25" customHeight="1" thickBot="1">
      <c r="A143" s="76">
        <v>140</v>
      </c>
      <c r="B143" s="228" t="str">
        <f t="shared" si="14"/>
        <v>4X400M-2-2</v>
      </c>
      <c r="C143" s="219"/>
      <c r="D143" s="219"/>
      <c r="E143" s="220" t="s">
        <v>908</v>
      </c>
      <c r="F143" s="221" t="s">
        <v>808</v>
      </c>
      <c r="G143" s="288" t="s">
        <v>796</v>
      </c>
      <c r="H143" s="223" t="s">
        <v>452</v>
      </c>
      <c r="I143" s="224"/>
      <c r="J143" s="225" t="s">
        <v>890</v>
      </c>
      <c r="K143" s="225" t="s">
        <v>890</v>
      </c>
      <c r="L143" s="226">
        <v>9</v>
      </c>
    </row>
    <row r="144" spans="1:12" s="218" customFormat="1" ht="24" customHeight="1">
      <c r="A144" s="76">
        <v>141</v>
      </c>
      <c r="B144" s="227" t="str">
        <f t="shared" si="14"/>
        <v>110M.ENG-2-8</v>
      </c>
      <c r="C144" s="294">
        <v>506</v>
      </c>
      <c r="D144" s="294"/>
      <c r="E144" s="295" t="s">
        <v>908</v>
      </c>
      <c r="F144" s="296" t="s">
        <v>809</v>
      </c>
      <c r="G144" s="297" t="s">
        <v>810</v>
      </c>
      <c r="H144" s="298" t="s">
        <v>632</v>
      </c>
      <c r="I144" s="299"/>
      <c r="J144" s="300" t="s">
        <v>890</v>
      </c>
      <c r="K144" s="300" t="s">
        <v>896</v>
      </c>
      <c r="L144" s="301">
        <v>8</v>
      </c>
    </row>
    <row r="145" spans="1:12" s="218" customFormat="1" ht="24" customHeight="1">
      <c r="A145" s="76">
        <v>142</v>
      </c>
      <c r="B145" s="217" t="str">
        <f t="shared" si="14"/>
        <v>100M-2-8</v>
      </c>
      <c r="C145" s="128">
        <v>498</v>
      </c>
      <c r="D145" s="128"/>
      <c r="E145" s="302" t="s">
        <v>908</v>
      </c>
      <c r="F145" s="303" t="s">
        <v>811</v>
      </c>
      <c r="G145" s="304" t="s">
        <v>810</v>
      </c>
      <c r="H145" s="305" t="s">
        <v>155</v>
      </c>
      <c r="I145" s="156"/>
      <c r="J145" s="306" t="s">
        <v>890</v>
      </c>
      <c r="K145" s="306" t="s">
        <v>896</v>
      </c>
      <c r="L145" s="307">
        <v>8</v>
      </c>
    </row>
    <row r="146" spans="1:12" s="218" customFormat="1" ht="24" customHeight="1">
      <c r="A146" s="76">
        <v>143</v>
      </c>
      <c r="B146" s="217" t="str">
        <f t="shared" si="14"/>
        <v>200M-2-8</v>
      </c>
      <c r="C146" s="128">
        <v>498</v>
      </c>
      <c r="D146" s="128"/>
      <c r="E146" s="302" t="s">
        <v>908</v>
      </c>
      <c r="F146" s="303" t="s">
        <v>811</v>
      </c>
      <c r="G146" s="304" t="s">
        <v>810</v>
      </c>
      <c r="H146" s="305" t="s">
        <v>351</v>
      </c>
      <c r="I146" s="156"/>
      <c r="J146" s="306" t="s">
        <v>890</v>
      </c>
      <c r="K146" s="306" t="s">
        <v>896</v>
      </c>
      <c r="L146" s="307">
        <v>8</v>
      </c>
    </row>
    <row r="147" spans="1:12" s="218" customFormat="1" ht="24" customHeight="1">
      <c r="A147" s="76">
        <v>144</v>
      </c>
      <c r="B147" s="217" t="str">
        <f t="shared" si="14"/>
        <v>400M-2-8</v>
      </c>
      <c r="C147" s="128">
        <v>509</v>
      </c>
      <c r="D147" s="128"/>
      <c r="E147" s="302" t="s">
        <v>908</v>
      </c>
      <c r="F147" s="303" t="s">
        <v>812</v>
      </c>
      <c r="G147" s="304" t="s">
        <v>810</v>
      </c>
      <c r="H147" s="305" t="s">
        <v>352</v>
      </c>
      <c r="I147" s="156"/>
      <c r="J147" s="306" t="s">
        <v>890</v>
      </c>
      <c r="K147" s="306" t="s">
        <v>896</v>
      </c>
      <c r="L147" s="307">
        <v>8</v>
      </c>
    </row>
    <row r="148" spans="1:12" s="218" customFormat="1" ht="24" customHeight="1">
      <c r="A148" s="76">
        <v>145</v>
      </c>
      <c r="B148" s="217" t="str">
        <f t="shared" si="14"/>
        <v>400M.ENG-2-8</v>
      </c>
      <c r="C148" s="128">
        <v>503</v>
      </c>
      <c r="D148" s="128"/>
      <c r="E148" s="302" t="s">
        <v>908</v>
      </c>
      <c r="F148" s="303" t="s">
        <v>813</v>
      </c>
      <c r="G148" s="304" t="s">
        <v>810</v>
      </c>
      <c r="H148" s="305" t="s">
        <v>446</v>
      </c>
      <c r="I148" s="156"/>
      <c r="J148" s="306" t="s">
        <v>890</v>
      </c>
      <c r="K148" s="306" t="s">
        <v>896</v>
      </c>
      <c r="L148" s="307">
        <v>8</v>
      </c>
    </row>
    <row r="149" spans="1:12" s="218" customFormat="1" ht="24" customHeight="1">
      <c r="A149" s="76">
        <v>146</v>
      </c>
      <c r="B149" s="217" t="str">
        <f t="shared" si="14"/>
        <v>800M-2-8</v>
      </c>
      <c r="C149" s="128">
        <v>497</v>
      </c>
      <c r="D149" s="128"/>
      <c r="E149" s="302" t="s">
        <v>908</v>
      </c>
      <c r="F149" s="303" t="s">
        <v>814</v>
      </c>
      <c r="G149" s="304" t="s">
        <v>810</v>
      </c>
      <c r="H149" s="305" t="s">
        <v>128</v>
      </c>
      <c r="I149" s="156"/>
      <c r="J149" s="306" t="s">
        <v>890</v>
      </c>
      <c r="K149" s="306" t="s">
        <v>896</v>
      </c>
      <c r="L149" s="307">
        <v>8</v>
      </c>
    </row>
    <row r="150" spans="1:12" s="218" customFormat="1" ht="24" customHeight="1">
      <c r="A150" s="76">
        <v>147</v>
      </c>
      <c r="B150" s="217" t="str">
        <f t="shared" si="14"/>
        <v>1500M-2-8</v>
      </c>
      <c r="C150" s="128">
        <v>502</v>
      </c>
      <c r="D150" s="128"/>
      <c r="E150" s="302" t="s">
        <v>908</v>
      </c>
      <c r="F150" s="303" t="s">
        <v>815</v>
      </c>
      <c r="G150" s="304" t="s">
        <v>810</v>
      </c>
      <c r="H150" s="305" t="s">
        <v>272</v>
      </c>
      <c r="I150" s="156"/>
      <c r="J150" s="306" t="s">
        <v>890</v>
      </c>
      <c r="K150" s="306" t="s">
        <v>896</v>
      </c>
      <c r="L150" s="307">
        <v>8</v>
      </c>
    </row>
    <row r="151" spans="1:12" s="218" customFormat="1" ht="29.25" customHeight="1">
      <c r="A151" s="76">
        <v>148</v>
      </c>
      <c r="B151" s="217" t="str">
        <f t="shared" si="14"/>
        <v>3000M-2-8</v>
      </c>
      <c r="C151" s="128">
        <v>511</v>
      </c>
      <c r="D151" s="128"/>
      <c r="E151" s="302" t="s">
        <v>908</v>
      </c>
      <c r="F151" s="303" t="s">
        <v>816</v>
      </c>
      <c r="G151" s="304" t="s">
        <v>810</v>
      </c>
      <c r="H151" s="305" t="s">
        <v>447</v>
      </c>
      <c r="I151" s="156"/>
      <c r="J151" s="306" t="s">
        <v>890</v>
      </c>
      <c r="K151" s="306" t="s">
        <v>896</v>
      </c>
      <c r="L151" s="307">
        <v>8</v>
      </c>
    </row>
    <row r="152" spans="1:12" s="218" customFormat="1" ht="24" customHeight="1">
      <c r="A152" s="76">
        <v>149</v>
      </c>
      <c r="B152" s="217" t="str">
        <f t="shared" si="14"/>
        <v>3000M.ENG-2-8</v>
      </c>
      <c r="C152" s="128">
        <v>505</v>
      </c>
      <c r="D152" s="128"/>
      <c r="E152" s="302" t="s">
        <v>908</v>
      </c>
      <c r="F152" s="303" t="s">
        <v>817</v>
      </c>
      <c r="G152" s="304" t="s">
        <v>810</v>
      </c>
      <c r="H152" s="305" t="s">
        <v>449</v>
      </c>
      <c r="I152" s="156"/>
      <c r="J152" s="306" t="s">
        <v>890</v>
      </c>
      <c r="K152" s="306" t="s">
        <v>896</v>
      </c>
      <c r="L152" s="307">
        <v>8</v>
      </c>
    </row>
    <row r="153" spans="1:12" s="218" customFormat="1" ht="24" customHeight="1">
      <c r="A153" s="76">
        <v>150</v>
      </c>
      <c r="B153" s="217" t="str">
        <f t="shared" si="14"/>
        <v>5000M-2-8</v>
      </c>
      <c r="C153" s="128">
        <v>565</v>
      </c>
      <c r="D153" s="128"/>
      <c r="E153" s="302" t="s">
        <v>908</v>
      </c>
      <c r="F153" s="303" t="s">
        <v>899</v>
      </c>
      <c r="G153" s="304" t="s">
        <v>810</v>
      </c>
      <c r="H153" s="305" t="s">
        <v>448</v>
      </c>
      <c r="I153" s="156"/>
      <c r="J153" s="306" t="s">
        <v>890</v>
      </c>
      <c r="K153" s="306" t="s">
        <v>896</v>
      </c>
      <c r="L153" s="307">
        <v>8</v>
      </c>
    </row>
    <row r="154" spans="1:12" s="218" customFormat="1" ht="24" customHeight="1">
      <c r="A154" s="76">
        <v>151</v>
      </c>
      <c r="B154" s="217" t="str">
        <f aca="true" t="shared" si="15" ref="B154:B161">CONCATENATE(H154,"-",L154)</f>
        <v>UZUN-8</v>
      </c>
      <c r="C154" s="128">
        <v>507</v>
      </c>
      <c r="D154" s="128"/>
      <c r="E154" s="302">
        <v>34450</v>
      </c>
      <c r="F154" s="303" t="s">
        <v>818</v>
      </c>
      <c r="G154" s="304" t="s">
        <v>810</v>
      </c>
      <c r="H154" s="305" t="s">
        <v>58</v>
      </c>
      <c r="I154" s="156"/>
      <c r="J154" s="306" t="s">
        <v>890</v>
      </c>
      <c r="K154" s="306" t="s">
        <v>896</v>
      </c>
      <c r="L154" s="307">
        <v>8</v>
      </c>
    </row>
    <row r="155" spans="1:12" s="218" customFormat="1" ht="24" customHeight="1">
      <c r="A155" s="76">
        <v>152</v>
      </c>
      <c r="B155" s="217" t="str">
        <f t="shared" si="15"/>
        <v>ÜÇADIM-8</v>
      </c>
      <c r="C155" s="128">
        <v>507</v>
      </c>
      <c r="D155" s="128" t="s">
        <v>825</v>
      </c>
      <c r="E155" s="302">
        <v>34450</v>
      </c>
      <c r="F155" s="303" t="s">
        <v>818</v>
      </c>
      <c r="G155" s="304" t="s">
        <v>810</v>
      </c>
      <c r="H155" s="305" t="s">
        <v>353</v>
      </c>
      <c r="I155" s="156"/>
      <c r="J155" s="306" t="s">
        <v>890</v>
      </c>
      <c r="K155" s="306" t="s">
        <v>896</v>
      </c>
      <c r="L155" s="307">
        <v>8</v>
      </c>
    </row>
    <row r="156" spans="1:12" s="218" customFormat="1" ht="24" customHeight="1">
      <c r="A156" s="76">
        <v>153</v>
      </c>
      <c r="B156" s="217" t="str">
        <f t="shared" si="15"/>
        <v>YÜKSEK-8</v>
      </c>
      <c r="C156" s="128">
        <v>513</v>
      </c>
      <c r="D156" s="128"/>
      <c r="E156" s="302" t="s">
        <v>908</v>
      </c>
      <c r="F156" s="303" t="s">
        <v>819</v>
      </c>
      <c r="G156" s="304" t="s">
        <v>810</v>
      </c>
      <c r="H156" s="305" t="s">
        <v>59</v>
      </c>
      <c r="I156" s="156"/>
      <c r="J156" s="306" t="s">
        <v>890</v>
      </c>
      <c r="K156" s="306" t="s">
        <v>896</v>
      </c>
      <c r="L156" s="307">
        <v>8</v>
      </c>
    </row>
    <row r="157" spans="1:12" s="218" customFormat="1" ht="24" customHeight="1">
      <c r="A157" s="76">
        <v>154</v>
      </c>
      <c r="B157" s="217" t="str">
        <f t="shared" si="15"/>
        <v>SIRIK-8</v>
      </c>
      <c r="C157" s="128">
        <v>501</v>
      </c>
      <c r="D157" s="128"/>
      <c r="E157" s="302" t="s">
        <v>908</v>
      </c>
      <c r="F157" s="303" t="s">
        <v>820</v>
      </c>
      <c r="G157" s="304" t="s">
        <v>810</v>
      </c>
      <c r="H157" s="305" t="s">
        <v>354</v>
      </c>
      <c r="I157" s="156"/>
      <c r="J157" s="306" t="s">
        <v>890</v>
      </c>
      <c r="K157" s="306" t="s">
        <v>896</v>
      </c>
      <c r="L157" s="307">
        <v>8</v>
      </c>
    </row>
    <row r="158" spans="1:12" s="218" customFormat="1" ht="24.75" customHeight="1">
      <c r="A158" s="76">
        <v>155</v>
      </c>
      <c r="B158" s="217" t="str">
        <f t="shared" si="15"/>
        <v>DİSK-8</v>
      </c>
      <c r="C158" s="128">
        <v>508</v>
      </c>
      <c r="D158" s="128"/>
      <c r="E158" s="302" t="s">
        <v>908</v>
      </c>
      <c r="F158" s="303" t="s">
        <v>821</v>
      </c>
      <c r="G158" s="304" t="s">
        <v>810</v>
      </c>
      <c r="H158" s="305" t="s">
        <v>275</v>
      </c>
      <c r="I158" s="156"/>
      <c r="J158" s="306" t="s">
        <v>890</v>
      </c>
      <c r="K158" s="306" t="s">
        <v>896</v>
      </c>
      <c r="L158" s="307">
        <v>8</v>
      </c>
    </row>
    <row r="159" spans="1:12" s="218" customFormat="1" ht="28.5" customHeight="1">
      <c r="A159" s="76">
        <v>156</v>
      </c>
      <c r="B159" s="217" t="str">
        <f t="shared" si="15"/>
        <v>CİRİT-8</v>
      </c>
      <c r="C159" s="128">
        <v>510</v>
      </c>
      <c r="D159" s="128"/>
      <c r="E159" s="302" t="s">
        <v>908</v>
      </c>
      <c r="F159" s="303" t="s">
        <v>822</v>
      </c>
      <c r="G159" s="304" t="s">
        <v>810</v>
      </c>
      <c r="H159" s="305" t="s">
        <v>276</v>
      </c>
      <c r="I159" s="156"/>
      <c r="J159" s="306" t="s">
        <v>890</v>
      </c>
      <c r="K159" s="306" t="s">
        <v>896</v>
      </c>
      <c r="L159" s="307">
        <v>8</v>
      </c>
    </row>
    <row r="160" spans="1:12" s="218" customFormat="1" ht="28.5" customHeight="1">
      <c r="A160" s="76">
        <v>157</v>
      </c>
      <c r="B160" s="217" t="str">
        <f t="shared" si="15"/>
        <v>GÜLLE-8</v>
      </c>
      <c r="C160" s="128">
        <v>500</v>
      </c>
      <c r="D160" s="128"/>
      <c r="E160" s="302" t="s">
        <v>908</v>
      </c>
      <c r="F160" s="303" t="s">
        <v>823</v>
      </c>
      <c r="G160" s="304" t="s">
        <v>810</v>
      </c>
      <c r="H160" s="305" t="s">
        <v>274</v>
      </c>
      <c r="I160" s="156"/>
      <c r="J160" s="306" t="s">
        <v>890</v>
      </c>
      <c r="K160" s="306" t="s">
        <v>896</v>
      </c>
      <c r="L160" s="307">
        <v>8</v>
      </c>
    </row>
    <row r="161" spans="1:12" s="218" customFormat="1" ht="28.5" customHeight="1">
      <c r="A161" s="76">
        <v>158</v>
      </c>
      <c r="B161" s="227" t="str">
        <f t="shared" si="15"/>
        <v>ÇEKİÇ-8</v>
      </c>
      <c r="C161" s="294">
        <v>504</v>
      </c>
      <c r="D161" s="294"/>
      <c r="E161" s="295" t="s">
        <v>908</v>
      </c>
      <c r="F161" s="296" t="s">
        <v>824</v>
      </c>
      <c r="G161" s="297" t="s">
        <v>810</v>
      </c>
      <c r="H161" s="298" t="s">
        <v>450</v>
      </c>
      <c r="I161" s="299"/>
      <c r="J161" s="300" t="s">
        <v>890</v>
      </c>
      <c r="K161" s="300" t="s">
        <v>896</v>
      </c>
      <c r="L161" s="301">
        <v>8</v>
      </c>
    </row>
    <row r="162" spans="1:12" s="218" customFormat="1" ht="75.75" customHeight="1">
      <c r="A162" s="76">
        <v>159</v>
      </c>
      <c r="B162" s="217" t="str">
        <f aca="true" t="shared" si="16" ref="B162:B173">CONCATENATE(H162,"-",J162,"-",K162)</f>
        <v>4X100M-2-8</v>
      </c>
      <c r="C162" s="128"/>
      <c r="D162" s="128"/>
      <c r="E162" s="302" t="s">
        <v>908</v>
      </c>
      <c r="F162" s="303" t="s">
        <v>942</v>
      </c>
      <c r="G162" s="297" t="s">
        <v>810</v>
      </c>
      <c r="H162" s="305" t="s">
        <v>451</v>
      </c>
      <c r="I162" s="156"/>
      <c r="J162" s="306" t="s">
        <v>890</v>
      </c>
      <c r="K162" s="306" t="s">
        <v>896</v>
      </c>
      <c r="L162" s="307">
        <v>8</v>
      </c>
    </row>
    <row r="163" spans="1:12" s="218" customFormat="1" ht="87" customHeight="1">
      <c r="A163" s="76">
        <v>160</v>
      </c>
      <c r="B163" s="217" t="str">
        <f t="shared" si="16"/>
        <v>4X400M-2-8</v>
      </c>
      <c r="C163" s="128"/>
      <c r="D163" s="128"/>
      <c r="E163" s="302" t="s">
        <v>908</v>
      </c>
      <c r="F163" s="303" t="s">
        <v>828</v>
      </c>
      <c r="G163" s="297" t="s">
        <v>810</v>
      </c>
      <c r="H163" s="305" t="s">
        <v>452</v>
      </c>
      <c r="I163" s="156"/>
      <c r="J163" s="306" t="s">
        <v>890</v>
      </c>
      <c r="K163" s="306" t="s">
        <v>896</v>
      </c>
      <c r="L163" s="307">
        <v>8</v>
      </c>
    </row>
    <row r="164" spans="1:12" s="218" customFormat="1" ht="28.5" customHeight="1">
      <c r="A164" s="76">
        <v>161</v>
      </c>
      <c r="B164" s="217" t="str">
        <f t="shared" si="16"/>
        <v>110M.ENG-1-4</v>
      </c>
      <c r="C164" s="184">
        <v>518</v>
      </c>
      <c r="D164" s="184"/>
      <c r="E164" s="185">
        <v>35450</v>
      </c>
      <c r="F164" s="186" t="s">
        <v>829</v>
      </c>
      <c r="G164" s="191" t="s">
        <v>830</v>
      </c>
      <c r="H164" s="187" t="s">
        <v>632</v>
      </c>
      <c r="I164" s="188"/>
      <c r="J164" s="189" t="s">
        <v>893</v>
      </c>
      <c r="K164" s="189" t="s">
        <v>895</v>
      </c>
      <c r="L164" s="190">
        <v>3</v>
      </c>
    </row>
    <row r="165" spans="1:12" s="218" customFormat="1" ht="28.5" customHeight="1">
      <c r="A165" s="76">
        <v>162</v>
      </c>
      <c r="B165" s="217" t="str">
        <f t="shared" si="16"/>
        <v>100M-1-4</v>
      </c>
      <c r="C165" s="184">
        <v>516</v>
      </c>
      <c r="D165" s="184"/>
      <c r="E165" s="185">
        <v>34860</v>
      </c>
      <c r="F165" s="186" t="s">
        <v>831</v>
      </c>
      <c r="G165" s="191" t="s">
        <v>830</v>
      </c>
      <c r="H165" s="187" t="s">
        <v>155</v>
      </c>
      <c r="I165" s="188"/>
      <c r="J165" s="189" t="s">
        <v>893</v>
      </c>
      <c r="K165" s="189" t="s">
        <v>895</v>
      </c>
      <c r="L165" s="190">
        <v>3</v>
      </c>
    </row>
    <row r="166" spans="1:12" s="218" customFormat="1" ht="28.5" customHeight="1">
      <c r="A166" s="76">
        <v>163</v>
      </c>
      <c r="B166" s="217" t="str">
        <f t="shared" si="16"/>
        <v>200M-1-4</v>
      </c>
      <c r="C166" s="184">
        <v>517</v>
      </c>
      <c r="D166" s="184"/>
      <c r="E166" s="185">
        <v>35011</v>
      </c>
      <c r="F166" s="186" t="s">
        <v>832</v>
      </c>
      <c r="G166" s="191" t="s">
        <v>830</v>
      </c>
      <c r="H166" s="187" t="s">
        <v>351</v>
      </c>
      <c r="I166" s="188"/>
      <c r="J166" s="189" t="s">
        <v>893</v>
      </c>
      <c r="K166" s="189" t="s">
        <v>895</v>
      </c>
      <c r="L166" s="190">
        <v>3</v>
      </c>
    </row>
    <row r="167" spans="1:12" s="218" customFormat="1" ht="28.5" customHeight="1">
      <c r="A167" s="76">
        <v>164</v>
      </c>
      <c r="B167" s="217" t="str">
        <f t="shared" si="16"/>
        <v>400M-1-4</v>
      </c>
      <c r="C167" s="184">
        <v>526</v>
      </c>
      <c r="D167" s="184"/>
      <c r="E167" s="185">
        <v>35099</v>
      </c>
      <c r="F167" s="186" t="s">
        <v>833</v>
      </c>
      <c r="G167" s="191" t="s">
        <v>830</v>
      </c>
      <c r="H167" s="187" t="s">
        <v>352</v>
      </c>
      <c r="I167" s="188"/>
      <c r="J167" s="189" t="s">
        <v>893</v>
      </c>
      <c r="K167" s="189" t="s">
        <v>895</v>
      </c>
      <c r="L167" s="190">
        <v>3</v>
      </c>
    </row>
    <row r="168" spans="1:12" s="218" customFormat="1" ht="28.5" customHeight="1">
      <c r="A168" s="76">
        <v>165</v>
      </c>
      <c r="B168" s="217" t="str">
        <f t="shared" si="16"/>
        <v>400M.ENG-1-4</v>
      </c>
      <c r="C168" s="184">
        <v>527</v>
      </c>
      <c r="D168" s="184"/>
      <c r="E168" s="185">
        <v>34945</v>
      </c>
      <c r="F168" s="186" t="s">
        <v>834</v>
      </c>
      <c r="G168" s="191" t="s">
        <v>830</v>
      </c>
      <c r="H168" s="187" t="s">
        <v>446</v>
      </c>
      <c r="I168" s="188"/>
      <c r="J168" s="189" t="s">
        <v>893</v>
      </c>
      <c r="K168" s="189" t="s">
        <v>895</v>
      </c>
      <c r="L168" s="190">
        <v>3</v>
      </c>
    </row>
    <row r="169" spans="1:12" s="218" customFormat="1" ht="28.5" customHeight="1">
      <c r="A169" s="76">
        <v>166</v>
      </c>
      <c r="B169" s="217" t="str">
        <f t="shared" si="16"/>
        <v>800M-1-4</v>
      </c>
      <c r="C169" s="184">
        <v>522</v>
      </c>
      <c r="D169" s="184"/>
      <c r="E169" s="185">
        <v>35474</v>
      </c>
      <c r="F169" s="186" t="s">
        <v>835</v>
      </c>
      <c r="G169" s="191" t="s">
        <v>830</v>
      </c>
      <c r="H169" s="187" t="s">
        <v>128</v>
      </c>
      <c r="I169" s="188"/>
      <c r="J169" s="189" t="s">
        <v>893</v>
      </c>
      <c r="K169" s="189" t="s">
        <v>895</v>
      </c>
      <c r="L169" s="190">
        <v>3</v>
      </c>
    </row>
    <row r="170" spans="1:12" s="218" customFormat="1" ht="28.5" customHeight="1">
      <c r="A170" s="76">
        <v>167</v>
      </c>
      <c r="B170" s="217" t="str">
        <f t="shared" si="16"/>
        <v>1500M-1-4</v>
      </c>
      <c r="C170" s="184">
        <v>522</v>
      </c>
      <c r="D170" s="184"/>
      <c r="E170" s="185">
        <v>35474</v>
      </c>
      <c r="F170" s="186" t="s">
        <v>835</v>
      </c>
      <c r="G170" s="191" t="s">
        <v>830</v>
      </c>
      <c r="H170" s="187" t="s">
        <v>272</v>
      </c>
      <c r="I170" s="188"/>
      <c r="J170" s="189" t="s">
        <v>893</v>
      </c>
      <c r="K170" s="189" t="s">
        <v>895</v>
      </c>
      <c r="L170" s="190">
        <v>3</v>
      </c>
    </row>
    <row r="171" spans="1:12" s="218" customFormat="1" ht="28.5" customHeight="1">
      <c r="A171" s="76">
        <v>168</v>
      </c>
      <c r="B171" s="217" t="str">
        <f t="shared" si="16"/>
        <v>3000M-1-4</v>
      </c>
      <c r="C171" s="184">
        <v>521</v>
      </c>
      <c r="D171" s="184"/>
      <c r="E171" s="185">
        <v>35300</v>
      </c>
      <c r="F171" s="186" t="s">
        <v>836</v>
      </c>
      <c r="G171" s="191" t="s">
        <v>830</v>
      </c>
      <c r="H171" s="187" t="s">
        <v>447</v>
      </c>
      <c r="I171" s="188"/>
      <c r="J171" s="189" t="s">
        <v>893</v>
      </c>
      <c r="K171" s="189" t="s">
        <v>895</v>
      </c>
      <c r="L171" s="190">
        <v>3</v>
      </c>
    </row>
    <row r="172" spans="1:12" s="218" customFormat="1" ht="28.5" customHeight="1">
      <c r="A172" s="76">
        <v>169</v>
      </c>
      <c r="B172" s="217" t="str">
        <f t="shared" si="16"/>
        <v>3000M.ENG-1-4</v>
      </c>
      <c r="C172" s="184">
        <v>519</v>
      </c>
      <c r="D172" s="184"/>
      <c r="E172" s="185">
        <v>35374</v>
      </c>
      <c r="F172" s="186" t="s">
        <v>837</v>
      </c>
      <c r="G172" s="191" t="s">
        <v>830</v>
      </c>
      <c r="H172" s="187" t="s">
        <v>449</v>
      </c>
      <c r="I172" s="188"/>
      <c r="J172" s="189" t="s">
        <v>893</v>
      </c>
      <c r="K172" s="189" t="s">
        <v>895</v>
      </c>
      <c r="L172" s="190">
        <v>3</v>
      </c>
    </row>
    <row r="173" spans="1:12" s="218" customFormat="1" ht="28.5" customHeight="1">
      <c r="A173" s="76">
        <v>170</v>
      </c>
      <c r="B173" s="217" t="str">
        <f t="shared" si="16"/>
        <v>5000M-1-4</v>
      </c>
      <c r="C173" s="184">
        <v>519</v>
      </c>
      <c r="D173" s="184"/>
      <c r="E173" s="185">
        <v>35374</v>
      </c>
      <c r="F173" s="186" t="s">
        <v>837</v>
      </c>
      <c r="G173" s="191" t="s">
        <v>830</v>
      </c>
      <c r="H173" s="187" t="s">
        <v>448</v>
      </c>
      <c r="I173" s="188"/>
      <c r="J173" s="189" t="s">
        <v>893</v>
      </c>
      <c r="K173" s="189" t="s">
        <v>895</v>
      </c>
      <c r="L173" s="190">
        <v>3</v>
      </c>
    </row>
    <row r="174" spans="1:12" s="218" customFormat="1" ht="28.5" customHeight="1">
      <c r="A174" s="76">
        <v>171</v>
      </c>
      <c r="B174" s="217" t="str">
        <f aca="true" t="shared" si="17" ref="B174:B181">CONCATENATE(H174,"-",L174)</f>
        <v>UZUN-3</v>
      </c>
      <c r="C174" s="184">
        <v>516</v>
      </c>
      <c r="D174" s="184"/>
      <c r="E174" s="185">
        <v>34860</v>
      </c>
      <c r="F174" s="186" t="s">
        <v>831</v>
      </c>
      <c r="G174" s="191" t="s">
        <v>830</v>
      </c>
      <c r="H174" s="187" t="s">
        <v>58</v>
      </c>
      <c r="I174" s="188"/>
      <c r="J174" s="189" t="s">
        <v>893</v>
      </c>
      <c r="K174" s="189" t="s">
        <v>895</v>
      </c>
      <c r="L174" s="190">
        <v>3</v>
      </c>
    </row>
    <row r="175" spans="1:12" s="218" customFormat="1" ht="28.5" customHeight="1">
      <c r="A175" s="76">
        <v>172</v>
      </c>
      <c r="B175" s="217" t="str">
        <f t="shared" si="17"/>
        <v>ÜÇADIM-3</v>
      </c>
      <c r="C175" s="184">
        <v>526</v>
      </c>
      <c r="D175" s="184"/>
      <c r="E175" s="185">
        <v>35099</v>
      </c>
      <c r="F175" s="186" t="s">
        <v>833</v>
      </c>
      <c r="G175" s="191" t="s">
        <v>830</v>
      </c>
      <c r="H175" s="187" t="s">
        <v>353</v>
      </c>
      <c r="I175" s="188"/>
      <c r="J175" s="189" t="s">
        <v>893</v>
      </c>
      <c r="K175" s="189" t="s">
        <v>895</v>
      </c>
      <c r="L175" s="190">
        <v>3</v>
      </c>
    </row>
    <row r="176" spans="1:12" s="218" customFormat="1" ht="28.5" customHeight="1">
      <c r="A176" s="76">
        <v>173</v>
      </c>
      <c r="B176" s="217" t="str">
        <f t="shared" si="17"/>
        <v>YÜKSEK-3</v>
      </c>
      <c r="C176" s="184">
        <v>517</v>
      </c>
      <c r="D176" s="184"/>
      <c r="E176" s="185">
        <v>35011</v>
      </c>
      <c r="F176" s="186" t="s">
        <v>832</v>
      </c>
      <c r="G176" s="191" t="s">
        <v>830</v>
      </c>
      <c r="H176" s="187" t="s">
        <v>59</v>
      </c>
      <c r="I176" s="188"/>
      <c r="J176" s="189" t="s">
        <v>893</v>
      </c>
      <c r="K176" s="189" t="s">
        <v>895</v>
      </c>
      <c r="L176" s="190">
        <v>3</v>
      </c>
    </row>
    <row r="177" spans="1:12" s="218" customFormat="1" ht="28.5" customHeight="1">
      <c r="A177" s="76">
        <v>174</v>
      </c>
      <c r="B177" s="217" t="str">
        <f t="shared" si="17"/>
        <v>SIRIK-3</v>
      </c>
      <c r="C177" s="184">
        <v>527</v>
      </c>
      <c r="D177" s="184"/>
      <c r="E177" s="185">
        <v>34945</v>
      </c>
      <c r="F177" s="186" t="s">
        <v>834</v>
      </c>
      <c r="G177" s="191" t="s">
        <v>830</v>
      </c>
      <c r="H177" s="187" t="s">
        <v>354</v>
      </c>
      <c r="I177" s="188"/>
      <c r="J177" s="189" t="s">
        <v>893</v>
      </c>
      <c r="K177" s="189" t="s">
        <v>895</v>
      </c>
      <c r="L177" s="190">
        <v>3</v>
      </c>
    </row>
    <row r="178" spans="1:12" s="218" customFormat="1" ht="28.5" customHeight="1">
      <c r="A178" s="76">
        <v>175</v>
      </c>
      <c r="B178" s="217" t="str">
        <f t="shared" si="17"/>
        <v>DİSK-3</v>
      </c>
      <c r="C178" s="184">
        <v>524</v>
      </c>
      <c r="D178" s="184"/>
      <c r="E178" s="185">
        <v>34834</v>
      </c>
      <c r="F178" s="186" t="s">
        <v>838</v>
      </c>
      <c r="G178" s="191" t="s">
        <v>830</v>
      </c>
      <c r="H178" s="187" t="s">
        <v>275</v>
      </c>
      <c r="I178" s="188"/>
      <c r="J178" s="189" t="s">
        <v>893</v>
      </c>
      <c r="K178" s="189" t="s">
        <v>895</v>
      </c>
      <c r="L178" s="190">
        <v>3</v>
      </c>
    </row>
    <row r="179" spans="1:12" s="218" customFormat="1" ht="28.5" customHeight="1">
      <c r="A179" s="76">
        <v>176</v>
      </c>
      <c r="B179" s="217" t="str">
        <f t="shared" si="17"/>
        <v>CİRİT-3</v>
      </c>
      <c r="C179" s="184">
        <v>524</v>
      </c>
      <c r="D179" s="184"/>
      <c r="E179" s="185">
        <v>34834</v>
      </c>
      <c r="F179" s="186" t="s">
        <v>838</v>
      </c>
      <c r="G179" s="191" t="s">
        <v>830</v>
      </c>
      <c r="H179" s="187" t="s">
        <v>276</v>
      </c>
      <c r="I179" s="188"/>
      <c r="J179" s="189" t="s">
        <v>893</v>
      </c>
      <c r="K179" s="189" t="s">
        <v>895</v>
      </c>
      <c r="L179" s="190">
        <v>3</v>
      </c>
    </row>
    <row r="180" spans="1:12" s="218" customFormat="1" ht="28.5" customHeight="1">
      <c r="A180" s="76">
        <v>177</v>
      </c>
      <c r="B180" s="217" t="str">
        <f t="shared" si="17"/>
        <v>GÜLLE-3</v>
      </c>
      <c r="C180" s="184">
        <v>525</v>
      </c>
      <c r="D180" s="184"/>
      <c r="E180" s="185">
        <v>35678</v>
      </c>
      <c r="F180" s="186" t="s">
        <v>922</v>
      </c>
      <c r="G180" s="191" t="s">
        <v>830</v>
      </c>
      <c r="H180" s="187" t="s">
        <v>274</v>
      </c>
      <c r="I180" s="188"/>
      <c r="J180" s="189" t="s">
        <v>893</v>
      </c>
      <c r="K180" s="189" t="s">
        <v>895</v>
      </c>
      <c r="L180" s="190">
        <v>3</v>
      </c>
    </row>
    <row r="181" spans="1:12" s="218" customFormat="1" ht="28.5" customHeight="1">
      <c r="A181" s="76">
        <v>178</v>
      </c>
      <c r="B181" s="293" t="str">
        <f t="shared" si="17"/>
        <v>ÇEKİÇ-3</v>
      </c>
      <c r="C181" s="285">
        <v>528</v>
      </c>
      <c r="D181" s="285"/>
      <c r="E181" s="286">
        <v>35366</v>
      </c>
      <c r="F181" s="287" t="s">
        <v>839</v>
      </c>
      <c r="G181" s="288" t="s">
        <v>830</v>
      </c>
      <c r="H181" s="289" t="s">
        <v>450</v>
      </c>
      <c r="I181" s="290"/>
      <c r="J181" s="291" t="s">
        <v>893</v>
      </c>
      <c r="K181" s="291" t="s">
        <v>895</v>
      </c>
      <c r="L181" s="292">
        <v>3</v>
      </c>
    </row>
    <row r="182" spans="1:12" s="218" customFormat="1" ht="77.25" customHeight="1">
      <c r="A182" s="76">
        <v>179</v>
      </c>
      <c r="B182" s="293" t="str">
        <f aca="true" t="shared" si="18" ref="B182:B193">CONCATENATE(H182,"-",J182,"-",K182)</f>
        <v>4X100M-1-4</v>
      </c>
      <c r="C182" s="285"/>
      <c r="D182" s="285"/>
      <c r="E182" s="286" t="s">
        <v>908</v>
      </c>
      <c r="F182" s="287" t="s">
        <v>943</v>
      </c>
      <c r="G182" s="288" t="s">
        <v>830</v>
      </c>
      <c r="H182" s="289" t="s">
        <v>451</v>
      </c>
      <c r="I182" s="290"/>
      <c r="J182" s="291" t="s">
        <v>893</v>
      </c>
      <c r="K182" s="291" t="s">
        <v>895</v>
      </c>
      <c r="L182" s="292">
        <v>3</v>
      </c>
    </row>
    <row r="183" spans="1:12" s="218" customFormat="1" ht="77.25" customHeight="1" thickBot="1">
      <c r="A183" s="76">
        <v>180</v>
      </c>
      <c r="B183" s="228" t="str">
        <f t="shared" si="18"/>
        <v>4X400M-1-4</v>
      </c>
      <c r="C183" s="219"/>
      <c r="D183" s="219"/>
      <c r="E183" s="220" t="s">
        <v>908</v>
      </c>
      <c r="F183" s="221" t="s">
        <v>840</v>
      </c>
      <c r="G183" s="222" t="s">
        <v>830</v>
      </c>
      <c r="H183" s="223" t="s">
        <v>452</v>
      </c>
      <c r="I183" s="224"/>
      <c r="J183" s="225" t="s">
        <v>893</v>
      </c>
      <c r="K183" s="225" t="s">
        <v>895</v>
      </c>
      <c r="L183" s="226">
        <v>3</v>
      </c>
    </row>
    <row r="184" spans="1:12" s="218" customFormat="1" ht="28.5" customHeight="1">
      <c r="A184" s="76">
        <v>181</v>
      </c>
      <c r="B184" s="227" t="str">
        <f t="shared" si="18"/>
        <v>110M.ENG-1-6</v>
      </c>
      <c r="C184" s="294">
        <v>535</v>
      </c>
      <c r="D184" s="294"/>
      <c r="E184" s="295">
        <v>34496</v>
      </c>
      <c r="F184" s="296" t="s">
        <v>841</v>
      </c>
      <c r="G184" s="297" t="s">
        <v>842</v>
      </c>
      <c r="H184" s="298" t="s">
        <v>632</v>
      </c>
      <c r="I184" s="299"/>
      <c r="J184" s="300" t="s">
        <v>893</v>
      </c>
      <c r="K184" s="300" t="s">
        <v>897</v>
      </c>
      <c r="L184" s="301">
        <v>5</v>
      </c>
    </row>
    <row r="185" spans="1:12" s="218" customFormat="1" ht="28.5" customHeight="1">
      <c r="A185" s="76">
        <v>182</v>
      </c>
      <c r="B185" s="217" t="str">
        <f t="shared" si="18"/>
        <v>100M-1-6</v>
      </c>
      <c r="C185" s="128">
        <v>535</v>
      </c>
      <c r="D185" s="128"/>
      <c r="E185" s="302">
        <v>34496</v>
      </c>
      <c r="F185" s="303" t="s">
        <v>841</v>
      </c>
      <c r="G185" s="304" t="s">
        <v>842</v>
      </c>
      <c r="H185" s="305" t="s">
        <v>155</v>
      </c>
      <c r="I185" s="156"/>
      <c r="J185" s="306" t="s">
        <v>893</v>
      </c>
      <c r="K185" s="306" t="s">
        <v>897</v>
      </c>
      <c r="L185" s="307">
        <v>5</v>
      </c>
    </row>
    <row r="186" spans="1:12" s="218" customFormat="1" ht="28.5" customHeight="1">
      <c r="A186" s="76">
        <v>183</v>
      </c>
      <c r="B186" s="217" t="str">
        <f t="shared" si="18"/>
        <v>200M-1-6</v>
      </c>
      <c r="C186" s="128">
        <v>533</v>
      </c>
      <c r="D186" s="128"/>
      <c r="E186" s="302">
        <v>34919</v>
      </c>
      <c r="F186" s="303" t="s">
        <v>843</v>
      </c>
      <c r="G186" s="304" t="s">
        <v>842</v>
      </c>
      <c r="H186" s="305" t="s">
        <v>351</v>
      </c>
      <c r="I186" s="156"/>
      <c r="J186" s="306" t="s">
        <v>893</v>
      </c>
      <c r="K186" s="306" t="s">
        <v>897</v>
      </c>
      <c r="L186" s="307">
        <v>5</v>
      </c>
    </row>
    <row r="187" spans="1:12" s="218" customFormat="1" ht="28.5" customHeight="1">
      <c r="A187" s="76">
        <v>184</v>
      </c>
      <c r="B187" s="217" t="str">
        <f t="shared" si="18"/>
        <v>400M-1-6</v>
      </c>
      <c r="C187" s="128">
        <v>537</v>
      </c>
      <c r="D187" s="128"/>
      <c r="E187" s="302">
        <v>35476</v>
      </c>
      <c r="F187" s="303" t="s">
        <v>844</v>
      </c>
      <c r="G187" s="304" t="s">
        <v>842</v>
      </c>
      <c r="H187" s="305" t="s">
        <v>352</v>
      </c>
      <c r="I187" s="156"/>
      <c r="J187" s="306" t="s">
        <v>893</v>
      </c>
      <c r="K187" s="306" t="s">
        <v>897</v>
      </c>
      <c r="L187" s="307">
        <v>5</v>
      </c>
    </row>
    <row r="188" spans="1:12" s="218" customFormat="1" ht="28.5" customHeight="1">
      <c r="A188" s="76">
        <v>185</v>
      </c>
      <c r="B188" s="217" t="str">
        <f t="shared" si="18"/>
        <v>400M.ENG-1-6</v>
      </c>
      <c r="C188" s="128">
        <v>537</v>
      </c>
      <c r="D188" s="128"/>
      <c r="E188" s="302">
        <v>35476</v>
      </c>
      <c r="F188" s="303" t="s">
        <v>844</v>
      </c>
      <c r="G188" s="304" t="s">
        <v>842</v>
      </c>
      <c r="H188" s="305" t="s">
        <v>446</v>
      </c>
      <c r="I188" s="156"/>
      <c r="J188" s="306" t="s">
        <v>893</v>
      </c>
      <c r="K188" s="306" t="s">
        <v>897</v>
      </c>
      <c r="L188" s="307">
        <v>5</v>
      </c>
    </row>
    <row r="189" spans="1:12" s="218" customFormat="1" ht="28.5" customHeight="1">
      <c r="A189" s="76">
        <v>186</v>
      </c>
      <c r="B189" s="217" t="str">
        <f t="shared" si="18"/>
        <v>800M-1-6</v>
      </c>
      <c r="C189" s="128">
        <v>532</v>
      </c>
      <c r="D189" s="128"/>
      <c r="E189" s="302">
        <v>35054</v>
      </c>
      <c r="F189" s="303" t="s">
        <v>845</v>
      </c>
      <c r="G189" s="304" t="s">
        <v>842</v>
      </c>
      <c r="H189" s="305" t="s">
        <v>128</v>
      </c>
      <c r="I189" s="156"/>
      <c r="J189" s="306" t="s">
        <v>893</v>
      </c>
      <c r="K189" s="306" t="s">
        <v>897</v>
      </c>
      <c r="L189" s="307">
        <v>5</v>
      </c>
    </row>
    <row r="190" spans="1:12" s="218" customFormat="1" ht="28.5" customHeight="1">
      <c r="A190" s="76">
        <v>187</v>
      </c>
      <c r="B190" s="217" t="str">
        <f t="shared" si="18"/>
        <v>1500M-1-6</v>
      </c>
      <c r="C190" s="128">
        <v>529</v>
      </c>
      <c r="D190" s="128"/>
      <c r="E190" s="302">
        <v>35681</v>
      </c>
      <c r="F190" s="303" t="s">
        <v>846</v>
      </c>
      <c r="G190" s="304" t="s">
        <v>842</v>
      </c>
      <c r="H190" s="305" t="s">
        <v>272</v>
      </c>
      <c r="I190" s="156"/>
      <c r="J190" s="306" t="s">
        <v>893</v>
      </c>
      <c r="K190" s="306" t="s">
        <v>897</v>
      </c>
      <c r="L190" s="307">
        <v>5</v>
      </c>
    </row>
    <row r="191" spans="1:12" s="218" customFormat="1" ht="28.5" customHeight="1">
      <c r="A191" s="76">
        <v>188</v>
      </c>
      <c r="B191" s="217" t="str">
        <f t="shared" si="18"/>
        <v>3000M-1-6</v>
      </c>
      <c r="C191" s="128">
        <v>529</v>
      </c>
      <c r="D191" s="128"/>
      <c r="E191" s="302">
        <v>35681</v>
      </c>
      <c r="F191" s="303" t="s">
        <v>846</v>
      </c>
      <c r="G191" s="304" t="s">
        <v>842</v>
      </c>
      <c r="H191" s="305" t="s">
        <v>447</v>
      </c>
      <c r="I191" s="156"/>
      <c r="J191" s="306" t="s">
        <v>893</v>
      </c>
      <c r="K191" s="306" t="s">
        <v>897</v>
      </c>
      <c r="L191" s="307">
        <v>5</v>
      </c>
    </row>
    <row r="192" spans="1:12" s="218" customFormat="1" ht="28.5" customHeight="1">
      <c r="A192" s="76">
        <v>189</v>
      </c>
      <c r="B192" s="217" t="str">
        <f t="shared" si="18"/>
        <v>3000M.ENG-1-6</v>
      </c>
      <c r="C192" s="128">
        <v>534</v>
      </c>
      <c r="D192" s="128"/>
      <c r="E192" s="302">
        <v>35081</v>
      </c>
      <c r="F192" s="303" t="s">
        <v>847</v>
      </c>
      <c r="G192" s="304" t="s">
        <v>842</v>
      </c>
      <c r="H192" s="305" t="s">
        <v>449</v>
      </c>
      <c r="I192" s="156"/>
      <c r="J192" s="306" t="s">
        <v>893</v>
      </c>
      <c r="K192" s="306" t="s">
        <v>897</v>
      </c>
      <c r="L192" s="307">
        <v>5</v>
      </c>
    </row>
    <row r="193" spans="1:12" s="218" customFormat="1" ht="28.5" customHeight="1">
      <c r="A193" s="76">
        <v>190</v>
      </c>
      <c r="B193" s="217" t="str">
        <f t="shared" si="18"/>
        <v>5000M-1-6</v>
      </c>
      <c r="C193" s="128">
        <v>534</v>
      </c>
      <c r="D193" s="128"/>
      <c r="E193" s="302">
        <v>35081</v>
      </c>
      <c r="F193" s="303" t="s">
        <v>847</v>
      </c>
      <c r="G193" s="304" t="s">
        <v>842</v>
      </c>
      <c r="H193" s="305" t="s">
        <v>448</v>
      </c>
      <c r="I193" s="156"/>
      <c r="J193" s="306" t="s">
        <v>893</v>
      </c>
      <c r="K193" s="306" t="s">
        <v>897</v>
      </c>
      <c r="L193" s="307">
        <v>5</v>
      </c>
    </row>
    <row r="194" spans="1:12" s="218" customFormat="1" ht="28.5" customHeight="1">
      <c r="A194" s="76">
        <v>191</v>
      </c>
      <c r="B194" s="217" t="str">
        <f aca="true" t="shared" si="19" ref="B194:B201">CONCATENATE(H194,"-",L194)</f>
        <v>UZUN-5</v>
      </c>
      <c r="C194" s="128">
        <v>531</v>
      </c>
      <c r="D194" s="128"/>
      <c r="E194" s="302">
        <v>35443</v>
      </c>
      <c r="F194" s="303" t="s">
        <v>900</v>
      </c>
      <c r="G194" s="304" t="s">
        <v>842</v>
      </c>
      <c r="H194" s="305" t="s">
        <v>58</v>
      </c>
      <c r="I194" s="156"/>
      <c r="J194" s="306" t="s">
        <v>893</v>
      </c>
      <c r="K194" s="306" t="s">
        <v>897</v>
      </c>
      <c r="L194" s="307">
        <v>5</v>
      </c>
    </row>
    <row r="195" spans="1:12" s="218" customFormat="1" ht="28.5" customHeight="1">
      <c r="A195" s="76">
        <v>192</v>
      </c>
      <c r="B195" s="217" t="str">
        <f t="shared" si="19"/>
        <v>ÜÇADIM-5</v>
      </c>
      <c r="C195" s="128">
        <v>538</v>
      </c>
      <c r="D195" s="128"/>
      <c r="E195" s="302">
        <v>34814</v>
      </c>
      <c r="F195" s="303" t="s">
        <v>848</v>
      </c>
      <c r="G195" s="304" t="s">
        <v>842</v>
      </c>
      <c r="H195" s="305" t="s">
        <v>353</v>
      </c>
      <c r="I195" s="156"/>
      <c r="J195" s="306" t="s">
        <v>893</v>
      </c>
      <c r="K195" s="306" t="s">
        <v>897</v>
      </c>
      <c r="L195" s="307">
        <v>5</v>
      </c>
    </row>
    <row r="196" spans="1:12" s="218" customFormat="1" ht="28.5" customHeight="1">
      <c r="A196" s="76">
        <v>193</v>
      </c>
      <c r="B196" s="217" t="str">
        <f t="shared" si="19"/>
        <v>YÜKSEK-5</v>
      </c>
      <c r="C196" s="128">
        <v>538</v>
      </c>
      <c r="D196" s="128"/>
      <c r="E196" s="302">
        <v>34814</v>
      </c>
      <c r="F196" s="303" t="s">
        <v>848</v>
      </c>
      <c r="G196" s="304" t="s">
        <v>842</v>
      </c>
      <c r="H196" s="305" t="s">
        <v>59</v>
      </c>
      <c r="I196" s="156"/>
      <c r="J196" s="306" t="s">
        <v>893</v>
      </c>
      <c r="K196" s="306" t="s">
        <v>897</v>
      </c>
      <c r="L196" s="307">
        <v>5</v>
      </c>
    </row>
    <row r="197" spans="1:12" s="218" customFormat="1" ht="28.5" customHeight="1">
      <c r="A197" s="76">
        <v>194</v>
      </c>
      <c r="B197" s="217" t="str">
        <f t="shared" si="19"/>
        <v>SIRIK-5</v>
      </c>
      <c r="C197" s="128">
        <v>533</v>
      </c>
      <c r="D197" s="128"/>
      <c r="E197" s="302">
        <v>34919</v>
      </c>
      <c r="F197" s="303" t="s">
        <v>843</v>
      </c>
      <c r="G197" s="304" t="s">
        <v>842</v>
      </c>
      <c r="H197" s="305" t="s">
        <v>354</v>
      </c>
      <c r="I197" s="156"/>
      <c r="J197" s="306" t="s">
        <v>893</v>
      </c>
      <c r="K197" s="306" t="s">
        <v>897</v>
      </c>
      <c r="L197" s="307">
        <v>5</v>
      </c>
    </row>
    <row r="198" spans="1:12" s="218" customFormat="1" ht="28.5" customHeight="1">
      <c r="A198" s="76">
        <v>195</v>
      </c>
      <c r="B198" s="217" t="str">
        <f t="shared" si="19"/>
        <v>DİSK-5</v>
      </c>
      <c r="C198" s="128">
        <v>539</v>
      </c>
      <c r="D198" s="128"/>
      <c r="E198" s="302">
        <v>35065</v>
      </c>
      <c r="F198" s="303" t="s">
        <v>849</v>
      </c>
      <c r="G198" s="304" t="s">
        <v>842</v>
      </c>
      <c r="H198" s="305" t="s">
        <v>275</v>
      </c>
      <c r="I198" s="156"/>
      <c r="J198" s="306" t="s">
        <v>893</v>
      </c>
      <c r="K198" s="306" t="s">
        <v>897</v>
      </c>
      <c r="L198" s="307">
        <v>5</v>
      </c>
    </row>
    <row r="199" spans="1:12" s="218" customFormat="1" ht="28.5" customHeight="1">
      <c r="A199" s="76">
        <v>196</v>
      </c>
      <c r="B199" s="217" t="str">
        <f t="shared" si="19"/>
        <v>CİRİT-5</v>
      </c>
      <c r="C199" s="128">
        <v>536</v>
      </c>
      <c r="D199" s="128"/>
      <c r="E199" s="302">
        <v>35123</v>
      </c>
      <c r="F199" s="303" t="s">
        <v>850</v>
      </c>
      <c r="G199" s="304" t="s">
        <v>842</v>
      </c>
      <c r="H199" s="305" t="s">
        <v>276</v>
      </c>
      <c r="I199" s="156"/>
      <c r="J199" s="306" t="s">
        <v>893</v>
      </c>
      <c r="K199" s="306" t="s">
        <v>897</v>
      </c>
      <c r="L199" s="307">
        <v>5</v>
      </c>
    </row>
    <row r="200" spans="1:12" s="218" customFormat="1" ht="28.5" customHeight="1">
      <c r="A200" s="76">
        <v>197</v>
      </c>
      <c r="B200" s="217" t="str">
        <f t="shared" si="19"/>
        <v>GÜLLE-5</v>
      </c>
      <c r="C200" s="128">
        <v>530</v>
      </c>
      <c r="D200" s="128"/>
      <c r="E200" s="302">
        <v>35080</v>
      </c>
      <c r="F200" s="303" t="s">
        <v>851</v>
      </c>
      <c r="G200" s="304" t="s">
        <v>842</v>
      </c>
      <c r="H200" s="305" t="s">
        <v>274</v>
      </c>
      <c r="I200" s="156"/>
      <c r="J200" s="306" t="s">
        <v>893</v>
      </c>
      <c r="K200" s="306" t="s">
        <v>897</v>
      </c>
      <c r="L200" s="307">
        <v>5</v>
      </c>
    </row>
    <row r="201" spans="1:12" s="218" customFormat="1" ht="28.5" customHeight="1">
      <c r="A201" s="76">
        <v>198</v>
      </c>
      <c r="B201" s="227" t="str">
        <f t="shared" si="19"/>
        <v>ÇEKİÇ-5</v>
      </c>
      <c r="C201" s="294">
        <v>530</v>
      </c>
      <c r="D201" s="294"/>
      <c r="E201" s="295">
        <v>35080</v>
      </c>
      <c r="F201" s="296" t="s">
        <v>851</v>
      </c>
      <c r="G201" s="297" t="s">
        <v>842</v>
      </c>
      <c r="H201" s="298" t="s">
        <v>450</v>
      </c>
      <c r="I201" s="299"/>
      <c r="J201" s="300" t="s">
        <v>893</v>
      </c>
      <c r="K201" s="300" t="s">
        <v>897</v>
      </c>
      <c r="L201" s="301">
        <v>5</v>
      </c>
    </row>
    <row r="202" spans="1:12" s="218" customFormat="1" ht="81.75" customHeight="1">
      <c r="A202" s="76">
        <v>199</v>
      </c>
      <c r="B202" s="217" t="str">
        <f aca="true" t="shared" si="20" ref="B202:B213">CONCATENATE(H202,"-",J202,"-",K202)</f>
        <v>4X100M-1-6</v>
      </c>
      <c r="C202" s="128"/>
      <c r="D202" s="128"/>
      <c r="E202" s="302" t="s">
        <v>908</v>
      </c>
      <c r="F202" s="303" t="s">
        <v>944</v>
      </c>
      <c r="G202" s="297" t="s">
        <v>842</v>
      </c>
      <c r="H202" s="305" t="s">
        <v>451</v>
      </c>
      <c r="I202" s="156"/>
      <c r="J202" s="306" t="s">
        <v>893</v>
      </c>
      <c r="K202" s="306" t="s">
        <v>897</v>
      </c>
      <c r="L202" s="307">
        <v>5</v>
      </c>
    </row>
    <row r="203" spans="1:12" s="218" customFormat="1" ht="78.75" customHeight="1">
      <c r="A203" s="76">
        <v>200</v>
      </c>
      <c r="B203" s="217" t="str">
        <f t="shared" si="20"/>
        <v>4X400M-1-6</v>
      </c>
      <c r="C203" s="128"/>
      <c r="D203" s="128"/>
      <c r="E203" s="302" t="s">
        <v>908</v>
      </c>
      <c r="F203" s="303" t="s">
        <v>852</v>
      </c>
      <c r="G203" s="297" t="s">
        <v>842</v>
      </c>
      <c r="H203" s="305" t="s">
        <v>452</v>
      </c>
      <c r="I203" s="156"/>
      <c r="J203" s="306" t="s">
        <v>893</v>
      </c>
      <c r="K203" s="306" t="s">
        <v>897</v>
      </c>
      <c r="L203" s="307">
        <v>5</v>
      </c>
    </row>
    <row r="204" spans="1:12" s="218" customFormat="1" ht="27.75" customHeight="1">
      <c r="A204" s="76">
        <v>201</v>
      </c>
      <c r="B204" s="217" t="str">
        <f t="shared" si="20"/>
        <v>110M.ENG-1-7</v>
      </c>
      <c r="C204" s="184">
        <v>548</v>
      </c>
      <c r="D204" s="184"/>
      <c r="E204" s="185">
        <v>34827</v>
      </c>
      <c r="F204" s="186" t="s">
        <v>853</v>
      </c>
      <c r="G204" s="191" t="s">
        <v>854</v>
      </c>
      <c r="H204" s="187" t="s">
        <v>632</v>
      </c>
      <c r="I204" s="188"/>
      <c r="J204" s="189" t="s">
        <v>893</v>
      </c>
      <c r="K204" s="189" t="s">
        <v>891</v>
      </c>
      <c r="L204" s="190">
        <v>6</v>
      </c>
    </row>
    <row r="205" spans="1:12" s="218" customFormat="1" ht="27.75" customHeight="1">
      <c r="A205" s="76">
        <v>202</v>
      </c>
      <c r="B205" s="217" t="str">
        <f t="shared" si="20"/>
        <v>100M-1-7</v>
      </c>
      <c r="C205" s="184">
        <v>543</v>
      </c>
      <c r="D205" s="184"/>
      <c r="E205" s="185">
        <v>34615</v>
      </c>
      <c r="F205" s="186" t="s">
        <v>855</v>
      </c>
      <c r="G205" s="191" t="s">
        <v>854</v>
      </c>
      <c r="H205" s="187" t="s">
        <v>155</v>
      </c>
      <c r="I205" s="188"/>
      <c r="J205" s="189" t="s">
        <v>893</v>
      </c>
      <c r="K205" s="189" t="s">
        <v>891</v>
      </c>
      <c r="L205" s="190">
        <v>6</v>
      </c>
    </row>
    <row r="206" spans="1:12" s="218" customFormat="1" ht="27.75" customHeight="1">
      <c r="A206" s="76">
        <v>203</v>
      </c>
      <c r="B206" s="217" t="str">
        <f t="shared" si="20"/>
        <v>200M-1-7</v>
      </c>
      <c r="C206" s="184">
        <v>543</v>
      </c>
      <c r="D206" s="184"/>
      <c r="E206" s="185">
        <v>34615</v>
      </c>
      <c r="F206" s="186" t="s">
        <v>855</v>
      </c>
      <c r="G206" s="191" t="s">
        <v>854</v>
      </c>
      <c r="H206" s="187" t="s">
        <v>351</v>
      </c>
      <c r="I206" s="188"/>
      <c r="J206" s="189" t="s">
        <v>893</v>
      </c>
      <c r="K206" s="189" t="s">
        <v>891</v>
      </c>
      <c r="L206" s="190">
        <v>6</v>
      </c>
    </row>
    <row r="207" spans="1:12" s="218" customFormat="1" ht="27.75" customHeight="1">
      <c r="A207" s="76">
        <v>204</v>
      </c>
      <c r="B207" s="217" t="str">
        <f t="shared" si="20"/>
        <v>400M-1-7</v>
      </c>
      <c r="C207" s="184">
        <v>542</v>
      </c>
      <c r="D207" s="184"/>
      <c r="E207" s="185">
        <v>34700</v>
      </c>
      <c r="F207" s="186" t="s">
        <v>856</v>
      </c>
      <c r="G207" s="191" t="s">
        <v>854</v>
      </c>
      <c r="H207" s="187" t="s">
        <v>352</v>
      </c>
      <c r="I207" s="188"/>
      <c r="J207" s="189" t="s">
        <v>893</v>
      </c>
      <c r="K207" s="189" t="s">
        <v>891</v>
      </c>
      <c r="L207" s="190">
        <v>6</v>
      </c>
    </row>
    <row r="208" spans="1:12" s="218" customFormat="1" ht="27.75" customHeight="1">
      <c r="A208" s="76">
        <v>205</v>
      </c>
      <c r="B208" s="217" t="str">
        <f t="shared" si="20"/>
        <v>400M.ENG-1-7</v>
      </c>
      <c r="C208" s="184">
        <v>548</v>
      </c>
      <c r="D208" s="184"/>
      <c r="E208" s="185">
        <v>34827</v>
      </c>
      <c r="F208" s="186" t="s">
        <v>853</v>
      </c>
      <c r="G208" s="191" t="s">
        <v>854</v>
      </c>
      <c r="H208" s="187" t="s">
        <v>446</v>
      </c>
      <c r="I208" s="188"/>
      <c r="J208" s="189" t="s">
        <v>893</v>
      </c>
      <c r="K208" s="189" t="s">
        <v>891</v>
      </c>
      <c r="L208" s="190">
        <v>6</v>
      </c>
    </row>
    <row r="209" spans="1:12" s="218" customFormat="1" ht="27.75" customHeight="1">
      <c r="A209" s="76">
        <v>206</v>
      </c>
      <c r="B209" s="217" t="str">
        <f t="shared" si="20"/>
        <v>800M-1-7</v>
      </c>
      <c r="C209" s="184">
        <v>542</v>
      </c>
      <c r="D209" s="184"/>
      <c r="E209" s="185">
        <v>34700</v>
      </c>
      <c r="F209" s="186" t="s">
        <v>856</v>
      </c>
      <c r="G209" s="191" t="s">
        <v>854</v>
      </c>
      <c r="H209" s="187" t="s">
        <v>128</v>
      </c>
      <c r="I209" s="188"/>
      <c r="J209" s="189" t="s">
        <v>893</v>
      </c>
      <c r="K209" s="189" t="s">
        <v>891</v>
      </c>
      <c r="L209" s="190">
        <v>6</v>
      </c>
    </row>
    <row r="210" spans="1:12" s="218" customFormat="1" ht="27.75" customHeight="1">
      <c r="A210" s="76">
        <v>207</v>
      </c>
      <c r="B210" s="217" t="str">
        <f t="shared" si="20"/>
        <v>1500M-1-7</v>
      </c>
      <c r="C210" s="184">
        <v>549</v>
      </c>
      <c r="D210" s="184"/>
      <c r="E210" s="185">
        <v>34766</v>
      </c>
      <c r="F210" s="186" t="s">
        <v>857</v>
      </c>
      <c r="G210" s="191" t="s">
        <v>854</v>
      </c>
      <c r="H210" s="187" t="s">
        <v>272</v>
      </c>
      <c r="I210" s="188"/>
      <c r="J210" s="189" t="s">
        <v>893</v>
      </c>
      <c r="K210" s="189" t="s">
        <v>891</v>
      </c>
      <c r="L210" s="190">
        <v>6</v>
      </c>
    </row>
    <row r="211" spans="1:12" s="218" customFormat="1" ht="27.75" customHeight="1">
      <c r="A211" s="76">
        <v>208</v>
      </c>
      <c r="B211" s="217" t="str">
        <f t="shared" si="20"/>
        <v>3000M-1-7</v>
      </c>
      <c r="C211" s="184">
        <v>550</v>
      </c>
      <c r="D211" s="184"/>
      <c r="E211" s="185">
        <v>34547</v>
      </c>
      <c r="F211" s="186" t="s">
        <v>858</v>
      </c>
      <c r="G211" s="191" t="s">
        <v>854</v>
      </c>
      <c r="H211" s="187" t="s">
        <v>447</v>
      </c>
      <c r="I211" s="188"/>
      <c r="J211" s="189" t="s">
        <v>893</v>
      </c>
      <c r="K211" s="189" t="s">
        <v>891</v>
      </c>
      <c r="L211" s="190">
        <v>6</v>
      </c>
    </row>
    <row r="212" spans="1:12" s="218" customFormat="1" ht="27.75" customHeight="1">
      <c r="A212" s="76">
        <v>209</v>
      </c>
      <c r="B212" s="217" t="str">
        <f t="shared" si="20"/>
        <v>3000M.ENG-1-7</v>
      </c>
      <c r="C212" s="184">
        <v>549</v>
      </c>
      <c r="D212" s="184"/>
      <c r="E212" s="185">
        <v>34766</v>
      </c>
      <c r="F212" s="186" t="s">
        <v>857</v>
      </c>
      <c r="G212" s="191" t="s">
        <v>854</v>
      </c>
      <c r="H212" s="187" t="s">
        <v>449</v>
      </c>
      <c r="I212" s="188"/>
      <c r="J212" s="189" t="s">
        <v>893</v>
      </c>
      <c r="K212" s="189" t="s">
        <v>891</v>
      </c>
      <c r="L212" s="190">
        <v>6</v>
      </c>
    </row>
    <row r="213" spans="1:12" s="218" customFormat="1" ht="27.75" customHeight="1">
      <c r="A213" s="76">
        <v>210</v>
      </c>
      <c r="B213" s="217" t="str">
        <f t="shared" si="20"/>
        <v>5000M-1-7</v>
      </c>
      <c r="C213" s="184">
        <v>550</v>
      </c>
      <c r="D213" s="184"/>
      <c r="E213" s="185">
        <v>34547</v>
      </c>
      <c r="F213" s="186" t="s">
        <v>858</v>
      </c>
      <c r="G213" s="191" t="s">
        <v>854</v>
      </c>
      <c r="H213" s="187" t="s">
        <v>448</v>
      </c>
      <c r="I213" s="188"/>
      <c r="J213" s="189" t="s">
        <v>893</v>
      </c>
      <c r="K213" s="189" t="s">
        <v>891</v>
      </c>
      <c r="L213" s="190">
        <v>6</v>
      </c>
    </row>
    <row r="214" spans="1:12" s="218" customFormat="1" ht="27.75" customHeight="1">
      <c r="A214" s="76">
        <v>211</v>
      </c>
      <c r="B214" s="217" t="str">
        <f aca="true" t="shared" si="21" ref="B214:B221">CONCATENATE(H214,"-",L214)</f>
        <v>UZUN-6</v>
      </c>
      <c r="C214" s="184">
        <v>541</v>
      </c>
      <c r="D214" s="184"/>
      <c r="E214" s="185">
        <v>34517</v>
      </c>
      <c r="F214" s="186" t="s">
        <v>859</v>
      </c>
      <c r="G214" s="191" t="s">
        <v>854</v>
      </c>
      <c r="H214" s="187" t="s">
        <v>58</v>
      </c>
      <c r="I214" s="188"/>
      <c r="J214" s="189" t="s">
        <v>893</v>
      </c>
      <c r="K214" s="189" t="s">
        <v>891</v>
      </c>
      <c r="L214" s="190">
        <v>6</v>
      </c>
    </row>
    <row r="215" spans="1:12" s="218" customFormat="1" ht="27.75" customHeight="1">
      <c r="A215" s="76">
        <v>212</v>
      </c>
      <c r="B215" s="217" t="str">
        <f t="shared" si="21"/>
        <v>ÜÇADIM-6</v>
      </c>
      <c r="C215" s="184">
        <v>541</v>
      </c>
      <c r="D215" s="184"/>
      <c r="E215" s="185">
        <v>34517</v>
      </c>
      <c r="F215" s="186" t="s">
        <v>859</v>
      </c>
      <c r="G215" s="191" t="s">
        <v>854</v>
      </c>
      <c r="H215" s="187" t="s">
        <v>353</v>
      </c>
      <c r="I215" s="188"/>
      <c r="J215" s="189" t="s">
        <v>893</v>
      </c>
      <c r="K215" s="189" t="s">
        <v>891</v>
      </c>
      <c r="L215" s="190">
        <v>6</v>
      </c>
    </row>
    <row r="216" spans="1:12" s="218" customFormat="1" ht="27.75" customHeight="1">
      <c r="A216" s="76">
        <v>213</v>
      </c>
      <c r="B216" s="217" t="str">
        <f t="shared" si="21"/>
        <v>YÜKSEK-6</v>
      </c>
      <c r="C216" s="184">
        <v>540</v>
      </c>
      <c r="D216" s="184"/>
      <c r="E216" s="185">
        <v>35244</v>
      </c>
      <c r="F216" s="186" t="s">
        <v>860</v>
      </c>
      <c r="G216" s="191" t="s">
        <v>854</v>
      </c>
      <c r="H216" s="187" t="s">
        <v>59</v>
      </c>
      <c r="I216" s="188"/>
      <c r="J216" s="189" t="s">
        <v>893</v>
      </c>
      <c r="K216" s="189" t="s">
        <v>891</v>
      </c>
      <c r="L216" s="190">
        <v>6</v>
      </c>
    </row>
    <row r="217" spans="1:12" s="218" customFormat="1" ht="27.75" customHeight="1">
      <c r="A217" s="76">
        <v>214</v>
      </c>
      <c r="B217" s="217" t="str">
        <f t="shared" si="21"/>
        <v>SIRIK-6</v>
      </c>
      <c r="C217" s="184">
        <v>540</v>
      </c>
      <c r="D217" s="184"/>
      <c r="E217" s="185">
        <v>35244</v>
      </c>
      <c r="F217" s="186" t="s">
        <v>860</v>
      </c>
      <c r="G217" s="191" t="s">
        <v>854</v>
      </c>
      <c r="H217" s="187" t="s">
        <v>354</v>
      </c>
      <c r="I217" s="188"/>
      <c r="J217" s="189" t="s">
        <v>893</v>
      </c>
      <c r="K217" s="189" t="s">
        <v>891</v>
      </c>
      <c r="L217" s="190">
        <v>6</v>
      </c>
    </row>
    <row r="218" spans="1:12" s="133" customFormat="1" ht="27.75" customHeight="1">
      <c r="A218" s="76">
        <v>215</v>
      </c>
      <c r="B218" s="217" t="str">
        <f t="shared" si="21"/>
        <v>DİSK-6</v>
      </c>
      <c r="C218" s="184">
        <v>547</v>
      </c>
      <c r="D218" s="184"/>
      <c r="E218" s="185">
        <v>35330</v>
      </c>
      <c r="F218" s="186" t="s">
        <v>861</v>
      </c>
      <c r="G218" s="191" t="s">
        <v>854</v>
      </c>
      <c r="H218" s="187" t="s">
        <v>275</v>
      </c>
      <c r="I218" s="188"/>
      <c r="J218" s="189" t="s">
        <v>893</v>
      </c>
      <c r="K218" s="189" t="s">
        <v>891</v>
      </c>
      <c r="L218" s="190">
        <v>6</v>
      </c>
    </row>
    <row r="219" spans="1:12" s="133" customFormat="1" ht="27.75" customHeight="1">
      <c r="A219" s="76">
        <v>216</v>
      </c>
      <c r="B219" s="217" t="str">
        <f t="shared" si="21"/>
        <v>CİRİT-6</v>
      </c>
      <c r="C219" s="184">
        <v>547</v>
      </c>
      <c r="D219" s="184"/>
      <c r="E219" s="185">
        <v>35330</v>
      </c>
      <c r="F219" s="186" t="s">
        <v>861</v>
      </c>
      <c r="G219" s="191" t="s">
        <v>854</v>
      </c>
      <c r="H219" s="187" t="s">
        <v>276</v>
      </c>
      <c r="I219" s="188"/>
      <c r="J219" s="189" t="s">
        <v>893</v>
      </c>
      <c r="K219" s="189" t="s">
        <v>891</v>
      </c>
      <c r="L219" s="190">
        <v>6</v>
      </c>
    </row>
    <row r="220" spans="1:12" s="133" customFormat="1" ht="27.75" customHeight="1">
      <c r="A220" s="76">
        <v>217</v>
      </c>
      <c r="B220" s="217" t="str">
        <f t="shared" si="21"/>
        <v>GÜLLE-6</v>
      </c>
      <c r="C220" s="285">
        <v>545</v>
      </c>
      <c r="D220" s="285"/>
      <c r="E220" s="286">
        <v>34952</v>
      </c>
      <c r="F220" s="287" t="s">
        <v>862</v>
      </c>
      <c r="G220" s="191" t="s">
        <v>854</v>
      </c>
      <c r="H220" s="187" t="s">
        <v>274</v>
      </c>
      <c r="I220" s="188"/>
      <c r="J220" s="189" t="s">
        <v>893</v>
      </c>
      <c r="K220" s="189" t="s">
        <v>891</v>
      </c>
      <c r="L220" s="190">
        <v>6</v>
      </c>
    </row>
    <row r="221" spans="1:12" s="133" customFormat="1" ht="27.75" customHeight="1">
      <c r="A221" s="76">
        <v>218</v>
      </c>
      <c r="B221" s="293" t="str">
        <f t="shared" si="21"/>
        <v>ÇEKİÇ-6</v>
      </c>
      <c r="C221" s="285">
        <v>545</v>
      </c>
      <c r="D221" s="285"/>
      <c r="E221" s="286">
        <v>34952</v>
      </c>
      <c r="F221" s="287" t="s">
        <v>862</v>
      </c>
      <c r="G221" s="288" t="s">
        <v>854</v>
      </c>
      <c r="H221" s="289" t="s">
        <v>450</v>
      </c>
      <c r="I221" s="290"/>
      <c r="J221" s="291" t="s">
        <v>893</v>
      </c>
      <c r="K221" s="291" t="s">
        <v>891</v>
      </c>
      <c r="L221" s="292">
        <v>6</v>
      </c>
    </row>
    <row r="222" spans="1:12" s="133" customFormat="1" ht="80.25" customHeight="1">
      <c r="A222" s="76">
        <v>219</v>
      </c>
      <c r="B222" s="293" t="str">
        <f aca="true" t="shared" si="22" ref="B222:B233">CONCATENATE(H222,"-",J222,"-",K222)</f>
        <v>4X100M-1-7</v>
      </c>
      <c r="C222" s="285"/>
      <c r="D222" s="285"/>
      <c r="E222" s="286" t="s">
        <v>908</v>
      </c>
      <c r="F222" s="287" t="s">
        <v>945</v>
      </c>
      <c r="G222" s="288" t="s">
        <v>854</v>
      </c>
      <c r="H222" s="289" t="s">
        <v>451</v>
      </c>
      <c r="I222" s="290"/>
      <c r="J222" s="291" t="s">
        <v>893</v>
      </c>
      <c r="K222" s="291" t="s">
        <v>891</v>
      </c>
      <c r="L222" s="292">
        <v>6</v>
      </c>
    </row>
    <row r="223" spans="1:12" s="133" customFormat="1" ht="80.25" customHeight="1" thickBot="1">
      <c r="A223" s="76">
        <v>220</v>
      </c>
      <c r="B223" s="228" t="str">
        <f t="shared" si="22"/>
        <v>4X400M-1-7</v>
      </c>
      <c r="C223" s="219"/>
      <c r="D223" s="219"/>
      <c r="E223" s="220" t="s">
        <v>908</v>
      </c>
      <c r="F223" s="221" t="s">
        <v>863</v>
      </c>
      <c r="G223" s="288" t="s">
        <v>854</v>
      </c>
      <c r="H223" s="223" t="s">
        <v>452</v>
      </c>
      <c r="I223" s="224"/>
      <c r="J223" s="225" t="s">
        <v>893</v>
      </c>
      <c r="K223" s="225" t="s">
        <v>891</v>
      </c>
      <c r="L223" s="226">
        <v>6</v>
      </c>
    </row>
    <row r="224" spans="1:12" s="133" customFormat="1" ht="28.5" customHeight="1">
      <c r="A224" s="76">
        <v>221</v>
      </c>
      <c r="B224" s="227" t="str">
        <f t="shared" si="22"/>
        <v>110M.ENG-1-2</v>
      </c>
      <c r="C224" s="294">
        <v>558</v>
      </c>
      <c r="D224" s="294"/>
      <c r="E224" s="295">
        <v>35074</v>
      </c>
      <c r="F224" s="296" t="s">
        <v>864</v>
      </c>
      <c r="G224" s="297" t="s">
        <v>865</v>
      </c>
      <c r="H224" s="298" t="s">
        <v>632</v>
      </c>
      <c r="I224" s="299"/>
      <c r="J224" s="300" t="s">
        <v>893</v>
      </c>
      <c r="K224" s="300" t="s">
        <v>890</v>
      </c>
      <c r="L224" s="301">
        <v>1</v>
      </c>
    </row>
    <row r="225" spans="1:12" s="133" customFormat="1" ht="28.5" customHeight="1">
      <c r="A225" s="76">
        <v>222</v>
      </c>
      <c r="B225" s="217" t="str">
        <f t="shared" si="22"/>
        <v>100M-1-2</v>
      </c>
      <c r="C225" s="128">
        <v>556</v>
      </c>
      <c r="D225" s="128"/>
      <c r="E225" s="302">
        <v>35135</v>
      </c>
      <c r="F225" s="303" t="s">
        <v>866</v>
      </c>
      <c r="G225" s="304" t="s">
        <v>865</v>
      </c>
      <c r="H225" s="305" t="s">
        <v>155</v>
      </c>
      <c r="I225" s="156"/>
      <c r="J225" s="306" t="s">
        <v>893</v>
      </c>
      <c r="K225" s="306" t="s">
        <v>890</v>
      </c>
      <c r="L225" s="307">
        <v>1</v>
      </c>
    </row>
    <row r="226" spans="1:12" s="133" customFormat="1" ht="28.5" customHeight="1">
      <c r="A226" s="76">
        <v>223</v>
      </c>
      <c r="B226" s="217" t="str">
        <f t="shared" si="22"/>
        <v>200M-1-2</v>
      </c>
      <c r="C226" s="128">
        <v>556</v>
      </c>
      <c r="D226" s="128"/>
      <c r="E226" s="302">
        <v>35135</v>
      </c>
      <c r="F226" s="303" t="s">
        <v>866</v>
      </c>
      <c r="G226" s="304" t="s">
        <v>865</v>
      </c>
      <c r="H226" s="305" t="s">
        <v>351</v>
      </c>
      <c r="I226" s="156"/>
      <c r="J226" s="306" t="s">
        <v>893</v>
      </c>
      <c r="K226" s="306" t="s">
        <v>890</v>
      </c>
      <c r="L226" s="307">
        <v>1</v>
      </c>
    </row>
    <row r="227" spans="1:12" s="133" customFormat="1" ht="28.5" customHeight="1">
      <c r="A227" s="76">
        <v>224</v>
      </c>
      <c r="B227" s="217" t="str">
        <f t="shared" si="22"/>
        <v>400M-1-2</v>
      </c>
      <c r="C227" s="128">
        <v>562</v>
      </c>
      <c r="D227" s="128"/>
      <c r="E227" s="302">
        <v>34403</v>
      </c>
      <c r="F227" s="303" t="s">
        <v>867</v>
      </c>
      <c r="G227" s="304" t="s">
        <v>865</v>
      </c>
      <c r="H227" s="305" t="s">
        <v>352</v>
      </c>
      <c r="I227" s="156"/>
      <c r="J227" s="306" t="s">
        <v>893</v>
      </c>
      <c r="K227" s="306" t="s">
        <v>890</v>
      </c>
      <c r="L227" s="307">
        <v>1</v>
      </c>
    </row>
    <row r="228" spans="1:12" s="133" customFormat="1" ht="28.5" customHeight="1">
      <c r="A228" s="76">
        <v>225</v>
      </c>
      <c r="B228" s="217" t="str">
        <f t="shared" si="22"/>
        <v>400M.ENG-1-2</v>
      </c>
      <c r="C228" s="128">
        <v>559</v>
      </c>
      <c r="D228" s="128"/>
      <c r="E228" s="302">
        <v>34772</v>
      </c>
      <c r="F228" s="303" t="s">
        <v>868</v>
      </c>
      <c r="G228" s="304" t="s">
        <v>865</v>
      </c>
      <c r="H228" s="305" t="s">
        <v>446</v>
      </c>
      <c r="I228" s="156"/>
      <c r="J228" s="306" t="s">
        <v>893</v>
      </c>
      <c r="K228" s="306" t="s">
        <v>890</v>
      </c>
      <c r="L228" s="307">
        <v>1</v>
      </c>
    </row>
    <row r="229" spans="1:12" s="133" customFormat="1" ht="28.5" customHeight="1">
      <c r="A229" s="76">
        <v>226</v>
      </c>
      <c r="B229" s="217" t="str">
        <f t="shared" si="22"/>
        <v>800M-1-2</v>
      </c>
      <c r="C229" s="128">
        <v>554</v>
      </c>
      <c r="D229" s="128"/>
      <c r="E229" s="302">
        <v>34809</v>
      </c>
      <c r="F229" s="303" t="s">
        <v>869</v>
      </c>
      <c r="G229" s="304" t="s">
        <v>865</v>
      </c>
      <c r="H229" s="305" t="s">
        <v>128</v>
      </c>
      <c r="I229" s="156"/>
      <c r="J229" s="306" t="s">
        <v>893</v>
      </c>
      <c r="K229" s="306" t="s">
        <v>890</v>
      </c>
      <c r="L229" s="307">
        <v>1</v>
      </c>
    </row>
    <row r="230" spans="1:12" s="133" customFormat="1" ht="28.5" customHeight="1">
      <c r="A230" s="76">
        <v>227</v>
      </c>
      <c r="B230" s="217" t="str">
        <f t="shared" si="22"/>
        <v>1500M-1-2</v>
      </c>
      <c r="C230" s="128">
        <v>554</v>
      </c>
      <c r="D230" s="128"/>
      <c r="E230" s="302">
        <v>34809</v>
      </c>
      <c r="F230" s="303" t="s">
        <v>869</v>
      </c>
      <c r="G230" s="304" t="s">
        <v>865</v>
      </c>
      <c r="H230" s="305" t="s">
        <v>272</v>
      </c>
      <c r="I230" s="156"/>
      <c r="J230" s="306" t="s">
        <v>893</v>
      </c>
      <c r="K230" s="306" t="s">
        <v>890</v>
      </c>
      <c r="L230" s="307">
        <v>1</v>
      </c>
    </row>
    <row r="231" spans="1:12" s="133" customFormat="1" ht="28.5" customHeight="1">
      <c r="A231" s="76">
        <v>228</v>
      </c>
      <c r="B231" s="217" t="str">
        <f t="shared" si="22"/>
        <v>3000M-1-2</v>
      </c>
      <c r="C231" s="128">
        <v>552</v>
      </c>
      <c r="D231" s="128"/>
      <c r="E231" s="302">
        <v>35444</v>
      </c>
      <c r="F231" s="303" t="s">
        <v>870</v>
      </c>
      <c r="G231" s="304" t="s">
        <v>865</v>
      </c>
      <c r="H231" s="305" t="s">
        <v>447</v>
      </c>
      <c r="I231" s="156"/>
      <c r="J231" s="306" t="s">
        <v>893</v>
      </c>
      <c r="K231" s="306" t="s">
        <v>890</v>
      </c>
      <c r="L231" s="307">
        <v>1</v>
      </c>
    </row>
    <row r="232" spans="1:12" s="133" customFormat="1" ht="28.5" customHeight="1">
      <c r="A232" s="76">
        <v>229</v>
      </c>
      <c r="B232" s="217" t="str">
        <f t="shared" si="22"/>
        <v>3000M.ENG-1-2</v>
      </c>
      <c r="C232" s="128">
        <v>553</v>
      </c>
      <c r="D232" s="128"/>
      <c r="E232" s="302">
        <v>35782</v>
      </c>
      <c r="F232" s="303" t="s">
        <v>871</v>
      </c>
      <c r="G232" s="304" t="s">
        <v>865</v>
      </c>
      <c r="H232" s="305" t="s">
        <v>449</v>
      </c>
      <c r="I232" s="156"/>
      <c r="J232" s="306" t="s">
        <v>893</v>
      </c>
      <c r="K232" s="306" t="s">
        <v>890</v>
      </c>
      <c r="L232" s="307">
        <v>1</v>
      </c>
    </row>
    <row r="233" spans="1:12" s="133" customFormat="1" ht="28.5" customHeight="1">
      <c r="A233" s="76">
        <v>230</v>
      </c>
      <c r="B233" s="217" t="str">
        <f t="shared" si="22"/>
        <v>5000M-1-2</v>
      </c>
      <c r="C233" s="128">
        <v>553</v>
      </c>
      <c r="D233" s="128"/>
      <c r="E233" s="302">
        <v>35782</v>
      </c>
      <c r="F233" s="303" t="s">
        <v>871</v>
      </c>
      <c r="G233" s="304" t="s">
        <v>865</v>
      </c>
      <c r="H233" s="305" t="s">
        <v>448</v>
      </c>
      <c r="I233" s="156"/>
      <c r="J233" s="306" t="s">
        <v>893</v>
      </c>
      <c r="K233" s="306" t="s">
        <v>890</v>
      </c>
      <c r="L233" s="307">
        <v>1</v>
      </c>
    </row>
    <row r="234" spans="1:12" s="133" customFormat="1" ht="28.5" customHeight="1">
      <c r="A234" s="76">
        <v>231</v>
      </c>
      <c r="B234" s="217" t="str">
        <f aca="true" t="shared" si="23" ref="B234:B241">CONCATENATE(H234,"-",L234)</f>
        <v>UZUN-1</v>
      </c>
      <c r="C234" s="128">
        <v>562</v>
      </c>
      <c r="D234" s="128"/>
      <c r="E234" s="302">
        <v>34403</v>
      </c>
      <c r="F234" s="303" t="s">
        <v>867</v>
      </c>
      <c r="G234" s="304" t="s">
        <v>865</v>
      </c>
      <c r="H234" s="305" t="s">
        <v>58</v>
      </c>
      <c r="I234" s="156"/>
      <c r="J234" s="306" t="s">
        <v>893</v>
      </c>
      <c r="K234" s="306" t="s">
        <v>890</v>
      </c>
      <c r="L234" s="307">
        <v>1</v>
      </c>
    </row>
    <row r="235" spans="1:12" s="133" customFormat="1" ht="28.5" customHeight="1">
      <c r="A235" s="76">
        <v>232</v>
      </c>
      <c r="B235" s="217" t="str">
        <f t="shared" si="23"/>
        <v>ÜÇADIM-1</v>
      </c>
      <c r="C235" s="128">
        <v>561</v>
      </c>
      <c r="D235" s="128"/>
      <c r="E235" s="302">
        <v>35400</v>
      </c>
      <c r="F235" s="303" t="s">
        <v>872</v>
      </c>
      <c r="G235" s="304" t="s">
        <v>865</v>
      </c>
      <c r="H235" s="305" t="s">
        <v>353</v>
      </c>
      <c r="I235" s="156"/>
      <c r="J235" s="306" t="s">
        <v>893</v>
      </c>
      <c r="K235" s="306" t="s">
        <v>890</v>
      </c>
      <c r="L235" s="307">
        <v>1</v>
      </c>
    </row>
    <row r="236" spans="1:12" s="133" customFormat="1" ht="28.5" customHeight="1">
      <c r="A236" s="76">
        <v>233</v>
      </c>
      <c r="B236" s="217" t="str">
        <f t="shared" si="23"/>
        <v>YÜKSEK-1</v>
      </c>
      <c r="C236" s="128">
        <v>551</v>
      </c>
      <c r="D236" s="128"/>
      <c r="E236" s="302">
        <v>35328</v>
      </c>
      <c r="F236" s="303" t="s">
        <v>873</v>
      </c>
      <c r="G236" s="304" t="s">
        <v>865</v>
      </c>
      <c r="H236" s="305" t="s">
        <v>59</v>
      </c>
      <c r="I236" s="156"/>
      <c r="J236" s="306" t="s">
        <v>893</v>
      </c>
      <c r="K236" s="306" t="s">
        <v>890</v>
      </c>
      <c r="L236" s="307">
        <v>1</v>
      </c>
    </row>
    <row r="237" spans="1:12" s="133" customFormat="1" ht="28.5" customHeight="1">
      <c r="A237" s="76">
        <v>234</v>
      </c>
      <c r="B237" s="217" t="str">
        <f t="shared" si="23"/>
        <v>SIRIK-1</v>
      </c>
      <c r="C237" s="128">
        <v>555</v>
      </c>
      <c r="D237" s="128"/>
      <c r="E237" s="302">
        <v>34339</v>
      </c>
      <c r="F237" s="303" t="s">
        <v>874</v>
      </c>
      <c r="G237" s="304" t="s">
        <v>865</v>
      </c>
      <c r="H237" s="305" t="s">
        <v>354</v>
      </c>
      <c r="I237" s="156"/>
      <c r="J237" s="306" t="s">
        <v>893</v>
      </c>
      <c r="K237" s="306" t="s">
        <v>890</v>
      </c>
      <c r="L237" s="307">
        <v>1</v>
      </c>
    </row>
    <row r="238" spans="1:12" s="133" customFormat="1" ht="28.5" customHeight="1">
      <c r="A238" s="76">
        <v>235</v>
      </c>
      <c r="B238" s="217" t="str">
        <f t="shared" si="23"/>
        <v>DİSK-1</v>
      </c>
      <c r="C238" s="128">
        <v>560</v>
      </c>
      <c r="D238" s="128"/>
      <c r="E238" s="302">
        <v>34855</v>
      </c>
      <c r="F238" s="303" t="s">
        <v>875</v>
      </c>
      <c r="G238" s="304" t="s">
        <v>865</v>
      </c>
      <c r="H238" s="305" t="s">
        <v>275</v>
      </c>
      <c r="I238" s="156"/>
      <c r="J238" s="306" t="s">
        <v>893</v>
      </c>
      <c r="K238" s="306" t="s">
        <v>890</v>
      </c>
      <c r="L238" s="307">
        <v>1</v>
      </c>
    </row>
    <row r="239" spans="1:12" s="133" customFormat="1" ht="28.5" customHeight="1">
      <c r="A239" s="76">
        <v>236</v>
      </c>
      <c r="B239" s="217" t="str">
        <f t="shared" si="23"/>
        <v>CİRİT-1</v>
      </c>
      <c r="C239" s="128">
        <v>558</v>
      </c>
      <c r="D239" s="128"/>
      <c r="E239" s="302">
        <v>35074</v>
      </c>
      <c r="F239" s="303" t="s">
        <v>864</v>
      </c>
      <c r="G239" s="304" t="s">
        <v>865</v>
      </c>
      <c r="H239" s="305" t="s">
        <v>276</v>
      </c>
      <c r="I239" s="156"/>
      <c r="J239" s="306" t="s">
        <v>893</v>
      </c>
      <c r="K239" s="306" t="s">
        <v>890</v>
      </c>
      <c r="L239" s="307">
        <v>1</v>
      </c>
    </row>
    <row r="240" spans="1:12" s="133" customFormat="1" ht="28.5" customHeight="1">
      <c r="A240" s="76">
        <v>237</v>
      </c>
      <c r="B240" s="217" t="str">
        <f t="shared" si="23"/>
        <v>GÜLLE-1</v>
      </c>
      <c r="C240" s="128">
        <v>560</v>
      </c>
      <c r="D240" s="128"/>
      <c r="E240" s="302">
        <v>34855</v>
      </c>
      <c r="F240" s="303" t="s">
        <v>875</v>
      </c>
      <c r="G240" s="304" t="s">
        <v>865</v>
      </c>
      <c r="H240" s="305" t="s">
        <v>274</v>
      </c>
      <c r="I240" s="156"/>
      <c r="J240" s="306" t="s">
        <v>893</v>
      </c>
      <c r="K240" s="306" t="s">
        <v>890</v>
      </c>
      <c r="L240" s="307">
        <v>1</v>
      </c>
    </row>
    <row r="241" spans="1:12" s="133" customFormat="1" ht="28.5" customHeight="1">
      <c r="A241" s="76">
        <v>238</v>
      </c>
      <c r="B241" s="227" t="str">
        <f t="shared" si="23"/>
        <v>ÇEKİÇ-1</v>
      </c>
      <c r="C241" s="294">
        <v>563</v>
      </c>
      <c r="D241" s="294"/>
      <c r="E241" s="295">
        <v>35740</v>
      </c>
      <c r="F241" s="296" t="s">
        <v>876</v>
      </c>
      <c r="G241" s="297" t="s">
        <v>865</v>
      </c>
      <c r="H241" s="298" t="s">
        <v>450</v>
      </c>
      <c r="I241" s="299"/>
      <c r="J241" s="300" t="s">
        <v>893</v>
      </c>
      <c r="K241" s="300" t="s">
        <v>890</v>
      </c>
      <c r="L241" s="301">
        <v>1</v>
      </c>
    </row>
    <row r="242" spans="1:12" s="133" customFormat="1" ht="82.5" customHeight="1">
      <c r="A242" s="76">
        <v>239</v>
      </c>
      <c r="B242" s="217" t="str">
        <f aca="true" t="shared" si="24" ref="B242:B253">CONCATENATE(H242,"-",J242,"-",K242)</f>
        <v>4X100M-1-2</v>
      </c>
      <c r="C242" s="128"/>
      <c r="D242" s="128"/>
      <c r="E242" s="302" t="s">
        <v>908</v>
      </c>
      <c r="F242" s="303" t="s">
        <v>946</v>
      </c>
      <c r="G242" s="297" t="s">
        <v>865</v>
      </c>
      <c r="H242" s="305" t="s">
        <v>451</v>
      </c>
      <c r="I242" s="156"/>
      <c r="J242" s="306" t="s">
        <v>893</v>
      </c>
      <c r="K242" s="306" t="s">
        <v>890</v>
      </c>
      <c r="L242" s="307">
        <v>1</v>
      </c>
    </row>
    <row r="243" spans="1:12" s="133" customFormat="1" ht="80.25" customHeight="1">
      <c r="A243" s="76">
        <v>240</v>
      </c>
      <c r="B243" s="217" t="str">
        <f t="shared" si="24"/>
        <v>4X400M-1-2</v>
      </c>
      <c r="C243" s="128"/>
      <c r="D243" s="128"/>
      <c r="E243" s="302" t="s">
        <v>908</v>
      </c>
      <c r="F243" s="303" t="s">
        <v>877</v>
      </c>
      <c r="G243" s="297" t="s">
        <v>865</v>
      </c>
      <c r="H243" s="305" t="s">
        <v>452</v>
      </c>
      <c r="I243" s="156"/>
      <c r="J243" s="306" t="s">
        <v>893</v>
      </c>
      <c r="K243" s="306" t="s">
        <v>890</v>
      </c>
      <c r="L243" s="307">
        <v>1</v>
      </c>
    </row>
    <row r="244" spans="1:12" s="133" customFormat="1" ht="28.5" customHeight="1">
      <c r="A244" s="76">
        <v>241</v>
      </c>
      <c r="B244" s="217" t="str">
        <f t="shared" si="24"/>
        <v>110M.ENG-2-6</v>
      </c>
      <c r="C244" s="184">
        <v>567</v>
      </c>
      <c r="D244" s="184"/>
      <c r="E244" s="185">
        <v>34367</v>
      </c>
      <c r="F244" s="186" t="s">
        <v>878</v>
      </c>
      <c r="G244" s="191" t="s">
        <v>879</v>
      </c>
      <c r="H244" s="187" t="s">
        <v>632</v>
      </c>
      <c r="I244" s="188"/>
      <c r="J244" s="189" t="s">
        <v>890</v>
      </c>
      <c r="K244" s="189" t="s">
        <v>897</v>
      </c>
      <c r="L244" s="190">
        <v>10</v>
      </c>
    </row>
    <row r="245" spans="1:12" s="133" customFormat="1" ht="28.5" customHeight="1">
      <c r="A245" s="76">
        <v>242</v>
      </c>
      <c r="B245" s="217" t="str">
        <f t="shared" si="24"/>
        <v>100M-2-6</v>
      </c>
      <c r="C245" s="184">
        <v>568</v>
      </c>
      <c r="D245" s="184"/>
      <c r="E245" s="185">
        <v>34491</v>
      </c>
      <c r="F245" s="186" t="s">
        <v>880</v>
      </c>
      <c r="G245" s="191" t="s">
        <v>879</v>
      </c>
      <c r="H245" s="187" t="s">
        <v>155</v>
      </c>
      <c r="I245" s="188"/>
      <c r="J245" s="189" t="s">
        <v>890</v>
      </c>
      <c r="K245" s="189" t="s">
        <v>897</v>
      </c>
      <c r="L245" s="190">
        <v>10</v>
      </c>
    </row>
    <row r="246" spans="1:12" s="133" customFormat="1" ht="28.5" customHeight="1">
      <c r="A246" s="76">
        <v>243</v>
      </c>
      <c r="B246" s="217" t="str">
        <f t="shared" si="24"/>
        <v>200M-2-6</v>
      </c>
      <c r="C246" s="184">
        <v>568</v>
      </c>
      <c r="D246" s="184"/>
      <c r="E246" s="185">
        <v>34491</v>
      </c>
      <c r="F246" s="186" t="s">
        <v>880</v>
      </c>
      <c r="G246" s="191" t="s">
        <v>879</v>
      </c>
      <c r="H246" s="187" t="s">
        <v>351</v>
      </c>
      <c r="I246" s="188"/>
      <c r="J246" s="189" t="s">
        <v>890</v>
      </c>
      <c r="K246" s="189" t="s">
        <v>897</v>
      </c>
      <c r="L246" s="190">
        <v>10</v>
      </c>
    </row>
    <row r="247" spans="1:12" s="133" customFormat="1" ht="28.5" customHeight="1">
      <c r="A247" s="76">
        <v>244</v>
      </c>
      <c r="B247" s="217" t="str">
        <f t="shared" si="24"/>
        <v>400M-2-6</v>
      </c>
      <c r="C247" s="184">
        <v>569</v>
      </c>
      <c r="D247" s="184"/>
      <c r="E247" s="185">
        <v>34831</v>
      </c>
      <c r="F247" s="186" t="s">
        <v>881</v>
      </c>
      <c r="G247" s="191" t="s">
        <v>879</v>
      </c>
      <c r="H247" s="187" t="s">
        <v>352</v>
      </c>
      <c r="I247" s="188"/>
      <c r="J247" s="189" t="s">
        <v>890</v>
      </c>
      <c r="K247" s="189" t="s">
        <v>897</v>
      </c>
      <c r="L247" s="190">
        <v>10</v>
      </c>
    </row>
    <row r="248" spans="1:12" s="133" customFormat="1" ht="28.5" customHeight="1">
      <c r="A248" s="76">
        <v>245</v>
      </c>
      <c r="B248" s="217" t="str">
        <f t="shared" si="24"/>
        <v>400M.ENG-2-6</v>
      </c>
      <c r="C248" s="184">
        <v>578</v>
      </c>
      <c r="D248" s="184"/>
      <c r="E248" s="185">
        <v>35750</v>
      </c>
      <c r="F248" s="186" t="s">
        <v>882</v>
      </c>
      <c r="G248" s="191" t="s">
        <v>879</v>
      </c>
      <c r="H248" s="187" t="s">
        <v>446</v>
      </c>
      <c r="I248" s="188"/>
      <c r="J248" s="189" t="s">
        <v>890</v>
      </c>
      <c r="K248" s="189" t="s">
        <v>897</v>
      </c>
      <c r="L248" s="190">
        <v>10</v>
      </c>
    </row>
    <row r="249" spans="1:12" s="133" customFormat="1" ht="28.5" customHeight="1">
      <c r="A249" s="76">
        <v>246</v>
      </c>
      <c r="B249" s="217" t="str">
        <f t="shared" si="24"/>
        <v>800M-2-6</v>
      </c>
      <c r="C249" s="184">
        <v>569</v>
      </c>
      <c r="D249" s="184"/>
      <c r="E249" s="185">
        <v>34831</v>
      </c>
      <c r="F249" s="186" t="s">
        <v>881</v>
      </c>
      <c r="G249" s="191" t="s">
        <v>879</v>
      </c>
      <c r="H249" s="187" t="s">
        <v>128</v>
      </c>
      <c r="I249" s="188"/>
      <c r="J249" s="189" t="s">
        <v>890</v>
      </c>
      <c r="K249" s="189" t="s">
        <v>897</v>
      </c>
      <c r="L249" s="190">
        <v>10</v>
      </c>
    </row>
    <row r="250" spans="1:12" s="133" customFormat="1" ht="28.5" customHeight="1">
      <c r="A250" s="76">
        <v>247</v>
      </c>
      <c r="B250" s="217" t="str">
        <f t="shared" si="24"/>
        <v>1500M-2-6</v>
      </c>
      <c r="C250" s="184">
        <v>579</v>
      </c>
      <c r="D250" s="184"/>
      <c r="E250" s="185">
        <v>34700</v>
      </c>
      <c r="F250" s="186" t="s">
        <v>923</v>
      </c>
      <c r="G250" s="191" t="s">
        <v>879</v>
      </c>
      <c r="H250" s="187" t="s">
        <v>272</v>
      </c>
      <c r="I250" s="188"/>
      <c r="J250" s="189" t="s">
        <v>890</v>
      </c>
      <c r="K250" s="189" t="s">
        <v>897</v>
      </c>
      <c r="L250" s="190">
        <v>10</v>
      </c>
    </row>
    <row r="251" spans="1:12" s="133" customFormat="1" ht="28.5" customHeight="1">
      <c r="A251" s="76">
        <v>248</v>
      </c>
      <c r="B251" s="217" t="str">
        <f t="shared" si="24"/>
        <v>3000M-2-6</v>
      </c>
      <c r="C251" s="184">
        <v>571</v>
      </c>
      <c r="D251" s="184"/>
      <c r="E251" s="185">
        <v>34700</v>
      </c>
      <c r="F251" s="186" t="s">
        <v>798</v>
      </c>
      <c r="G251" s="191" t="s">
        <v>879</v>
      </c>
      <c r="H251" s="187" t="s">
        <v>447</v>
      </c>
      <c r="I251" s="188"/>
      <c r="J251" s="189" t="s">
        <v>890</v>
      </c>
      <c r="K251" s="189" t="s">
        <v>897</v>
      </c>
      <c r="L251" s="190">
        <v>10</v>
      </c>
    </row>
    <row r="252" spans="1:12" s="133" customFormat="1" ht="28.5" customHeight="1">
      <c r="A252" s="76">
        <v>249</v>
      </c>
      <c r="B252" s="217" t="str">
        <f t="shared" si="24"/>
        <v>3000M.ENG-2-6</v>
      </c>
      <c r="C252" s="184">
        <v>570</v>
      </c>
      <c r="D252" s="184"/>
      <c r="E252" s="185">
        <v>35247</v>
      </c>
      <c r="F252" s="186" t="s">
        <v>883</v>
      </c>
      <c r="G252" s="191" t="s">
        <v>879</v>
      </c>
      <c r="H252" s="187" t="s">
        <v>449</v>
      </c>
      <c r="I252" s="188"/>
      <c r="J252" s="189" t="s">
        <v>890</v>
      </c>
      <c r="K252" s="189" t="s">
        <v>897</v>
      </c>
      <c r="L252" s="190">
        <v>10</v>
      </c>
    </row>
    <row r="253" spans="1:12" s="133" customFormat="1" ht="28.5" customHeight="1">
      <c r="A253" s="76">
        <v>250</v>
      </c>
      <c r="B253" s="217" t="str">
        <f t="shared" si="24"/>
        <v>5000M-2-6</v>
      </c>
      <c r="C253" s="184">
        <v>571</v>
      </c>
      <c r="D253" s="184"/>
      <c r="E253" s="185">
        <v>34700</v>
      </c>
      <c r="F253" s="186" t="s">
        <v>798</v>
      </c>
      <c r="G253" s="191" t="s">
        <v>879</v>
      </c>
      <c r="H253" s="187" t="s">
        <v>448</v>
      </c>
      <c r="I253" s="188"/>
      <c r="J253" s="189" t="s">
        <v>890</v>
      </c>
      <c r="K253" s="189" t="s">
        <v>897</v>
      </c>
      <c r="L253" s="190">
        <v>10</v>
      </c>
    </row>
    <row r="254" spans="1:12" s="133" customFormat="1" ht="28.5" customHeight="1">
      <c r="A254" s="76">
        <v>251</v>
      </c>
      <c r="B254" s="217" t="str">
        <f aca="true" t="shared" si="25" ref="B254:B261">CONCATENATE(H254,"-",L254)</f>
        <v>UZUN-10</v>
      </c>
      <c r="C254" s="184">
        <v>572</v>
      </c>
      <c r="D254" s="184"/>
      <c r="E254" s="185">
        <v>34939</v>
      </c>
      <c r="F254" s="186" t="s">
        <v>884</v>
      </c>
      <c r="G254" s="191" t="s">
        <v>879</v>
      </c>
      <c r="H254" s="187" t="s">
        <v>58</v>
      </c>
      <c r="I254" s="188"/>
      <c r="J254" s="189" t="s">
        <v>890</v>
      </c>
      <c r="K254" s="189" t="s">
        <v>897</v>
      </c>
      <c r="L254" s="190">
        <v>10</v>
      </c>
    </row>
    <row r="255" spans="1:12" s="133" customFormat="1" ht="28.5" customHeight="1">
      <c r="A255" s="76">
        <v>252</v>
      </c>
      <c r="B255" s="217" t="str">
        <f t="shared" si="25"/>
        <v>ÜÇADIM-10</v>
      </c>
      <c r="C255" s="184">
        <v>572</v>
      </c>
      <c r="D255" s="184"/>
      <c r="E255" s="185">
        <v>34939</v>
      </c>
      <c r="F255" s="186" t="s">
        <v>884</v>
      </c>
      <c r="G255" s="191" t="s">
        <v>879</v>
      </c>
      <c r="H255" s="187" t="s">
        <v>353</v>
      </c>
      <c r="I255" s="188"/>
      <c r="J255" s="189" t="s">
        <v>890</v>
      </c>
      <c r="K255" s="189" t="s">
        <v>897</v>
      </c>
      <c r="L255" s="190">
        <v>10</v>
      </c>
    </row>
    <row r="256" spans="1:12" s="133" customFormat="1" ht="28.5" customHeight="1">
      <c r="A256" s="76">
        <v>253</v>
      </c>
      <c r="B256" s="217" t="str">
        <f t="shared" si="25"/>
        <v>YÜKSEK-10</v>
      </c>
      <c r="C256" s="184">
        <v>573</v>
      </c>
      <c r="D256" s="184"/>
      <c r="E256" s="185">
        <v>34656</v>
      </c>
      <c r="F256" s="186" t="s">
        <v>885</v>
      </c>
      <c r="G256" s="191" t="s">
        <v>879</v>
      </c>
      <c r="H256" s="187" t="s">
        <v>59</v>
      </c>
      <c r="I256" s="188"/>
      <c r="J256" s="189" t="s">
        <v>890</v>
      </c>
      <c r="K256" s="189" t="s">
        <v>897</v>
      </c>
      <c r="L256" s="190">
        <v>10</v>
      </c>
    </row>
    <row r="257" spans="1:12" s="133" customFormat="1" ht="28.5" customHeight="1">
      <c r="A257" s="76">
        <v>254</v>
      </c>
      <c r="B257" s="217" t="str">
        <f t="shared" si="25"/>
        <v>SIRIK-10</v>
      </c>
      <c r="C257" s="184">
        <v>567</v>
      </c>
      <c r="D257" s="184"/>
      <c r="E257" s="185">
        <v>34367</v>
      </c>
      <c r="F257" s="186" t="s">
        <v>878</v>
      </c>
      <c r="G257" s="191" t="s">
        <v>879</v>
      </c>
      <c r="H257" s="187" t="s">
        <v>354</v>
      </c>
      <c r="I257" s="188"/>
      <c r="J257" s="189" t="s">
        <v>890</v>
      </c>
      <c r="K257" s="189" t="s">
        <v>897</v>
      </c>
      <c r="L257" s="190">
        <v>10</v>
      </c>
    </row>
    <row r="258" spans="1:12" s="133" customFormat="1" ht="28.5" customHeight="1">
      <c r="A258" s="76">
        <v>255</v>
      </c>
      <c r="B258" s="217" t="str">
        <f t="shared" si="25"/>
        <v>DİSK-10</v>
      </c>
      <c r="C258" s="184">
        <v>574</v>
      </c>
      <c r="D258" s="184"/>
      <c r="E258" s="185">
        <v>34429</v>
      </c>
      <c r="F258" s="186" t="s">
        <v>886</v>
      </c>
      <c r="G258" s="191" t="s">
        <v>879</v>
      </c>
      <c r="H258" s="187" t="s">
        <v>275</v>
      </c>
      <c r="I258" s="188"/>
      <c r="J258" s="189" t="s">
        <v>890</v>
      </c>
      <c r="K258" s="189" t="s">
        <v>897</v>
      </c>
      <c r="L258" s="190">
        <v>10</v>
      </c>
    </row>
    <row r="259" spans="1:12" s="133" customFormat="1" ht="28.5" customHeight="1">
      <c r="A259" s="76">
        <v>256</v>
      </c>
      <c r="B259" s="217" t="str">
        <f t="shared" si="25"/>
        <v>CİRİT-10</v>
      </c>
      <c r="C259" s="184">
        <v>576</v>
      </c>
      <c r="D259" s="184"/>
      <c r="E259" s="185">
        <v>34439</v>
      </c>
      <c r="F259" s="186" t="s">
        <v>887</v>
      </c>
      <c r="G259" s="191" t="s">
        <v>879</v>
      </c>
      <c r="H259" s="187" t="s">
        <v>276</v>
      </c>
      <c r="I259" s="188"/>
      <c r="J259" s="189" t="s">
        <v>890</v>
      </c>
      <c r="K259" s="189" t="s">
        <v>897</v>
      </c>
      <c r="L259" s="190">
        <v>10</v>
      </c>
    </row>
    <row r="260" spans="1:12" s="133" customFormat="1" ht="28.5" customHeight="1">
      <c r="A260" s="76">
        <v>257</v>
      </c>
      <c r="B260" s="217" t="str">
        <f t="shared" si="25"/>
        <v>GÜLLE-10</v>
      </c>
      <c r="C260" s="184">
        <v>574</v>
      </c>
      <c r="D260" s="184"/>
      <c r="E260" s="185">
        <v>34429</v>
      </c>
      <c r="F260" s="186" t="s">
        <v>886</v>
      </c>
      <c r="G260" s="191" t="s">
        <v>879</v>
      </c>
      <c r="H260" s="187" t="s">
        <v>274</v>
      </c>
      <c r="I260" s="188"/>
      <c r="J260" s="189" t="s">
        <v>890</v>
      </c>
      <c r="K260" s="189" t="s">
        <v>897</v>
      </c>
      <c r="L260" s="190">
        <v>10</v>
      </c>
    </row>
    <row r="261" spans="1:12" s="133" customFormat="1" ht="28.5" customHeight="1">
      <c r="A261" s="76">
        <v>258</v>
      </c>
      <c r="B261" s="293" t="str">
        <f t="shared" si="25"/>
        <v>ÇEKİÇ-10</v>
      </c>
      <c r="C261" s="285">
        <v>575</v>
      </c>
      <c r="D261" s="285"/>
      <c r="E261" s="286">
        <v>34444</v>
      </c>
      <c r="F261" s="287" t="s">
        <v>888</v>
      </c>
      <c r="G261" s="288" t="s">
        <v>879</v>
      </c>
      <c r="H261" s="289" t="s">
        <v>450</v>
      </c>
      <c r="I261" s="290"/>
      <c r="J261" s="291" t="s">
        <v>890</v>
      </c>
      <c r="K261" s="291" t="s">
        <v>897</v>
      </c>
      <c r="L261" s="292">
        <v>10</v>
      </c>
    </row>
    <row r="262" spans="1:12" s="133" customFormat="1" ht="75" customHeight="1">
      <c r="A262" s="76">
        <v>259</v>
      </c>
      <c r="B262" s="293" t="str">
        <f aca="true" t="shared" si="26" ref="B262:B268">CONCATENATE(H262,"-",J262,"-",K262)</f>
        <v>4X100M-2-6</v>
      </c>
      <c r="C262" s="285"/>
      <c r="D262" s="285"/>
      <c r="E262" s="286" t="s">
        <v>908</v>
      </c>
      <c r="F262" s="287" t="s">
        <v>947</v>
      </c>
      <c r="G262" s="288" t="s">
        <v>879</v>
      </c>
      <c r="H262" s="289" t="s">
        <v>451</v>
      </c>
      <c r="I262" s="290"/>
      <c r="J262" s="291" t="s">
        <v>890</v>
      </c>
      <c r="K262" s="291" t="s">
        <v>897</v>
      </c>
      <c r="L262" s="292">
        <v>10</v>
      </c>
    </row>
    <row r="263" spans="1:12" s="133" customFormat="1" ht="81" customHeight="1" thickBot="1">
      <c r="A263" s="76">
        <v>260</v>
      </c>
      <c r="B263" s="228" t="str">
        <f t="shared" si="26"/>
        <v>4X400M-2-6</v>
      </c>
      <c r="C263" s="219"/>
      <c r="D263" s="219"/>
      <c r="E263" s="220" t="s">
        <v>908</v>
      </c>
      <c r="F263" s="221" t="s">
        <v>889</v>
      </c>
      <c r="G263" s="221" t="s">
        <v>879</v>
      </c>
      <c r="H263" s="223" t="s">
        <v>452</v>
      </c>
      <c r="I263" s="224"/>
      <c r="J263" s="225" t="s">
        <v>890</v>
      </c>
      <c r="K263" s="225" t="s">
        <v>897</v>
      </c>
      <c r="L263" s="226">
        <v>10</v>
      </c>
    </row>
    <row r="264" spans="1:12" s="133" customFormat="1" ht="24" customHeight="1">
      <c r="A264" s="76">
        <v>321</v>
      </c>
      <c r="B264" s="217" t="str">
        <f t="shared" si="26"/>
        <v>100M-3-3</v>
      </c>
      <c r="C264" s="130"/>
      <c r="D264" s="130"/>
      <c r="E264" s="78" t="s">
        <v>908</v>
      </c>
      <c r="F264" s="131" t="s">
        <v>783</v>
      </c>
      <c r="G264" s="192" t="s">
        <v>915</v>
      </c>
      <c r="H264" s="362" t="s">
        <v>155</v>
      </c>
      <c r="I264" s="79"/>
      <c r="J264" s="132" t="s">
        <v>892</v>
      </c>
      <c r="K264" s="132" t="s">
        <v>892</v>
      </c>
      <c r="L264" s="77"/>
    </row>
    <row r="265" spans="1:12" s="133" customFormat="1" ht="24" customHeight="1">
      <c r="A265" s="76">
        <v>322</v>
      </c>
      <c r="B265" s="217" t="str">
        <f t="shared" si="26"/>
        <v>100M-3-4</v>
      </c>
      <c r="C265" s="130"/>
      <c r="D265" s="130"/>
      <c r="E265" s="78" t="s">
        <v>908</v>
      </c>
      <c r="F265" s="131" t="s">
        <v>901</v>
      </c>
      <c r="G265" s="192" t="s">
        <v>916</v>
      </c>
      <c r="H265" s="362" t="s">
        <v>155</v>
      </c>
      <c r="I265" s="79"/>
      <c r="J265" s="132" t="s">
        <v>892</v>
      </c>
      <c r="K265" s="132" t="s">
        <v>895</v>
      </c>
      <c r="L265" s="77"/>
    </row>
    <row r="266" spans="1:12" s="133" customFormat="1" ht="24" customHeight="1">
      <c r="A266" s="76">
        <v>323</v>
      </c>
      <c r="B266" s="217" t="str">
        <f t="shared" si="26"/>
        <v>100M-3-5</v>
      </c>
      <c r="C266" s="130"/>
      <c r="D266" s="130"/>
      <c r="E266" s="78" t="s">
        <v>908</v>
      </c>
      <c r="F266" s="131" t="s">
        <v>826</v>
      </c>
      <c r="G266" s="192" t="s">
        <v>916</v>
      </c>
      <c r="H266" s="362" t="s">
        <v>155</v>
      </c>
      <c r="I266" s="79"/>
      <c r="J266" s="132" t="s">
        <v>892</v>
      </c>
      <c r="K266" s="132" t="s">
        <v>894</v>
      </c>
      <c r="L266" s="77"/>
    </row>
    <row r="267" spans="1:12" s="133" customFormat="1" ht="24" customHeight="1">
      <c r="A267" s="76">
        <v>324</v>
      </c>
      <c r="B267" s="217" t="str">
        <f t="shared" si="26"/>
        <v>100M-3-6</v>
      </c>
      <c r="C267" s="130"/>
      <c r="D267" s="130"/>
      <c r="E267" s="78" t="s">
        <v>908</v>
      </c>
      <c r="F267" s="131" t="s">
        <v>827</v>
      </c>
      <c r="G267" s="192" t="s">
        <v>916</v>
      </c>
      <c r="H267" s="362" t="s">
        <v>155</v>
      </c>
      <c r="I267" s="79"/>
      <c r="J267" s="132" t="s">
        <v>892</v>
      </c>
      <c r="K267" s="132" t="s">
        <v>897</v>
      </c>
      <c r="L267" s="77"/>
    </row>
    <row r="268" spans="1:12" ht="24" customHeight="1">
      <c r="A268" s="76">
        <v>489</v>
      </c>
      <c r="B268" s="217" t="str">
        <f t="shared" si="26"/>
        <v>110M.ENG-1-8</v>
      </c>
      <c r="C268" s="130"/>
      <c r="D268" s="130"/>
      <c r="E268" s="78" t="s">
        <v>908</v>
      </c>
      <c r="F268" s="131" t="s">
        <v>912</v>
      </c>
      <c r="G268" s="192" t="s">
        <v>917</v>
      </c>
      <c r="H268" s="361" t="s">
        <v>632</v>
      </c>
      <c r="I268" s="79"/>
      <c r="J268" s="132" t="s">
        <v>893</v>
      </c>
      <c r="K268" s="132" t="s">
        <v>896</v>
      </c>
      <c r="L268" s="77"/>
    </row>
    <row r="269" spans="1:12" ht="24" customHeight="1">
      <c r="A269" s="76">
        <v>490</v>
      </c>
      <c r="B269" s="217" t="str">
        <f>CONCATENATE(H269,"-",L269)</f>
        <v>SIRIK-9</v>
      </c>
      <c r="C269" s="130"/>
      <c r="D269" s="130"/>
      <c r="E269" s="78" t="s">
        <v>908</v>
      </c>
      <c r="F269" s="131" t="s">
        <v>913</v>
      </c>
      <c r="G269" s="192" t="s">
        <v>917</v>
      </c>
      <c r="H269" s="361" t="s">
        <v>354</v>
      </c>
      <c r="I269" s="79"/>
      <c r="J269" s="132"/>
      <c r="K269" s="132"/>
      <c r="L269" s="77">
        <v>9</v>
      </c>
    </row>
    <row r="270" spans="1:12" ht="24" customHeight="1">
      <c r="A270" s="76">
        <v>491</v>
      </c>
      <c r="B270" s="217" t="str">
        <f>CONCATENATE(H270,"-",L270)</f>
        <v>SIRIK-10</v>
      </c>
      <c r="C270" s="130"/>
      <c r="D270" s="130"/>
      <c r="E270" s="78" t="s">
        <v>908</v>
      </c>
      <c r="F270" s="131" t="s">
        <v>914</v>
      </c>
      <c r="G270" s="192" t="s">
        <v>917</v>
      </c>
      <c r="H270" s="361" t="s">
        <v>354</v>
      </c>
      <c r="I270" s="79"/>
      <c r="J270" s="132"/>
      <c r="K270" s="132"/>
      <c r="L270" s="77">
        <v>10</v>
      </c>
    </row>
    <row r="271" spans="1:12" ht="24" customHeight="1">
      <c r="A271" s="76">
        <v>492</v>
      </c>
      <c r="B271" s="182"/>
      <c r="C271" s="130"/>
      <c r="D271" s="130"/>
      <c r="E271" s="78" t="s">
        <v>908</v>
      </c>
      <c r="F271" s="131"/>
      <c r="G271" s="192"/>
      <c r="H271" s="160"/>
      <c r="I271" s="79"/>
      <c r="J271" s="132"/>
      <c r="K271" s="132"/>
      <c r="L271" s="77"/>
    </row>
    <row r="272" spans="1:12" ht="24" customHeight="1">
      <c r="A272" s="76">
        <v>493</v>
      </c>
      <c r="B272" s="182"/>
      <c r="C272" s="130"/>
      <c r="D272" s="130"/>
      <c r="E272" s="78"/>
      <c r="F272" s="131"/>
      <c r="G272" s="192"/>
      <c r="H272" s="160"/>
      <c r="I272" s="79"/>
      <c r="J272" s="132"/>
      <c r="K272" s="132"/>
      <c r="L272" s="77"/>
    </row>
    <row r="273" spans="1:12" ht="24" customHeight="1">
      <c r="A273" s="76">
        <v>494</v>
      </c>
      <c r="B273" s="182"/>
      <c r="C273" s="130"/>
      <c r="D273" s="130"/>
      <c r="E273" s="78"/>
      <c r="F273" s="131"/>
      <c r="G273" s="192"/>
      <c r="H273" s="160"/>
      <c r="I273" s="79"/>
      <c r="J273" s="132"/>
      <c r="K273" s="132"/>
      <c r="L273" s="77"/>
    </row>
    <row r="274" spans="1:12" ht="24" customHeight="1">
      <c r="A274" s="76">
        <v>495</v>
      </c>
      <c r="B274" s="182"/>
      <c r="C274" s="130"/>
      <c r="D274" s="130"/>
      <c r="E274" s="78"/>
      <c r="F274" s="131"/>
      <c r="G274" s="192"/>
      <c r="H274" s="160"/>
      <c r="I274" s="79"/>
      <c r="J274" s="132"/>
      <c r="K274" s="132"/>
      <c r="L274" s="77"/>
    </row>
    <row r="275" spans="1:12" ht="24" customHeight="1">
      <c r="A275" s="76">
        <v>496</v>
      </c>
      <c r="B275" s="182"/>
      <c r="C275" s="130"/>
      <c r="D275" s="130"/>
      <c r="E275" s="78"/>
      <c r="F275" s="131"/>
      <c r="G275" s="192"/>
      <c r="H275" s="160"/>
      <c r="I275" s="79"/>
      <c r="J275" s="132"/>
      <c r="K275" s="132"/>
      <c r="L275" s="77"/>
    </row>
    <row r="276" spans="1:12" ht="24" customHeight="1">
      <c r="A276" s="76">
        <v>497</v>
      </c>
      <c r="B276" s="182"/>
      <c r="C276" s="130"/>
      <c r="D276" s="130"/>
      <c r="E276" s="78"/>
      <c r="F276" s="131"/>
      <c r="G276" s="192"/>
      <c r="H276" s="160"/>
      <c r="I276" s="79"/>
      <c r="J276" s="132"/>
      <c r="K276" s="132"/>
      <c r="L276" s="77"/>
    </row>
    <row r="277" spans="1:12" ht="24" customHeight="1">
      <c r="A277" s="76">
        <v>498</v>
      </c>
      <c r="B277" s="182"/>
      <c r="C277" s="130"/>
      <c r="D277" s="130"/>
      <c r="E277" s="78"/>
      <c r="F277" s="131"/>
      <c r="G277" s="192"/>
      <c r="H277" s="160"/>
      <c r="I277" s="79"/>
      <c r="J277" s="132"/>
      <c r="K277" s="132"/>
      <c r="L277" s="77"/>
    </row>
    <row r="278" spans="1:12" ht="24" customHeight="1">
      <c r="A278" s="76">
        <v>499</v>
      </c>
      <c r="B278" s="182"/>
      <c r="C278" s="130"/>
      <c r="D278" s="130"/>
      <c r="E278" s="78"/>
      <c r="F278" s="131"/>
      <c r="G278" s="192"/>
      <c r="H278" s="160"/>
      <c r="I278" s="79"/>
      <c r="J278" s="132"/>
      <c r="K278" s="132"/>
      <c r="L278" s="77"/>
    </row>
    <row r="279" spans="1:12" ht="24" customHeight="1">
      <c r="A279" s="76">
        <v>500</v>
      </c>
      <c r="B279" s="182"/>
      <c r="C279" s="130"/>
      <c r="D279" s="130"/>
      <c r="E279" s="78"/>
      <c r="F279" s="131"/>
      <c r="G279" s="192"/>
      <c r="H279" s="160"/>
      <c r="I279" s="79"/>
      <c r="J279" s="132"/>
      <c r="K279" s="132"/>
      <c r="L279" s="77"/>
    </row>
    <row r="280" spans="1:12" ht="24" customHeight="1">
      <c r="A280" s="76">
        <v>501</v>
      </c>
      <c r="B280" s="182"/>
      <c r="C280" s="130"/>
      <c r="D280" s="130"/>
      <c r="E280" s="78"/>
      <c r="F280" s="131"/>
      <c r="G280" s="192"/>
      <c r="H280" s="160"/>
      <c r="I280" s="79"/>
      <c r="J280" s="132"/>
      <c r="K280" s="132"/>
      <c r="L280" s="77"/>
    </row>
    <row r="281" spans="1:12" ht="24" customHeight="1">
      <c r="A281" s="76">
        <v>502</v>
      </c>
      <c r="B281" s="182"/>
      <c r="C281" s="130"/>
      <c r="D281" s="130"/>
      <c r="E281" s="78"/>
      <c r="F281" s="131"/>
      <c r="G281" s="192"/>
      <c r="H281" s="160"/>
      <c r="I281" s="79"/>
      <c r="J281" s="132"/>
      <c r="K281" s="132"/>
      <c r="L281" s="77"/>
    </row>
    <row r="282" spans="1:12" ht="24" customHeight="1">
      <c r="A282" s="76">
        <v>503</v>
      </c>
      <c r="B282" s="182"/>
      <c r="C282" s="130"/>
      <c r="D282" s="130"/>
      <c r="E282" s="78"/>
      <c r="F282" s="131"/>
      <c r="G282" s="192"/>
      <c r="H282" s="160"/>
      <c r="I282" s="79"/>
      <c r="J282" s="132"/>
      <c r="K282" s="132"/>
      <c r="L282" s="77"/>
    </row>
    <row r="283" spans="1:12" ht="24" customHeight="1">
      <c r="A283" s="76">
        <v>504</v>
      </c>
      <c r="B283" s="182"/>
      <c r="C283" s="130"/>
      <c r="D283" s="130"/>
      <c r="E283" s="78"/>
      <c r="F283" s="131"/>
      <c r="G283" s="192"/>
      <c r="H283" s="160"/>
      <c r="I283" s="79"/>
      <c r="J283" s="132"/>
      <c r="K283" s="132"/>
      <c r="L283" s="77"/>
    </row>
    <row r="284" spans="1:12" ht="24" customHeight="1">
      <c r="A284" s="76">
        <v>505</v>
      </c>
      <c r="B284" s="182"/>
      <c r="C284" s="130"/>
      <c r="D284" s="130"/>
      <c r="E284" s="78"/>
      <c r="F284" s="131"/>
      <c r="G284" s="192"/>
      <c r="H284" s="160"/>
      <c r="I284" s="79"/>
      <c r="J284" s="132"/>
      <c r="K284" s="132"/>
      <c r="L284" s="77"/>
    </row>
    <row r="285" spans="1:12" ht="24" customHeight="1">
      <c r="A285" s="76">
        <v>506</v>
      </c>
      <c r="B285" s="182"/>
      <c r="C285" s="130"/>
      <c r="D285" s="130"/>
      <c r="E285" s="78"/>
      <c r="F285" s="131"/>
      <c r="G285" s="192"/>
      <c r="H285" s="160"/>
      <c r="I285" s="79"/>
      <c r="J285" s="132"/>
      <c r="K285" s="132"/>
      <c r="L285" s="77"/>
    </row>
    <row r="286" spans="1:12" ht="24" customHeight="1">
      <c r="A286" s="76">
        <v>507</v>
      </c>
      <c r="B286" s="182"/>
      <c r="C286" s="130"/>
      <c r="D286" s="130"/>
      <c r="E286" s="78"/>
      <c r="F286" s="131"/>
      <c r="G286" s="192"/>
      <c r="H286" s="160"/>
      <c r="I286" s="79"/>
      <c r="J286" s="132"/>
      <c r="K286" s="132"/>
      <c r="L286" s="77"/>
    </row>
    <row r="287" spans="1:12" ht="24" customHeight="1">
      <c r="A287" s="76">
        <v>508</v>
      </c>
      <c r="B287" s="182"/>
      <c r="C287" s="130"/>
      <c r="D287" s="130"/>
      <c r="E287" s="78"/>
      <c r="F287" s="131"/>
      <c r="G287" s="192"/>
      <c r="H287" s="160"/>
      <c r="I287" s="79"/>
      <c r="J287" s="132"/>
      <c r="K287" s="132"/>
      <c r="L287" s="77"/>
    </row>
    <row r="288" spans="1:12" ht="24" customHeight="1">
      <c r="A288" s="76">
        <v>509</v>
      </c>
      <c r="B288" s="182"/>
      <c r="C288" s="130"/>
      <c r="D288" s="130"/>
      <c r="E288" s="78"/>
      <c r="F288" s="131"/>
      <c r="G288" s="192"/>
      <c r="H288" s="160"/>
      <c r="I288" s="79"/>
      <c r="J288" s="132"/>
      <c r="K288" s="132"/>
      <c r="L288" s="77"/>
    </row>
    <row r="289" spans="1:12" ht="24" customHeight="1">
      <c r="A289" s="76">
        <v>510</v>
      </c>
      <c r="B289" s="182"/>
      <c r="C289" s="130"/>
      <c r="D289" s="130"/>
      <c r="E289" s="78"/>
      <c r="F289" s="131"/>
      <c r="G289" s="192"/>
      <c r="H289" s="160"/>
      <c r="I289" s="79"/>
      <c r="J289" s="132"/>
      <c r="K289" s="132"/>
      <c r="L289" s="77"/>
    </row>
    <row r="290" spans="1:12" ht="24" customHeight="1">
      <c r="A290" s="76">
        <v>511</v>
      </c>
      <c r="B290" s="182"/>
      <c r="C290" s="130"/>
      <c r="D290" s="130"/>
      <c r="E290" s="78"/>
      <c r="F290" s="131"/>
      <c r="G290" s="192"/>
      <c r="H290" s="160"/>
      <c r="I290" s="79"/>
      <c r="J290" s="132"/>
      <c r="K290" s="132"/>
      <c r="L290" s="77"/>
    </row>
    <row r="291" spans="1:12" ht="24" customHeight="1">
      <c r="A291" s="76">
        <v>512</v>
      </c>
      <c r="B291" s="182"/>
      <c r="C291" s="130"/>
      <c r="D291" s="130"/>
      <c r="E291" s="78"/>
      <c r="F291" s="131"/>
      <c r="G291" s="192"/>
      <c r="H291" s="160"/>
      <c r="I291" s="79"/>
      <c r="J291" s="132"/>
      <c r="K291" s="132"/>
      <c r="L291" s="77"/>
    </row>
    <row r="292" spans="1:12" ht="24" customHeight="1">
      <c r="A292" s="76">
        <v>513</v>
      </c>
      <c r="B292" s="182"/>
      <c r="C292" s="130"/>
      <c r="D292" s="130"/>
      <c r="E292" s="78"/>
      <c r="F292" s="131"/>
      <c r="G292" s="192"/>
      <c r="H292" s="160"/>
      <c r="I292" s="79"/>
      <c r="J292" s="132"/>
      <c r="K292" s="132"/>
      <c r="L292" s="77"/>
    </row>
    <row r="293" spans="1:12" ht="24" customHeight="1">
      <c r="A293" s="76">
        <v>514</v>
      </c>
      <c r="B293" s="182"/>
      <c r="C293" s="130"/>
      <c r="D293" s="130"/>
      <c r="E293" s="78"/>
      <c r="F293" s="131"/>
      <c r="G293" s="192"/>
      <c r="H293" s="160"/>
      <c r="I293" s="79"/>
      <c r="J293" s="132"/>
      <c r="K293" s="132"/>
      <c r="L293" s="77"/>
    </row>
    <row r="294" spans="1:12" ht="24" customHeight="1">
      <c r="A294" s="76">
        <v>515</v>
      </c>
      <c r="B294" s="182"/>
      <c r="C294" s="130"/>
      <c r="D294" s="130"/>
      <c r="E294" s="78"/>
      <c r="F294" s="131"/>
      <c r="G294" s="192"/>
      <c r="H294" s="160"/>
      <c r="I294" s="79"/>
      <c r="J294" s="132"/>
      <c r="K294" s="132"/>
      <c r="L294" s="77"/>
    </row>
    <row r="295" spans="1:12" ht="24" customHeight="1">
      <c r="A295" s="76">
        <v>516</v>
      </c>
      <c r="B295" s="182"/>
      <c r="C295" s="130"/>
      <c r="D295" s="130"/>
      <c r="E295" s="78"/>
      <c r="F295" s="131"/>
      <c r="G295" s="192"/>
      <c r="H295" s="160"/>
      <c r="I295" s="79"/>
      <c r="J295" s="132"/>
      <c r="K295" s="132"/>
      <c r="L295" s="77"/>
    </row>
    <row r="296" spans="1:12" ht="24" customHeight="1">
      <c r="A296" s="76">
        <v>517</v>
      </c>
      <c r="B296" s="182"/>
      <c r="C296" s="130"/>
      <c r="D296" s="130"/>
      <c r="E296" s="78"/>
      <c r="F296" s="131"/>
      <c r="G296" s="192"/>
      <c r="H296" s="160"/>
      <c r="I296" s="79"/>
      <c r="J296" s="132"/>
      <c r="K296" s="132"/>
      <c r="L296" s="77"/>
    </row>
    <row r="297" spans="1:12" ht="24" customHeight="1">
      <c r="A297" s="76">
        <v>518</v>
      </c>
      <c r="B297" s="182"/>
      <c r="C297" s="130"/>
      <c r="D297" s="130"/>
      <c r="E297" s="78"/>
      <c r="F297" s="131"/>
      <c r="G297" s="192"/>
      <c r="H297" s="160"/>
      <c r="I297" s="79"/>
      <c r="J297" s="132"/>
      <c r="K297" s="132"/>
      <c r="L297" s="77"/>
    </row>
    <row r="298" spans="1:12" ht="24" customHeight="1">
      <c r="A298" s="76">
        <v>519</v>
      </c>
      <c r="B298" s="182"/>
      <c r="C298" s="130"/>
      <c r="D298" s="130"/>
      <c r="E298" s="78"/>
      <c r="F298" s="131"/>
      <c r="G298" s="192"/>
      <c r="H298" s="160"/>
      <c r="I298" s="79"/>
      <c r="J298" s="132"/>
      <c r="K298" s="132"/>
      <c r="L298" s="77"/>
    </row>
    <row r="299" spans="1:12" ht="24" customHeight="1">
      <c r="A299" s="76">
        <v>520</v>
      </c>
      <c r="B299" s="182"/>
      <c r="C299" s="130"/>
      <c r="D299" s="130"/>
      <c r="E299" s="78"/>
      <c r="F299" s="131"/>
      <c r="G299" s="192"/>
      <c r="H299" s="160"/>
      <c r="I299" s="79"/>
      <c r="J299" s="132"/>
      <c r="K299" s="132"/>
      <c r="L299" s="77"/>
    </row>
    <row r="300" spans="1:12" ht="24" customHeight="1">
      <c r="A300" s="76">
        <v>521</v>
      </c>
      <c r="B300" s="182"/>
      <c r="C300" s="130"/>
      <c r="D300" s="130"/>
      <c r="E300" s="78"/>
      <c r="F300" s="131"/>
      <c r="G300" s="192"/>
      <c r="H300" s="160"/>
      <c r="I300" s="79"/>
      <c r="J300" s="132"/>
      <c r="K300" s="132"/>
      <c r="L300" s="77"/>
    </row>
    <row r="301" spans="1:12" ht="24" customHeight="1">
      <c r="A301" s="76">
        <v>522</v>
      </c>
      <c r="B301" s="182"/>
      <c r="C301" s="130"/>
      <c r="D301" s="130"/>
      <c r="E301" s="78"/>
      <c r="F301" s="131"/>
      <c r="G301" s="192"/>
      <c r="H301" s="160"/>
      <c r="I301" s="79"/>
      <c r="J301" s="132"/>
      <c r="K301" s="132"/>
      <c r="L301" s="77"/>
    </row>
    <row r="302" spans="1:12" ht="24" customHeight="1">
      <c r="A302" s="76">
        <v>523</v>
      </c>
      <c r="B302" s="182"/>
      <c r="C302" s="130"/>
      <c r="D302" s="130"/>
      <c r="E302" s="78"/>
      <c r="F302" s="131"/>
      <c r="G302" s="192"/>
      <c r="H302" s="160"/>
      <c r="I302" s="79"/>
      <c r="J302" s="132"/>
      <c r="K302" s="132"/>
      <c r="L302" s="77"/>
    </row>
    <row r="303" spans="1:12" ht="24" customHeight="1">
      <c r="A303" s="76">
        <v>524</v>
      </c>
      <c r="B303" s="182"/>
      <c r="C303" s="130"/>
      <c r="D303" s="130"/>
      <c r="E303" s="78"/>
      <c r="F303" s="131"/>
      <c r="G303" s="192"/>
      <c r="H303" s="160"/>
      <c r="I303" s="79"/>
      <c r="J303" s="132"/>
      <c r="K303" s="132"/>
      <c r="L303" s="77"/>
    </row>
    <row r="304" spans="1:12" ht="24" customHeight="1">
      <c r="A304" s="76">
        <v>525</v>
      </c>
      <c r="B304" s="182"/>
      <c r="C304" s="130"/>
      <c r="D304" s="130"/>
      <c r="E304" s="78"/>
      <c r="F304" s="131"/>
      <c r="G304" s="192"/>
      <c r="H304" s="160"/>
      <c r="I304" s="79"/>
      <c r="J304" s="132"/>
      <c r="K304" s="132"/>
      <c r="L304" s="77"/>
    </row>
    <row r="305" spans="1:12" ht="24" customHeight="1">
      <c r="A305" s="76">
        <v>526</v>
      </c>
      <c r="B305" s="182"/>
      <c r="C305" s="130"/>
      <c r="D305" s="130"/>
      <c r="E305" s="78"/>
      <c r="F305" s="131"/>
      <c r="G305" s="192"/>
      <c r="H305" s="160"/>
      <c r="I305" s="79"/>
      <c r="J305" s="132"/>
      <c r="K305" s="132"/>
      <c r="L305" s="77"/>
    </row>
    <row r="306" spans="1:12" ht="24" customHeight="1">
      <c r="A306" s="76">
        <v>527</v>
      </c>
      <c r="B306" s="182"/>
      <c r="C306" s="130"/>
      <c r="D306" s="130"/>
      <c r="E306" s="78"/>
      <c r="F306" s="131"/>
      <c r="G306" s="192"/>
      <c r="H306" s="160"/>
      <c r="I306" s="79"/>
      <c r="J306" s="132"/>
      <c r="K306" s="132"/>
      <c r="L306" s="77"/>
    </row>
    <row r="307" spans="1:12" ht="24" customHeight="1">
      <c r="A307" s="76">
        <v>528</v>
      </c>
      <c r="B307" s="182"/>
      <c r="C307" s="130"/>
      <c r="D307" s="130"/>
      <c r="E307" s="78"/>
      <c r="F307" s="131"/>
      <c r="G307" s="192"/>
      <c r="H307" s="160"/>
      <c r="I307" s="79"/>
      <c r="J307" s="132"/>
      <c r="K307" s="132"/>
      <c r="L307" s="77"/>
    </row>
    <row r="308" spans="1:12" ht="24" customHeight="1">
      <c r="A308" s="76">
        <v>529</v>
      </c>
      <c r="B308" s="182"/>
      <c r="C308" s="130"/>
      <c r="D308" s="130"/>
      <c r="E308" s="78"/>
      <c r="F308" s="131"/>
      <c r="G308" s="192"/>
      <c r="H308" s="160"/>
      <c r="I308" s="79"/>
      <c r="J308" s="132"/>
      <c r="K308" s="132"/>
      <c r="L308" s="77"/>
    </row>
    <row r="309" spans="1:12" ht="24" customHeight="1">
      <c r="A309" s="76">
        <v>530</v>
      </c>
      <c r="B309" s="182"/>
      <c r="C309" s="130"/>
      <c r="D309" s="130"/>
      <c r="E309" s="78"/>
      <c r="F309" s="131"/>
      <c r="G309" s="192"/>
      <c r="H309" s="160"/>
      <c r="I309" s="79"/>
      <c r="J309" s="132"/>
      <c r="K309" s="132"/>
      <c r="L309" s="77"/>
    </row>
    <row r="310" spans="1:12" ht="24" customHeight="1">
      <c r="A310" s="76">
        <v>531</v>
      </c>
      <c r="B310" s="182"/>
      <c r="C310" s="130"/>
      <c r="D310" s="130"/>
      <c r="E310" s="78"/>
      <c r="F310" s="131"/>
      <c r="G310" s="192"/>
      <c r="H310" s="160"/>
      <c r="I310" s="79"/>
      <c r="J310" s="132"/>
      <c r="K310" s="132"/>
      <c r="L310" s="77"/>
    </row>
    <row r="311" spans="1:12" ht="24" customHeight="1">
      <c r="A311" s="76">
        <v>532</v>
      </c>
      <c r="B311" s="182"/>
      <c r="C311" s="130"/>
      <c r="D311" s="130"/>
      <c r="E311" s="78"/>
      <c r="F311" s="131"/>
      <c r="G311" s="192"/>
      <c r="H311" s="160"/>
      <c r="I311" s="79"/>
      <c r="J311" s="132"/>
      <c r="K311" s="132"/>
      <c r="L311" s="77"/>
    </row>
    <row r="312" spans="1:12" ht="24" customHeight="1">
      <c r="A312" s="76">
        <v>533</v>
      </c>
      <c r="B312" s="182"/>
      <c r="C312" s="130"/>
      <c r="D312" s="130"/>
      <c r="E312" s="78"/>
      <c r="F312" s="131"/>
      <c r="G312" s="192"/>
      <c r="H312" s="160"/>
      <c r="I312" s="79"/>
      <c r="J312" s="132"/>
      <c r="K312" s="132"/>
      <c r="L312" s="77"/>
    </row>
    <row r="313" spans="1:12" ht="24" customHeight="1">
      <c r="A313" s="76">
        <v>534</v>
      </c>
      <c r="B313" s="182"/>
      <c r="C313" s="130"/>
      <c r="D313" s="130"/>
      <c r="E313" s="78"/>
      <c r="F313" s="131"/>
      <c r="G313" s="192"/>
      <c r="H313" s="160"/>
      <c r="I313" s="79"/>
      <c r="J313" s="132"/>
      <c r="K313" s="132"/>
      <c r="L313" s="77"/>
    </row>
    <row r="314" spans="1:12" ht="24" customHeight="1">
      <c r="A314" s="76">
        <v>535</v>
      </c>
      <c r="B314" s="182"/>
      <c r="C314" s="130"/>
      <c r="D314" s="130"/>
      <c r="E314" s="78"/>
      <c r="F314" s="131"/>
      <c r="G314" s="192"/>
      <c r="H314" s="160"/>
      <c r="I314" s="79"/>
      <c r="J314" s="132"/>
      <c r="K314" s="132"/>
      <c r="L314" s="77"/>
    </row>
    <row r="315" spans="1:12" ht="24" customHeight="1">
      <c r="A315" s="76">
        <v>536</v>
      </c>
      <c r="B315" s="182"/>
      <c r="C315" s="130"/>
      <c r="D315" s="130"/>
      <c r="E315" s="78"/>
      <c r="F315" s="131"/>
      <c r="G315" s="192"/>
      <c r="H315" s="160"/>
      <c r="I315" s="79"/>
      <c r="J315" s="132"/>
      <c r="K315" s="132"/>
      <c r="L315" s="77"/>
    </row>
    <row r="316" spans="1:12" ht="24" customHeight="1">
      <c r="A316" s="76">
        <v>537</v>
      </c>
      <c r="B316" s="182"/>
      <c r="C316" s="130"/>
      <c r="D316" s="130"/>
      <c r="E316" s="78"/>
      <c r="F316" s="131"/>
      <c r="G316" s="192"/>
      <c r="H316" s="160"/>
      <c r="I316" s="79"/>
      <c r="J316" s="132"/>
      <c r="K316" s="132"/>
      <c r="L316" s="77"/>
    </row>
    <row r="317" spans="1:12" ht="24" customHeight="1">
      <c r="A317" s="76">
        <v>538</v>
      </c>
      <c r="B317" s="182"/>
      <c r="C317" s="130"/>
      <c r="D317" s="130"/>
      <c r="E317" s="78"/>
      <c r="F317" s="131"/>
      <c r="G317" s="192"/>
      <c r="H317" s="160"/>
      <c r="I317" s="79"/>
      <c r="J317" s="132"/>
      <c r="K317" s="132"/>
      <c r="L317" s="77"/>
    </row>
    <row r="318" spans="1:12" ht="24" customHeight="1">
      <c r="A318" s="76">
        <v>539</v>
      </c>
      <c r="B318" s="182"/>
      <c r="C318" s="130"/>
      <c r="D318" s="130"/>
      <c r="E318" s="78"/>
      <c r="F318" s="131"/>
      <c r="G318" s="192"/>
      <c r="H318" s="160"/>
      <c r="I318" s="79"/>
      <c r="J318" s="132"/>
      <c r="K318" s="132"/>
      <c r="L318" s="77"/>
    </row>
    <row r="319" spans="1:12" ht="24" customHeight="1">
      <c r="A319" s="76">
        <v>540</v>
      </c>
      <c r="B319" s="182"/>
      <c r="C319" s="130"/>
      <c r="D319" s="130"/>
      <c r="E319" s="78"/>
      <c r="F319" s="131"/>
      <c r="G319" s="192"/>
      <c r="H319" s="160"/>
      <c r="I319" s="79"/>
      <c r="J319" s="132"/>
      <c r="K319" s="132"/>
      <c r="L319" s="77"/>
    </row>
    <row r="320" spans="1:12" ht="24" customHeight="1">
      <c r="A320" s="76">
        <v>541</v>
      </c>
      <c r="B320" s="182"/>
      <c r="C320" s="130"/>
      <c r="D320" s="130"/>
      <c r="E320" s="78"/>
      <c r="F320" s="131"/>
      <c r="G320" s="192"/>
      <c r="H320" s="160"/>
      <c r="I320" s="79"/>
      <c r="J320" s="132"/>
      <c r="K320" s="132"/>
      <c r="L320" s="77"/>
    </row>
    <row r="321" spans="1:12" ht="24" customHeight="1">
      <c r="A321" s="76">
        <v>542</v>
      </c>
      <c r="B321" s="182"/>
      <c r="C321" s="130"/>
      <c r="D321" s="130"/>
      <c r="E321" s="78"/>
      <c r="F321" s="131"/>
      <c r="G321" s="192"/>
      <c r="H321" s="160"/>
      <c r="I321" s="79"/>
      <c r="J321" s="132"/>
      <c r="K321" s="132"/>
      <c r="L321" s="77"/>
    </row>
    <row r="322" spans="1:12" ht="24" customHeight="1">
      <c r="A322" s="76">
        <v>543</v>
      </c>
      <c r="B322" s="182"/>
      <c r="C322" s="130"/>
      <c r="D322" s="130"/>
      <c r="E322" s="78"/>
      <c r="F322" s="131"/>
      <c r="G322" s="192"/>
      <c r="H322" s="160"/>
      <c r="I322" s="79"/>
      <c r="J322" s="132"/>
      <c r="K322" s="132"/>
      <c r="L322" s="77"/>
    </row>
    <row r="323" spans="1:12" ht="24" customHeight="1">
      <c r="A323" s="76">
        <v>544</v>
      </c>
      <c r="B323" s="182"/>
      <c r="C323" s="130"/>
      <c r="D323" s="130"/>
      <c r="E323" s="78"/>
      <c r="F323" s="131"/>
      <c r="G323" s="192"/>
      <c r="H323" s="160"/>
      <c r="I323" s="79"/>
      <c r="J323" s="132"/>
      <c r="K323" s="132"/>
      <c r="L323" s="77"/>
    </row>
    <row r="324" spans="1:12" ht="24" customHeight="1">
      <c r="A324" s="76">
        <v>545</v>
      </c>
      <c r="B324" s="182"/>
      <c r="C324" s="130"/>
      <c r="D324" s="130"/>
      <c r="E324" s="78"/>
      <c r="F324" s="131"/>
      <c r="G324" s="192"/>
      <c r="H324" s="160"/>
      <c r="I324" s="79"/>
      <c r="J324" s="132"/>
      <c r="K324" s="132"/>
      <c r="L324" s="77"/>
    </row>
    <row r="325" spans="1:12" ht="24" customHeight="1">
      <c r="A325" s="76">
        <v>546</v>
      </c>
      <c r="B325" s="182"/>
      <c r="C325" s="130"/>
      <c r="D325" s="130"/>
      <c r="E325" s="78"/>
      <c r="F325" s="131"/>
      <c r="G325" s="192"/>
      <c r="H325" s="160"/>
      <c r="I325" s="79"/>
      <c r="J325" s="132"/>
      <c r="K325" s="132"/>
      <c r="L325" s="77"/>
    </row>
    <row r="326" spans="1:12" ht="24" customHeight="1">
      <c r="A326" s="76">
        <v>547</v>
      </c>
      <c r="B326" s="182"/>
      <c r="C326" s="130"/>
      <c r="D326" s="130"/>
      <c r="E326" s="78"/>
      <c r="F326" s="131"/>
      <c r="G326" s="192"/>
      <c r="H326" s="160"/>
      <c r="I326" s="79"/>
      <c r="J326" s="132"/>
      <c r="K326" s="132"/>
      <c r="L326" s="77"/>
    </row>
    <row r="327" spans="1:12" ht="24" customHeight="1">
      <c r="A327" s="76">
        <v>548</v>
      </c>
      <c r="B327" s="182"/>
      <c r="C327" s="130"/>
      <c r="D327" s="130"/>
      <c r="E327" s="78"/>
      <c r="F327" s="131"/>
      <c r="G327" s="192"/>
      <c r="H327" s="160"/>
      <c r="I327" s="79"/>
      <c r="J327" s="132"/>
      <c r="K327" s="132"/>
      <c r="L327" s="77"/>
    </row>
    <row r="328" spans="1:12" ht="24" customHeight="1">
      <c r="A328" s="76">
        <v>549</v>
      </c>
      <c r="B328" s="182"/>
      <c r="C328" s="130"/>
      <c r="D328" s="130"/>
      <c r="E328" s="78"/>
      <c r="F328" s="131"/>
      <c r="G328" s="192"/>
      <c r="H328" s="160"/>
      <c r="I328" s="79"/>
      <c r="J328" s="132"/>
      <c r="K328" s="132"/>
      <c r="L328" s="77"/>
    </row>
    <row r="329" spans="1:12" ht="24" customHeight="1">
      <c r="A329" s="76">
        <v>550</v>
      </c>
      <c r="B329" s="182"/>
      <c r="C329" s="130"/>
      <c r="D329" s="130"/>
      <c r="E329" s="78"/>
      <c r="F329" s="131"/>
      <c r="G329" s="192"/>
      <c r="H329" s="160"/>
      <c r="I329" s="79"/>
      <c r="J329" s="132"/>
      <c r="K329" s="132"/>
      <c r="L329" s="77"/>
    </row>
    <row r="330" spans="1:12" ht="24" customHeight="1">
      <c r="A330" s="76">
        <v>551</v>
      </c>
      <c r="B330" s="182"/>
      <c r="C330" s="130"/>
      <c r="D330" s="130"/>
      <c r="E330" s="78"/>
      <c r="F330" s="131"/>
      <c r="G330" s="192"/>
      <c r="H330" s="160"/>
      <c r="I330" s="79"/>
      <c r="J330" s="132"/>
      <c r="K330" s="132"/>
      <c r="L330" s="77"/>
    </row>
    <row r="331" spans="1:12" ht="24" customHeight="1">
      <c r="A331" s="76">
        <v>552</v>
      </c>
      <c r="B331" s="182"/>
      <c r="C331" s="130"/>
      <c r="D331" s="130"/>
      <c r="E331" s="78"/>
      <c r="F331" s="131"/>
      <c r="G331" s="192"/>
      <c r="H331" s="160"/>
      <c r="I331" s="79"/>
      <c r="J331" s="132"/>
      <c r="K331" s="132"/>
      <c r="L331" s="77"/>
    </row>
    <row r="332" spans="1:12" ht="24" customHeight="1">
      <c r="A332" s="76">
        <v>553</v>
      </c>
      <c r="B332" s="182"/>
      <c r="C332" s="130"/>
      <c r="D332" s="130"/>
      <c r="E332" s="78"/>
      <c r="F332" s="131"/>
      <c r="G332" s="192"/>
      <c r="H332" s="160"/>
      <c r="I332" s="79"/>
      <c r="J332" s="132"/>
      <c r="K332" s="132"/>
      <c r="L332" s="77"/>
    </row>
    <row r="333" spans="1:12" ht="24" customHeight="1">
      <c r="A333" s="76">
        <v>554</v>
      </c>
      <c r="B333" s="182"/>
      <c r="C333" s="130"/>
      <c r="D333" s="130"/>
      <c r="E333" s="78"/>
      <c r="F333" s="131"/>
      <c r="G333" s="192"/>
      <c r="H333" s="160"/>
      <c r="I333" s="79"/>
      <c r="J333" s="132"/>
      <c r="K333" s="132"/>
      <c r="L333" s="77"/>
    </row>
    <row r="334" spans="1:12" ht="24" customHeight="1">
      <c r="A334" s="76">
        <v>555</v>
      </c>
      <c r="B334" s="182"/>
      <c r="C334" s="130"/>
      <c r="D334" s="130"/>
      <c r="E334" s="78"/>
      <c r="F334" s="131"/>
      <c r="G334" s="192"/>
      <c r="H334" s="160"/>
      <c r="I334" s="79"/>
      <c r="J334" s="132"/>
      <c r="K334" s="132"/>
      <c r="L334" s="77"/>
    </row>
    <row r="335" spans="1:12" ht="24" customHeight="1">
      <c r="A335" s="76">
        <v>556</v>
      </c>
      <c r="B335" s="182"/>
      <c r="C335" s="130"/>
      <c r="D335" s="130"/>
      <c r="E335" s="78"/>
      <c r="F335" s="131"/>
      <c r="G335" s="192"/>
      <c r="H335" s="160"/>
      <c r="I335" s="79"/>
      <c r="J335" s="132"/>
      <c r="K335" s="132"/>
      <c r="L335" s="77"/>
    </row>
    <row r="336" spans="1:12" ht="24" customHeight="1">
      <c r="A336" s="76">
        <v>557</v>
      </c>
      <c r="B336" s="182"/>
      <c r="C336" s="130"/>
      <c r="D336" s="130"/>
      <c r="E336" s="78"/>
      <c r="F336" s="131"/>
      <c r="G336" s="192"/>
      <c r="H336" s="160"/>
      <c r="I336" s="79"/>
      <c r="J336" s="132"/>
      <c r="K336" s="132"/>
      <c r="L336" s="77"/>
    </row>
    <row r="337" spans="1:12" ht="24" customHeight="1">
      <c r="A337" s="76">
        <v>558</v>
      </c>
      <c r="B337" s="182"/>
      <c r="C337" s="130"/>
      <c r="D337" s="130"/>
      <c r="E337" s="78"/>
      <c r="F337" s="131"/>
      <c r="G337" s="192"/>
      <c r="H337" s="160"/>
      <c r="I337" s="79"/>
      <c r="J337" s="132"/>
      <c r="K337" s="132"/>
      <c r="L337" s="77"/>
    </row>
    <row r="338" spans="1:12" ht="24" customHeight="1">
      <c r="A338" s="76">
        <v>559</v>
      </c>
      <c r="B338" s="182"/>
      <c r="C338" s="130"/>
      <c r="D338" s="130"/>
      <c r="E338" s="78"/>
      <c r="F338" s="131"/>
      <c r="G338" s="192"/>
      <c r="H338" s="160"/>
      <c r="I338" s="79"/>
      <c r="J338" s="132"/>
      <c r="K338" s="132"/>
      <c r="L338" s="77"/>
    </row>
    <row r="339" spans="1:12" ht="24" customHeight="1">
      <c r="A339" s="76">
        <v>560</v>
      </c>
      <c r="B339" s="182"/>
      <c r="C339" s="130"/>
      <c r="D339" s="130"/>
      <c r="E339" s="78"/>
      <c r="F339" s="131"/>
      <c r="G339" s="192"/>
      <c r="H339" s="160"/>
      <c r="I339" s="79"/>
      <c r="J339" s="132"/>
      <c r="K339" s="132"/>
      <c r="L339" s="77"/>
    </row>
    <row r="340" spans="1:12" ht="24" customHeight="1">
      <c r="A340" s="76">
        <v>561</v>
      </c>
      <c r="B340" s="182"/>
      <c r="C340" s="130"/>
      <c r="D340" s="130"/>
      <c r="E340" s="78"/>
      <c r="F340" s="131"/>
      <c r="G340" s="192"/>
      <c r="H340" s="160"/>
      <c r="I340" s="79"/>
      <c r="J340" s="132"/>
      <c r="K340" s="132"/>
      <c r="L340" s="77"/>
    </row>
    <row r="341" spans="1:12" ht="24" customHeight="1">
      <c r="A341" s="76">
        <v>562</v>
      </c>
      <c r="B341" s="182"/>
      <c r="C341" s="130"/>
      <c r="D341" s="130"/>
      <c r="E341" s="78"/>
      <c r="F341" s="131"/>
      <c r="G341" s="192"/>
      <c r="H341" s="160"/>
      <c r="I341" s="79"/>
      <c r="J341" s="132"/>
      <c r="K341" s="132"/>
      <c r="L341" s="77"/>
    </row>
    <row r="342" spans="1:12" ht="24" customHeight="1">
      <c r="A342" s="76">
        <v>563</v>
      </c>
      <c r="B342" s="182"/>
      <c r="C342" s="130"/>
      <c r="D342" s="130"/>
      <c r="E342" s="78"/>
      <c r="F342" s="131"/>
      <c r="G342" s="192"/>
      <c r="H342" s="160"/>
      <c r="I342" s="79"/>
      <c r="J342" s="132"/>
      <c r="K342" s="132"/>
      <c r="L342" s="77"/>
    </row>
    <row r="343" spans="1:12" ht="24" customHeight="1">
      <c r="A343" s="76">
        <v>564</v>
      </c>
      <c r="B343" s="182"/>
      <c r="C343" s="130"/>
      <c r="D343" s="130"/>
      <c r="E343" s="78"/>
      <c r="F343" s="131"/>
      <c r="G343" s="192"/>
      <c r="H343" s="160"/>
      <c r="I343" s="79"/>
      <c r="J343" s="132"/>
      <c r="K343" s="132"/>
      <c r="L343" s="77"/>
    </row>
    <row r="344" spans="1:12" ht="24" customHeight="1">
      <c r="A344" s="76">
        <v>565</v>
      </c>
      <c r="B344" s="182"/>
      <c r="C344" s="130"/>
      <c r="D344" s="130"/>
      <c r="E344" s="78"/>
      <c r="F344" s="131"/>
      <c r="G344" s="192"/>
      <c r="H344" s="160"/>
      <c r="I344" s="79"/>
      <c r="J344" s="132"/>
      <c r="K344" s="132"/>
      <c r="L344" s="77"/>
    </row>
    <row r="345" spans="1:12" ht="24" customHeight="1">
      <c r="A345" s="76">
        <v>566</v>
      </c>
      <c r="B345" s="182"/>
      <c r="C345" s="130"/>
      <c r="D345" s="130"/>
      <c r="E345" s="78"/>
      <c r="F345" s="131"/>
      <c r="G345" s="192"/>
      <c r="H345" s="160"/>
      <c r="I345" s="79"/>
      <c r="J345" s="132"/>
      <c r="K345" s="132"/>
      <c r="L345" s="77"/>
    </row>
    <row r="346" spans="1:12" ht="24" customHeight="1">
      <c r="A346" s="76">
        <v>567</v>
      </c>
      <c r="B346" s="182"/>
      <c r="C346" s="130"/>
      <c r="D346" s="130"/>
      <c r="E346" s="78"/>
      <c r="F346" s="131"/>
      <c r="G346" s="192"/>
      <c r="H346" s="160"/>
      <c r="I346" s="79"/>
      <c r="J346" s="132"/>
      <c r="K346" s="132"/>
      <c r="L346" s="77"/>
    </row>
    <row r="347" spans="1:12" ht="24" customHeight="1">
      <c r="A347" s="76">
        <v>568</v>
      </c>
      <c r="B347" s="182"/>
      <c r="C347" s="130"/>
      <c r="D347" s="130"/>
      <c r="E347" s="78"/>
      <c r="F347" s="131"/>
      <c r="G347" s="192"/>
      <c r="H347" s="160"/>
      <c r="I347" s="79"/>
      <c r="J347" s="132"/>
      <c r="K347" s="132"/>
      <c r="L347" s="77"/>
    </row>
    <row r="348" spans="1:12" ht="24" customHeight="1">
      <c r="A348" s="76">
        <v>569</v>
      </c>
      <c r="B348" s="182"/>
      <c r="C348" s="130"/>
      <c r="D348" s="130"/>
      <c r="E348" s="78"/>
      <c r="F348" s="131"/>
      <c r="G348" s="192"/>
      <c r="H348" s="160"/>
      <c r="I348" s="79"/>
      <c r="J348" s="132"/>
      <c r="K348" s="132"/>
      <c r="L348" s="77"/>
    </row>
    <row r="349" spans="1:12" ht="24" customHeight="1">
      <c r="A349" s="76">
        <v>570</v>
      </c>
      <c r="B349" s="182"/>
      <c r="C349" s="130"/>
      <c r="D349" s="130"/>
      <c r="E349" s="78"/>
      <c r="F349" s="131"/>
      <c r="G349" s="192"/>
      <c r="H349" s="160"/>
      <c r="I349" s="79"/>
      <c r="J349" s="132"/>
      <c r="K349" s="132"/>
      <c r="L349" s="77"/>
    </row>
    <row r="350" spans="1:12" ht="24" customHeight="1">
      <c r="A350" s="76">
        <v>571</v>
      </c>
      <c r="B350" s="182"/>
      <c r="C350" s="130"/>
      <c r="D350" s="130"/>
      <c r="E350" s="78"/>
      <c r="F350" s="131"/>
      <c r="G350" s="192"/>
      <c r="H350" s="160"/>
      <c r="I350" s="79"/>
      <c r="J350" s="132"/>
      <c r="K350" s="132"/>
      <c r="L350" s="77"/>
    </row>
    <row r="351" spans="1:12" ht="24" customHeight="1">
      <c r="A351" s="76">
        <v>572</v>
      </c>
      <c r="B351" s="182"/>
      <c r="C351" s="130"/>
      <c r="D351" s="130"/>
      <c r="E351" s="78"/>
      <c r="F351" s="131"/>
      <c r="G351" s="192"/>
      <c r="H351" s="160"/>
      <c r="I351" s="79"/>
      <c r="J351" s="132"/>
      <c r="K351" s="132"/>
      <c r="L351" s="77"/>
    </row>
    <row r="352" spans="1:12" ht="24" customHeight="1">
      <c r="A352" s="76">
        <v>573</v>
      </c>
      <c r="B352" s="182"/>
      <c r="C352" s="130"/>
      <c r="D352" s="130"/>
      <c r="E352" s="78"/>
      <c r="F352" s="131"/>
      <c r="G352" s="192"/>
      <c r="H352" s="160"/>
      <c r="I352" s="79"/>
      <c r="J352" s="132"/>
      <c r="K352" s="132"/>
      <c r="L352" s="77"/>
    </row>
    <row r="353" spans="1:12" ht="24" customHeight="1">
      <c r="A353" s="76">
        <v>574</v>
      </c>
      <c r="B353" s="182"/>
      <c r="C353" s="130"/>
      <c r="D353" s="130"/>
      <c r="E353" s="78"/>
      <c r="F353" s="131"/>
      <c r="G353" s="192"/>
      <c r="H353" s="160"/>
      <c r="I353" s="79"/>
      <c r="J353" s="132"/>
      <c r="K353" s="132"/>
      <c r="L353" s="77"/>
    </row>
    <row r="354" spans="1:12" ht="24" customHeight="1">
      <c r="A354" s="76">
        <v>575</v>
      </c>
      <c r="B354" s="182"/>
      <c r="C354" s="130"/>
      <c r="D354" s="130"/>
      <c r="E354" s="78"/>
      <c r="F354" s="131"/>
      <c r="G354" s="192"/>
      <c r="H354" s="160"/>
      <c r="I354" s="79"/>
      <c r="J354" s="132"/>
      <c r="K354" s="132"/>
      <c r="L354" s="77"/>
    </row>
    <row r="355" spans="1:12" ht="24" customHeight="1">
      <c r="A355" s="76">
        <v>576</v>
      </c>
      <c r="B355" s="182"/>
      <c r="C355" s="130"/>
      <c r="D355" s="130"/>
      <c r="E355" s="78"/>
      <c r="F355" s="131"/>
      <c r="G355" s="192"/>
      <c r="H355" s="160"/>
      <c r="I355" s="79"/>
      <c r="J355" s="132"/>
      <c r="K355" s="132"/>
      <c r="L355" s="77"/>
    </row>
    <row r="356" spans="1:12" ht="24" customHeight="1">
      <c r="A356" s="76">
        <v>577</v>
      </c>
      <c r="B356" s="182"/>
      <c r="C356" s="130"/>
      <c r="D356" s="130"/>
      <c r="E356" s="78"/>
      <c r="F356" s="131"/>
      <c r="G356" s="192"/>
      <c r="H356" s="160"/>
      <c r="I356" s="79"/>
      <c r="J356" s="132"/>
      <c r="K356" s="132"/>
      <c r="L356" s="77"/>
    </row>
    <row r="357" spans="1:12" ht="24" customHeight="1">
      <c r="A357" s="76">
        <v>578</v>
      </c>
      <c r="B357" s="182"/>
      <c r="C357" s="130"/>
      <c r="D357" s="130"/>
      <c r="E357" s="78"/>
      <c r="F357" s="131"/>
      <c r="G357" s="192"/>
      <c r="H357" s="160"/>
      <c r="I357" s="79"/>
      <c r="J357" s="132"/>
      <c r="K357" s="132"/>
      <c r="L357" s="77"/>
    </row>
    <row r="358" spans="1:12" ht="24" customHeight="1">
      <c r="A358" s="76">
        <v>579</v>
      </c>
      <c r="B358" s="182"/>
      <c r="C358" s="130"/>
      <c r="D358" s="130"/>
      <c r="E358" s="78"/>
      <c r="F358" s="131"/>
      <c r="G358" s="192"/>
      <c r="H358" s="160"/>
      <c r="I358" s="79"/>
      <c r="J358" s="132"/>
      <c r="K358" s="132"/>
      <c r="L358" s="77"/>
    </row>
    <row r="359" spans="1:12" ht="24" customHeight="1">
      <c r="A359" s="76">
        <v>580</v>
      </c>
      <c r="B359" s="182"/>
      <c r="C359" s="130"/>
      <c r="D359" s="130"/>
      <c r="E359" s="78"/>
      <c r="F359" s="131"/>
      <c r="G359" s="192"/>
      <c r="H359" s="160"/>
      <c r="I359" s="79"/>
      <c r="J359" s="132"/>
      <c r="K359" s="132"/>
      <c r="L359" s="77"/>
    </row>
    <row r="360" spans="1:12" ht="24" customHeight="1">
      <c r="A360" s="76">
        <v>581</v>
      </c>
      <c r="B360" s="182"/>
      <c r="C360" s="130"/>
      <c r="D360" s="130"/>
      <c r="E360" s="78"/>
      <c r="F360" s="131"/>
      <c r="G360" s="192"/>
      <c r="H360" s="160"/>
      <c r="I360" s="79"/>
      <c r="J360" s="132"/>
      <c r="K360" s="132"/>
      <c r="L360" s="77"/>
    </row>
    <row r="361" spans="1:12" ht="24" customHeight="1">
      <c r="A361" s="76">
        <v>582</v>
      </c>
      <c r="B361" s="182"/>
      <c r="C361" s="130"/>
      <c r="D361" s="130"/>
      <c r="E361" s="78"/>
      <c r="F361" s="131"/>
      <c r="G361" s="192"/>
      <c r="H361" s="160"/>
      <c r="I361" s="79"/>
      <c r="J361" s="132"/>
      <c r="K361" s="132"/>
      <c r="L361" s="77"/>
    </row>
    <row r="362" spans="1:12" ht="24" customHeight="1">
      <c r="A362" s="76">
        <v>583</v>
      </c>
      <c r="B362" s="182"/>
      <c r="C362" s="130"/>
      <c r="D362" s="130"/>
      <c r="E362" s="78"/>
      <c r="F362" s="131"/>
      <c r="G362" s="192"/>
      <c r="H362" s="160"/>
      <c r="I362" s="79"/>
      <c r="J362" s="132"/>
      <c r="K362" s="132"/>
      <c r="L362" s="77"/>
    </row>
    <row r="363" spans="1:12" ht="24" customHeight="1">
      <c r="A363" s="76">
        <v>584</v>
      </c>
      <c r="B363" s="182"/>
      <c r="C363" s="130"/>
      <c r="D363" s="130"/>
      <c r="E363" s="78"/>
      <c r="F363" s="131"/>
      <c r="G363" s="192"/>
      <c r="H363" s="160"/>
      <c r="I363" s="79"/>
      <c r="J363" s="132"/>
      <c r="K363" s="132"/>
      <c r="L363" s="77"/>
    </row>
    <row r="364" spans="1:12" ht="24" customHeight="1">
      <c r="A364" s="76">
        <v>585</v>
      </c>
      <c r="B364" s="182"/>
      <c r="C364" s="130"/>
      <c r="D364" s="130"/>
      <c r="E364" s="78"/>
      <c r="F364" s="131"/>
      <c r="G364" s="192"/>
      <c r="H364" s="160"/>
      <c r="I364" s="79"/>
      <c r="J364" s="132"/>
      <c r="K364" s="132"/>
      <c r="L364" s="77"/>
    </row>
    <row r="365" spans="1:12" ht="24" customHeight="1">
      <c r="A365" s="76">
        <v>586</v>
      </c>
      <c r="B365" s="182"/>
      <c r="C365" s="130"/>
      <c r="D365" s="130"/>
      <c r="E365" s="78"/>
      <c r="F365" s="131"/>
      <c r="G365" s="192"/>
      <c r="H365" s="160"/>
      <c r="I365" s="79"/>
      <c r="J365" s="132"/>
      <c r="K365" s="132"/>
      <c r="L365" s="77"/>
    </row>
    <row r="366" spans="1:12" ht="24" customHeight="1">
      <c r="A366" s="76">
        <v>587</v>
      </c>
      <c r="B366" s="182"/>
      <c r="C366" s="130"/>
      <c r="D366" s="130"/>
      <c r="E366" s="78"/>
      <c r="F366" s="131"/>
      <c r="G366" s="192"/>
      <c r="H366" s="160"/>
      <c r="I366" s="79"/>
      <c r="J366" s="132"/>
      <c r="K366" s="132"/>
      <c r="L366" s="77"/>
    </row>
    <row r="367" spans="1:12" ht="24" customHeight="1">
      <c r="A367" s="76">
        <v>588</v>
      </c>
      <c r="B367" s="182"/>
      <c r="C367" s="130"/>
      <c r="D367" s="130"/>
      <c r="E367" s="78"/>
      <c r="F367" s="131"/>
      <c r="G367" s="192"/>
      <c r="H367" s="160"/>
      <c r="I367" s="79"/>
      <c r="J367" s="132"/>
      <c r="K367" s="132"/>
      <c r="L367" s="77"/>
    </row>
    <row r="368" spans="1:12" ht="24" customHeight="1">
      <c r="A368" s="76">
        <v>589</v>
      </c>
      <c r="B368" s="182"/>
      <c r="C368" s="130"/>
      <c r="D368" s="130"/>
      <c r="E368" s="78"/>
      <c r="F368" s="131"/>
      <c r="G368" s="192"/>
      <c r="H368" s="160"/>
      <c r="I368" s="79"/>
      <c r="J368" s="132"/>
      <c r="K368" s="132"/>
      <c r="L368" s="77"/>
    </row>
    <row r="369" spans="1:12" ht="24" customHeight="1">
      <c r="A369" s="76">
        <v>590</v>
      </c>
      <c r="B369" s="182"/>
      <c r="C369" s="130"/>
      <c r="D369" s="130"/>
      <c r="E369" s="78"/>
      <c r="F369" s="131"/>
      <c r="G369" s="192"/>
      <c r="H369" s="160"/>
      <c r="I369" s="79"/>
      <c r="J369" s="132"/>
      <c r="K369" s="132"/>
      <c r="L369" s="77"/>
    </row>
    <row r="370" spans="1:12" ht="24" customHeight="1">
      <c r="A370" s="76">
        <v>591</v>
      </c>
      <c r="B370" s="182"/>
      <c r="C370" s="130"/>
      <c r="D370" s="130"/>
      <c r="E370" s="78"/>
      <c r="F370" s="131"/>
      <c r="G370" s="192"/>
      <c r="H370" s="160"/>
      <c r="I370" s="79"/>
      <c r="J370" s="132"/>
      <c r="K370" s="132"/>
      <c r="L370" s="77"/>
    </row>
    <row r="371" spans="1:12" ht="24" customHeight="1">
      <c r="A371" s="76">
        <v>592</v>
      </c>
      <c r="B371" s="182"/>
      <c r="C371" s="130"/>
      <c r="D371" s="130"/>
      <c r="E371" s="78"/>
      <c r="F371" s="131"/>
      <c r="G371" s="192"/>
      <c r="H371" s="160"/>
      <c r="I371" s="79"/>
      <c r="J371" s="132"/>
      <c r="K371" s="132"/>
      <c r="L371" s="77"/>
    </row>
    <row r="372" spans="1:12" ht="24" customHeight="1">
      <c r="A372" s="76">
        <v>593</v>
      </c>
      <c r="B372" s="182"/>
      <c r="C372" s="130"/>
      <c r="D372" s="130"/>
      <c r="E372" s="78"/>
      <c r="F372" s="131"/>
      <c r="G372" s="192"/>
      <c r="H372" s="160"/>
      <c r="I372" s="79"/>
      <c r="J372" s="132"/>
      <c r="K372" s="132"/>
      <c r="L372" s="77"/>
    </row>
    <row r="373" spans="1:12" ht="24" customHeight="1">
      <c r="A373" s="76">
        <v>594</v>
      </c>
      <c r="B373" s="182"/>
      <c r="C373" s="130"/>
      <c r="D373" s="130"/>
      <c r="E373" s="78"/>
      <c r="F373" s="131"/>
      <c r="G373" s="192"/>
      <c r="H373" s="160"/>
      <c r="I373" s="79"/>
      <c r="J373" s="132"/>
      <c r="K373" s="132"/>
      <c r="L373" s="77"/>
    </row>
    <row r="374" spans="1:12" ht="24" customHeight="1">
      <c r="A374" s="76">
        <v>595</v>
      </c>
      <c r="B374" s="182"/>
      <c r="C374" s="130"/>
      <c r="D374" s="130"/>
      <c r="E374" s="78"/>
      <c r="F374" s="131"/>
      <c r="G374" s="192"/>
      <c r="H374" s="160"/>
      <c r="I374" s="79"/>
      <c r="J374" s="132"/>
      <c r="K374" s="132"/>
      <c r="L374" s="77"/>
    </row>
    <row r="375" spans="1:12" ht="24" customHeight="1">
      <c r="A375" s="76">
        <v>596</v>
      </c>
      <c r="B375" s="182"/>
      <c r="C375" s="130"/>
      <c r="D375" s="130"/>
      <c r="E375" s="78"/>
      <c r="F375" s="131"/>
      <c r="G375" s="192"/>
      <c r="H375" s="160"/>
      <c r="I375" s="79"/>
      <c r="J375" s="132"/>
      <c r="K375" s="132"/>
      <c r="L375" s="77"/>
    </row>
    <row r="376" spans="1:12" ht="24" customHeight="1">
      <c r="A376" s="76">
        <v>597</v>
      </c>
      <c r="B376" s="182"/>
      <c r="C376" s="130"/>
      <c r="D376" s="130"/>
      <c r="E376" s="78"/>
      <c r="F376" s="131"/>
      <c r="G376" s="192"/>
      <c r="H376" s="160"/>
      <c r="I376" s="79"/>
      <c r="J376" s="132"/>
      <c r="K376" s="132"/>
      <c r="L376" s="77"/>
    </row>
    <row r="377" spans="1:12" ht="24" customHeight="1">
      <c r="A377" s="76">
        <v>598</v>
      </c>
      <c r="B377" s="182"/>
      <c r="C377" s="130"/>
      <c r="D377" s="130"/>
      <c r="E377" s="78"/>
      <c r="F377" s="131"/>
      <c r="G377" s="192"/>
      <c r="H377" s="160"/>
      <c r="I377" s="79"/>
      <c r="J377" s="132"/>
      <c r="K377" s="132"/>
      <c r="L377" s="77"/>
    </row>
    <row r="378" spans="1:12" ht="24" customHeight="1">
      <c r="A378" s="76">
        <v>599</v>
      </c>
      <c r="B378" s="182"/>
      <c r="C378" s="130"/>
      <c r="D378" s="130"/>
      <c r="E378" s="78"/>
      <c r="F378" s="131"/>
      <c r="G378" s="192"/>
      <c r="H378" s="160"/>
      <c r="I378" s="79"/>
      <c r="J378" s="132"/>
      <c r="K378" s="132"/>
      <c r="L378" s="77"/>
    </row>
    <row r="379" spans="1:12" ht="24" customHeight="1">
      <c r="A379" s="76">
        <v>600</v>
      </c>
      <c r="B379" s="182"/>
      <c r="C379" s="130"/>
      <c r="D379" s="130"/>
      <c r="E379" s="78"/>
      <c r="F379" s="131"/>
      <c r="G379" s="192"/>
      <c r="H379" s="160"/>
      <c r="I379" s="79"/>
      <c r="J379" s="132"/>
      <c r="K379" s="132"/>
      <c r="L379" s="77"/>
    </row>
    <row r="380" spans="1:12" ht="24" customHeight="1">
      <c r="A380" s="76">
        <v>601</v>
      </c>
      <c r="B380" s="182"/>
      <c r="C380" s="130"/>
      <c r="D380" s="130"/>
      <c r="E380" s="78"/>
      <c r="F380" s="131"/>
      <c r="G380" s="192"/>
      <c r="H380" s="160"/>
      <c r="I380" s="79"/>
      <c r="J380" s="132"/>
      <c r="K380" s="132"/>
      <c r="L380" s="77"/>
    </row>
    <row r="381" spans="1:12" ht="24" customHeight="1">
      <c r="A381" s="76">
        <v>602</v>
      </c>
      <c r="B381" s="182"/>
      <c r="C381" s="130"/>
      <c r="D381" s="130"/>
      <c r="E381" s="78"/>
      <c r="F381" s="131"/>
      <c r="G381" s="192"/>
      <c r="H381" s="160"/>
      <c r="I381" s="79"/>
      <c r="J381" s="132"/>
      <c r="K381" s="132"/>
      <c r="L381" s="77"/>
    </row>
  </sheetData>
  <sheetProtection/>
  <autoFilter ref="A3:L381"/>
  <mergeCells count="3">
    <mergeCell ref="A1:L1"/>
    <mergeCell ref="A2:F2"/>
    <mergeCell ref="I2:L2"/>
  </mergeCells>
  <conditionalFormatting sqref="F64:F68 F24:F28 F23:G23 E4:E962">
    <cfRule type="cellIs" priority="8"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6" manualBreakCount="6">
    <brk id="121" max="12" man="1"/>
    <brk id="155" max="12" man="1"/>
    <brk id="177" max="12" man="1"/>
    <brk id="209" max="12" man="1"/>
    <brk id="223" max="12" man="1"/>
    <brk id="245" max="12" man="1"/>
  </rowBreaks>
  <ignoredErrors>
    <ignoredError sqref="I2" unlockedFormula="1"/>
    <ignoredError sqref="J381:L381"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48"/>
  <sheetViews>
    <sheetView view="pageBreakPreview" zoomScale="60" zoomScalePageLayoutView="0" workbookViewId="0" topLeftCell="A1">
      <selection activeCell="N140" sqref="N140"/>
    </sheetView>
  </sheetViews>
  <sheetFormatPr defaultColWidth="9.140625" defaultRowHeight="12.75"/>
  <cols>
    <col min="2" max="2" width="16.57421875" style="0" hidden="1" customWidth="1"/>
    <col min="4" max="4" width="14.421875" style="0" customWidth="1"/>
    <col min="5" max="5" width="23.14062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3.57421875" style="0" customWidth="1"/>
    <col min="15" max="15" width="27.421875" style="0" customWidth="1"/>
    <col min="16" max="16" width="14.140625" style="0" customWidth="1"/>
  </cols>
  <sheetData>
    <row r="1" spans="1:16" ht="48"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row>
    <row r="2" spans="1:16" ht="18" customHeight="1">
      <c r="A2" s="464" t="str">
        <f>'YARIŞMA BİLGİLERİ'!F19</f>
        <v>Kulüplerarası Gençler Atletizm Ligi 1.Kademe Yarışmaları</v>
      </c>
      <c r="B2" s="464"/>
      <c r="C2" s="464"/>
      <c r="D2" s="464"/>
      <c r="E2" s="464"/>
      <c r="F2" s="464"/>
      <c r="G2" s="464"/>
      <c r="H2" s="464"/>
      <c r="I2" s="464"/>
      <c r="J2" s="464"/>
      <c r="K2" s="464"/>
      <c r="L2" s="464"/>
      <c r="M2" s="464"/>
      <c r="N2" s="464"/>
      <c r="O2" s="464"/>
      <c r="P2" s="464"/>
    </row>
    <row r="3" spans="1:16" ht="23.25" customHeight="1">
      <c r="A3" s="465" t="s">
        <v>629</v>
      </c>
      <c r="B3" s="465"/>
      <c r="C3" s="465"/>
      <c r="D3" s="465"/>
      <c r="E3" s="465"/>
      <c r="F3" s="465"/>
      <c r="G3" s="465"/>
      <c r="H3" s="465"/>
      <c r="I3" s="465"/>
      <c r="J3" s="465"/>
      <c r="K3" s="465"/>
      <c r="L3" s="465"/>
      <c r="M3" s="465"/>
      <c r="N3" s="465"/>
      <c r="O3" s="465"/>
      <c r="P3" s="465"/>
    </row>
    <row r="4" spans="1:16" ht="23.25" customHeight="1">
      <c r="A4" s="457" t="s">
        <v>224</v>
      </c>
      <c r="B4" s="457"/>
      <c r="C4" s="457"/>
      <c r="D4" s="457"/>
      <c r="E4" s="457"/>
      <c r="F4" s="457"/>
      <c r="G4" s="457"/>
      <c r="H4" s="231"/>
      <c r="J4" s="457" t="s">
        <v>355</v>
      </c>
      <c r="K4" s="457"/>
      <c r="L4" s="457"/>
      <c r="M4" s="457"/>
      <c r="N4" s="457"/>
      <c r="O4" s="457"/>
      <c r="P4" s="457"/>
    </row>
    <row r="5" spans="1:16" ht="18" customHeight="1">
      <c r="A5" s="458" t="s">
        <v>16</v>
      </c>
      <c r="B5" s="459"/>
      <c r="C5" s="459"/>
      <c r="D5" s="459"/>
      <c r="E5" s="459"/>
      <c r="F5" s="459"/>
      <c r="G5" s="459"/>
      <c r="H5" s="231"/>
      <c r="I5" s="455" t="s">
        <v>6</v>
      </c>
      <c r="J5" s="458" t="s">
        <v>16</v>
      </c>
      <c r="K5" s="459"/>
      <c r="L5" s="459"/>
      <c r="M5" s="459"/>
      <c r="N5" s="459"/>
      <c r="O5" s="459"/>
      <c r="P5" s="459"/>
    </row>
    <row r="6" spans="1:16" ht="31.5" customHeight="1">
      <c r="A6" s="195" t="s">
        <v>12</v>
      </c>
      <c r="B6" s="195" t="s">
        <v>80</v>
      </c>
      <c r="C6" s="195" t="s">
        <v>79</v>
      </c>
      <c r="D6" s="196" t="s">
        <v>13</v>
      </c>
      <c r="E6" s="197" t="s">
        <v>14</v>
      </c>
      <c r="F6" s="197" t="s">
        <v>672</v>
      </c>
      <c r="G6" s="195" t="s">
        <v>225</v>
      </c>
      <c r="H6" s="231"/>
      <c r="I6" s="456"/>
      <c r="J6" s="195" t="s">
        <v>12</v>
      </c>
      <c r="K6" s="195" t="s">
        <v>80</v>
      </c>
      <c r="L6" s="195" t="s">
        <v>79</v>
      </c>
      <c r="M6" s="196" t="s">
        <v>13</v>
      </c>
      <c r="N6" s="197" t="s">
        <v>14</v>
      </c>
      <c r="O6" s="197" t="s">
        <v>672</v>
      </c>
      <c r="P6" s="195" t="s">
        <v>225</v>
      </c>
    </row>
    <row r="7" spans="1:16" ht="36.75" customHeight="1">
      <c r="A7" s="66">
        <v>1</v>
      </c>
      <c r="B7" s="204" t="s">
        <v>156</v>
      </c>
      <c r="C7" s="278">
        <f>IF(ISERROR(VLOOKUP(B7,'KAYIT LİSTESİ'!$B$4:$H$951,2,0)),"",(VLOOKUP(B7,'KAYIT LİSTESİ'!$B$4:$H$951,2,0)))</f>
      </c>
      <c r="D7" s="122">
        <f>IF(ISERROR(VLOOKUP(B7,'KAYIT LİSTESİ'!$B$4:$H$951,4,0)),"",(VLOOKUP(B7,'KAYIT LİSTESİ'!$B$4:$H$951,4,0)))</f>
      </c>
      <c r="E7" s="205">
        <f>IF(ISERROR(VLOOKUP(B7,'KAYIT LİSTESİ'!$B$4:$H$951,5,0)),"",(VLOOKUP(B7,'KAYIT LİSTESİ'!$B$4:$H$951,5,0)))</f>
      </c>
      <c r="F7" s="205">
        <f>IF(ISERROR(VLOOKUP(B7,'KAYIT LİSTESİ'!$B$4:$H$951,6,0)),"",(VLOOKUP(B7,'KAYIT LİSTESİ'!$B$4:$H$951,6,0)))</f>
      </c>
      <c r="G7" s="123"/>
      <c r="H7" s="232"/>
      <c r="I7" s="66">
        <v>1</v>
      </c>
      <c r="J7" s="66">
        <v>1</v>
      </c>
      <c r="K7" s="204" t="s">
        <v>40</v>
      </c>
      <c r="L7" s="278">
        <f>IF(ISERROR(VLOOKUP(K7,'KAYIT LİSTESİ'!$B$4:$H$951,2,0)),"",(VLOOKUP(K7,'KAYIT LİSTESİ'!$B$4:$H$951,2,0)))</f>
      </c>
      <c r="M7" s="122">
        <f>IF(ISERROR(VLOOKUP(K7,'KAYIT LİSTESİ'!$B$4:$H$951,4,0)),"",(VLOOKUP(K7,'KAYIT LİSTESİ'!$B$4:$H$951,4,0)))</f>
      </c>
      <c r="N7" s="205">
        <f>IF(ISERROR(VLOOKUP(K7,'KAYIT LİSTESİ'!$B$4:$H$951,5,0)),"",(VLOOKUP(K7,'KAYIT LİSTESİ'!$B$4:$H$951,5,0)))</f>
      </c>
      <c r="O7" s="205">
        <f>IF(ISERROR(VLOOKUP(K7,'KAYIT LİSTESİ'!$B$4:$H$951,6,0)),"",(VLOOKUP(K7,'KAYIT LİSTESİ'!$B$4:$H$951,6,0)))</f>
      </c>
      <c r="P7" s="123"/>
    </row>
    <row r="8" spans="1:16" ht="36.75" customHeight="1">
      <c r="A8" s="66">
        <v>2</v>
      </c>
      <c r="B8" s="204" t="s">
        <v>157</v>
      </c>
      <c r="C8" s="278">
        <f>IF(ISERROR(VLOOKUP(B8,'KAYIT LİSTESİ'!$B$4:$H$951,2,0)),"",(VLOOKUP(B8,'KAYIT LİSTESİ'!$B$4:$H$951,2,0)))</f>
        <v>556</v>
      </c>
      <c r="D8" s="122">
        <f>IF(ISERROR(VLOOKUP(B8,'KAYIT LİSTESİ'!$B$4:$H$951,4,0)),"",(VLOOKUP(B8,'KAYIT LİSTESİ'!$B$4:$H$951,4,0)))</f>
        <v>35135</v>
      </c>
      <c r="E8" s="205" t="str">
        <f>IF(ISERROR(VLOOKUP(B8,'KAYIT LİSTESİ'!$B$4:$H$951,5,0)),"",(VLOOKUP(B8,'KAYIT LİSTESİ'!$B$4:$H$951,5,0)))</f>
        <v>FATİH ŞANLI</v>
      </c>
      <c r="F8" s="205" t="str">
        <f>IF(ISERROR(VLOOKUP(B8,'KAYIT LİSTESİ'!$B$4:$H$951,6,0)),"",(VLOOKUP(B8,'KAYIT LİSTESİ'!$B$4:$H$951,6,0)))</f>
        <v>TOKAT-BELEDİYE PLEVNE SPOR</v>
      </c>
      <c r="G8" s="123"/>
      <c r="H8" s="232"/>
      <c r="I8" s="66">
        <v>2</v>
      </c>
      <c r="J8" s="66">
        <v>2</v>
      </c>
      <c r="K8" s="204" t="s">
        <v>42</v>
      </c>
      <c r="L8" s="278">
        <f>IF(ISERROR(VLOOKUP(K8,'KAYIT LİSTESİ'!$B$4:$H$951,2,0)),"",(VLOOKUP(K8,'KAYIT LİSTESİ'!$B$4:$H$951,2,0)))</f>
        <v>562</v>
      </c>
      <c r="M8" s="122">
        <f>IF(ISERROR(VLOOKUP(K8,'KAYIT LİSTESİ'!$B$4:$H$951,4,0)),"",(VLOOKUP(K8,'KAYIT LİSTESİ'!$B$4:$H$951,4,0)))</f>
        <v>34403</v>
      </c>
      <c r="N8" s="205" t="str">
        <f>IF(ISERROR(VLOOKUP(K8,'KAYIT LİSTESİ'!$B$4:$H$951,5,0)),"",(VLOOKUP(K8,'KAYIT LİSTESİ'!$B$4:$H$951,5,0)))</f>
        <v>YUNİS YILDIZ</v>
      </c>
      <c r="O8" s="205" t="str">
        <f>IF(ISERROR(VLOOKUP(K8,'KAYIT LİSTESİ'!$B$4:$H$951,6,0)),"",(VLOOKUP(K8,'KAYIT LİSTESİ'!$B$4:$H$951,6,0)))</f>
        <v>TOKAT-BELEDİYE PLEVNE SPOR</v>
      </c>
      <c r="P8" s="123"/>
    </row>
    <row r="9" spans="1:16" ht="36.75" customHeight="1">
      <c r="A9" s="66">
        <v>3</v>
      </c>
      <c r="B9" s="204" t="s">
        <v>158</v>
      </c>
      <c r="C9" s="278">
        <f>IF(ISERROR(VLOOKUP(B9,'KAYIT LİSTESİ'!$B$4:$H$951,2,0)),"",(VLOOKUP(B9,'KAYIT LİSTESİ'!$B$4:$H$951,2,0)))</f>
        <v>479</v>
      </c>
      <c r="D9" s="122">
        <f>IF(ISERROR(VLOOKUP(B9,'KAYIT LİSTESİ'!$B$4:$H$951,4,0)),"",(VLOOKUP(B9,'KAYIT LİSTESİ'!$B$4:$H$951,4,0)))</f>
        <v>35065</v>
      </c>
      <c r="E9" s="205" t="str">
        <f>IF(ISERROR(VLOOKUP(B9,'KAYIT LİSTESİ'!$B$4:$H$951,5,0)),"",(VLOOKUP(B9,'KAYIT LİSTESİ'!$B$4:$H$951,5,0)))</f>
        <v>RAMAZAN BEKİ</v>
      </c>
      <c r="F9" s="205" t="str">
        <f>IF(ISERROR(VLOOKUP(B9,'KAYIT LİSTESİ'!$B$4:$H$951,6,0)),"",(VLOOKUP(B9,'KAYIT LİSTESİ'!$B$4:$H$951,6,0)))</f>
        <v>İSTANBUL-SULTANBEYLİ MEVLANA İ.Ö.O.SP.</v>
      </c>
      <c r="G9" s="123"/>
      <c r="H9" s="232"/>
      <c r="I9" s="66">
        <v>3</v>
      </c>
      <c r="J9" s="66">
        <v>3</v>
      </c>
      <c r="K9" s="204" t="s">
        <v>43</v>
      </c>
      <c r="L9" s="278">
        <f>IF(ISERROR(VLOOKUP(K9,'KAYIT LİSTESİ'!$B$4:$H$951,2,0)),"",(VLOOKUP(K9,'KAYIT LİSTESİ'!$B$4:$H$951,2,0)))</f>
        <v>481</v>
      </c>
      <c r="M9" s="122">
        <f>IF(ISERROR(VLOOKUP(K9,'KAYIT LİSTESİ'!$B$4:$H$951,4,0)),"",(VLOOKUP(K9,'KAYIT LİSTESİ'!$B$4:$H$951,4,0)))</f>
        <v>34335</v>
      </c>
      <c r="N9" s="205" t="str">
        <f>IF(ISERROR(VLOOKUP(K9,'KAYIT LİSTESİ'!$B$4:$H$951,5,0)),"",(VLOOKUP(K9,'KAYIT LİSTESİ'!$B$4:$H$951,5,0)))</f>
        <v>SERKAN TAŞKIRAN</v>
      </c>
      <c r="O9" s="205" t="str">
        <f>IF(ISERROR(VLOOKUP(K9,'KAYIT LİSTESİ'!$B$4:$H$951,6,0)),"",(VLOOKUP(K9,'KAYIT LİSTESİ'!$B$4:$H$951,6,0)))</f>
        <v>İSTANBUL-SULTANBEYLİ MEVLANA İ.Ö.O.SP.</v>
      </c>
      <c r="P9" s="123"/>
    </row>
    <row r="10" spans="1:16" ht="36.75" customHeight="1">
      <c r="A10" s="66">
        <v>4</v>
      </c>
      <c r="B10" s="204" t="s">
        <v>159</v>
      </c>
      <c r="C10" s="278">
        <f>IF(ISERROR(VLOOKUP(B10,'KAYIT LİSTESİ'!$B$4:$H$951,2,0)),"",(VLOOKUP(B10,'KAYIT LİSTESİ'!$B$4:$H$951,2,0)))</f>
        <v>516</v>
      </c>
      <c r="D10" s="122">
        <f>IF(ISERROR(VLOOKUP(B10,'KAYIT LİSTESİ'!$B$4:$H$951,4,0)),"",(VLOOKUP(B10,'KAYIT LİSTESİ'!$B$4:$H$951,4,0)))</f>
        <v>34860</v>
      </c>
      <c r="E10" s="205" t="str">
        <f>IF(ISERROR(VLOOKUP(B10,'KAYIT LİSTESİ'!$B$4:$H$951,5,0)),"",(VLOOKUP(B10,'KAYIT LİSTESİ'!$B$4:$H$951,5,0)))</f>
        <v>BURAK ÇETİNKAYA</v>
      </c>
      <c r="F10" s="205" t="str">
        <f>IF(ISERROR(VLOOKUP(B10,'KAYIT LİSTESİ'!$B$4:$H$951,6,0)),"",(VLOOKUP(B10,'KAYIT LİSTESİ'!$B$4:$H$951,6,0)))</f>
        <v>MALATYA-ESENLİK BLD.SP.</v>
      </c>
      <c r="G10" s="123"/>
      <c r="H10" s="232"/>
      <c r="I10" s="66">
        <v>4</v>
      </c>
      <c r="J10" s="66">
        <v>4</v>
      </c>
      <c r="K10" s="204" t="s">
        <v>44</v>
      </c>
      <c r="L10" s="278">
        <f>IF(ISERROR(VLOOKUP(K10,'KAYIT LİSTESİ'!$B$4:$H$951,2,0)),"",(VLOOKUP(K10,'KAYIT LİSTESİ'!$B$4:$H$951,2,0)))</f>
        <v>526</v>
      </c>
      <c r="M10" s="122">
        <f>IF(ISERROR(VLOOKUP(K10,'KAYIT LİSTESİ'!$B$4:$H$951,4,0)),"",(VLOOKUP(K10,'KAYIT LİSTESİ'!$B$4:$H$951,4,0)))</f>
        <v>35099</v>
      </c>
      <c r="N10" s="205" t="str">
        <f>IF(ISERROR(VLOOKUP(K10,'KAYIT LİSTESİ'!$B$4:$H$951,5,0)),"",(VLOOKUP(K10,'KAYIT LİSTESİ'!$B$4:$H$951,5,0)))</f>
        <v>SEZER SEYFİOĞLU</v>
      </c>
      <c r="O10" s="205" t="str">
        <f>IF(ISERROR(VLOOKUP(K10,'KAYIT LİSTESİ'!$B$4:$H$951,6,0)),"",(VLOOKUP(K10,'KAYIT LİSTESİ'!$B$4:$H$951,6,0)))</f>
        <v>MALATYA-ESENLİK BLD.SP.</v>
      </c>
      <c r="P10" s="123"/>
    </row>
    <row r="11" spans="1:16" ht="36.75" customHeight="1">
      <c r="A11" s="66">
        <v>5</v>
      </c>
      <c r="B11" s="204" t="s">
        <v>160</v>
      </c>
      <c r="C11" s="278">
        <f>IF(ISERROR(VLOOKUP(B11,'KAYIT LİSTESİ'!$B$4:$H$951,2,0)),"",(VLOOKUP(B11,'KAYIT LİSTESİ'!$B$4:$H$951,2,0)))</f>
        <v>435</v>
      </c>
      <c r="D11" s="122">
        <f>IF(ISERROR(VLOOKUP(B11,'KAYIT LİSTESİ'!$B$4:$H$951,4,0)),"",(VLOOKUP(B11,'KAYIT LİSTESİ'!$B$4:$H$951,4,0)))</f>
        <v>399578</v>
      </c>
      <c r="E11" s="205" t="str">
        <f>IF(ISERROR(VLOOKUP(B11,'KAYIT LİSTESİ'!$B$4:$H$951,5,0)),"",(VLOOKUP(B11,'KAYIT LİSTESİ'!$B$4:$H$951,5,0)))</f>
        <v>MUSTAFA DEMİREL</v>
      </c>
      <c r="F11" s="205" t="str">
        <f>IF(ISERROR(VLOOKUP(B11,'KAYIT LİSTESİ'!$B$4:$H$951,6,0)),"",(VLOOKUP(B11,'KAYIT LİSTESİ'!$B$4:$H$951,6,0)))</f>
        <v>ESKİŞEHİR-B.Ş.GENÇLİK VE SPOR</v>
      </c>
      <c r="G11" s="123"/>
      <c r="H11" s="232"/>
      <c r="I11" s="66">
        <v>5</v>
      </c>
      <c r="J11" s="66">
        <v>5</v>
      </c>
      <c r="K11" s="204" t="s">
        <v>45</v>
      </c>
      <c r="L11" s="278">
        <f>IF(ISERROR(VLOOKUP(K11,'KAYIT LİSTESİ'!$B$4:$H$951,2,0)),"",(VLOOKUP(K11,'KAYIT LİSTESİ'!$B$4:$H$951,2,0)))</f>
        <v>436</v>
      </c>
      <c r="M11" s="122">
        <f>IF(ISERROR(VLOOKUP(K11,'KAYIT LİSTESİ'!$B$4:$H$951,4,0)),"",(VLOOKUP(K11,'KAYIT LİSTESİ'!$B$4:$H$951,4,0)))</f>
        <v>35278</v>
      </c>
      <c r="N11" s="205" t="str">
        <f>IF(ISERROR(VLOOKUP(K11,'KAYIT LİSTESİ'!$B$4:$H$951,5,0)),"",(VLOOKUP(K11,'KAYIT LİSTESİ'!$B$4:$H$951,5,0)))</f>
        <v>SERTAÇ BUZAGACI</v>
      </c>
      <c r="O11" s="205" t="str">
        <f>IF(ISERROR(VLOOKUP(K11,'KAYIT LİSTESİ'!$B$4:$H$951,6,0)),"",(VLOOKUP(K11,'KAYIT LİSTESİ'!$B$4:$H$951,6,0)))</f>
        <v>ESKİŞEHİR-B.Ş.GENÇLİK VE SPOR</v>
      </c>
      <c r="P11" s="123"/>
    </row>
    <row r="12" spans="1:16" ht="36.75" customHeight="1">
      <c r="A12" s="66">
        <v>6</v>
      </c>
      <c r="B12" s="204" t="s">
        <v>161</v>
      </c>
      <c r="C12" s="278">
        <f>IF(ISERROR(VLOOKUP(B12,'KAYIT LİSTESİ'!$B$4:$H$951,2,0)),"",(VLOOKUP(B12,'KAYIT LİSTESİ'!$B$4:$H$951,2,0)))</f>
        <v>535</v>
      </c>
      <c r="D12" s="122">
        <f>IF(ISERROR(VLOOKUP(B12,'KAYIT LİSTESİ'!$B$4:$H$951,4,0)),"",(VLOOKUP(B12,'KAYIT LİSTESİ'!$B$4:$H$951,4,0)))</f>
        <v>34496</v>
      </c>
      <c r="E12" s="205" t="str">
        <f>IF(ISERROR(VLOOKUP(B12,'KAYIT LİSTESİ'!$B$4:$H$951,5,0)),"",(VLOOKUP(B12,'KAYIT LİSTESİ'!$B$4:$H$951,5,0)))</f>
        <v>MUSTAFA KARADUMAN</v>
      </c>
      <c r="F12" s="205" t="str">
        <f>IF(ISERROR(VLOOKUP(B12,'KAYIT LİSTESİ'!$B$4:$H$951,6,0)),"",(VLOOKUP(B12,'KAYIT LİSTESİ'!$B$4:$H$951,6,0)))</f>
        <v>MERSİN-MESKİ SPOR</v>
      </c>
      <c r="G12" s="123"/>
      <c r="H12" s="232"/>
      <c r="I12" s="66">
        <v>6</v>
      </c>
      <c r="J12" s="66">
        <v>6</v>
      </c>
      <c r="K12" s="204" t="s">
        <v>46</v>
      </c>
      <c r="L12" s="278">
        <f>IF(ISERROR(VLOOKUP(K12,'KAYIT LİSTESİ'!$B$4:$H$951,2,0)),"",(VLOOKUP(K12,'KAYIT LİSTESİ'!$B$4:$H$951,2,0)))</f>
        <v>537</v>
      </c>
      <c r="M12" s="122">
        <f>IF(ISERROR(VLOOKUP(K12,'KAYIT LİSTESİ'!$B$4:$H$951,4,0)),"",(VLOOKUP(K12,'KAYIT LİSTESİ'!$B$4:$H$951,4,0)))</f>
        <v>35476</v>
      </c>
      <c r="N12" s="205" t="str">
        <f>IF(ISERROR(VLOOKUP(K12,'KAYIT LİSTESİ'!$B$4:$H$951,5,0)),"",(VLOOKUP(K12,'KAYIT LİSTESİ'!$B$4:$H$951,5,0)))</f>
        <v>OZAN GÖÇMEN</v>
      </c>
      <c r="O12" s="205" t="str">
        <f>IF(ISERROR(VLOOKUP(K12,'KAYIT LİSTESİ'!$B$4:$H$951,6,0)),"",(VLOOKUP(K12,'KAYIT LİSTESİ'!$B$4:$H$951,6,0)))</f>
        <v>MERSİN-MESKİ SPOR</v>
      </c>
      <c r="P12" s="123"/>
    </row>
    <row r="13" spans="1:16" ht="36.75" customHeight="1">
      <c r="A13" s="66">
        <v>7</v>
      </c>
      <c r="B13" s="204" t="s">
        <v>162</v>
      </c>
      <c r="C13" s="278">
        <f>IF(ISERROR(VLOOKUP(B13,'KAYIT LİSTESİ'!$B$4:$H$951,2,0)),"",(VLOOKUP(B13,'KAYIT LİSTESİ'!$B$4:$H$951,2,0)))</f>
        <v>543</v>
      </c>
      <c r="D13" s="122">
        <f>IF(ISERROR(VLOOKUP(B13,'KAYIT LİSTESİ'!$B$4:$H$951,4,0)),"",(VLOOKUP(B13,'KAYIT LİSTESİ'!$B$4:$H$951,4,0)))</f>
        <v>34615</v>
      </c>
      <c r="E13" s="205" t="str">
        <f>IF(ISERROR(VLOOKUP(B13,'KAYIT LİSTESİ'!$B$4:$H$951,5,0)),"",(VLOOKUP(B13,'KAYIT LİSTESİ'!$B$4:$H$951,5,0)))</f>
        <v>BURAK AYIŞIĞI</v>
      </c>
      <c r="F13" s="205" t="str">
        <f>IF(ISERROR(VLOOKUP(B13,'KAYIT LİSTESİ'!$B$4:$H$951,6,0)),"",(VLOOKUP(B13,'KAYIT LİSTESİ'!$B$4:$H$951,6,0)))</f>
        <v>SİVAS-SPORCU EĞİTİM MERKEZİ</v>
      </c>
      <c r="G13" s="123"/>
      <c r="H13" s="232"/>
      <c r="I13" s="66">
        <v>7</v>
      </c>
      <c r="J13" s="66">
        <v>7</v>
      </c>
      <c r="K13" s="204" t="s">
        <v>356</v>
      </c>
      <c r="L13" s="278">
        <f>IF(ISERROR(VLOOKUP(K13,'KAYIT LİSTESİ'!$B$4:$H$951,2,0)),"",(VLOOKUP(K13,'KAYIT LİSTESİ'!$B$4:$H$951,2,0)))</f>
        <v>542</v>
      </c>
      <c r="M13" s="122">
        <f>IF(ISERROR(VLOOKUP(K13,'KAYIT LİSTESİ'!$B$4:$H$951,4,0)),"",(VLOOKUP(K13,'KAYIT LİSTESİ'!$B$4:$H$951,4,0)))</f>
        <v>34700</v>
      </c>
      <c r="N13" s="205" t="str">
        <f>IF(ISERROR(VLOOKUP(K13,'KAYIT LİSTESİ'!$B$4:$H$951,5,0)),"",(VLOOKUP(K13,'KAYIT LİSTESİ'!$B$4:$H$951,5,0)))</f>
        <v>ALPEREN KIRATİK</v>
      </c>
      <c r="O13" s="205" t="str">
        <f>IF(ISERROR(VLOOKUP(K13,'KAYIT LİSTESİ'!$B$4:$H$951,6,0)),"",(VLOOKUP(K13,'KAYIT LİSTESİ'!$B$4:$H$951,6,0)))</f>
        <v>SİVAS-SPORCU EĞİTİM MERKEZİ</v>
      </c>
      <c r="P13" s="123"/>
    </row>
    <row r="14" spans="1:16" ht="36.75" customHeight="1">
      <c r="A14" s="66">
        <v>8</v>
      </c>
      <c r="B14" s="204" t="s">
        <v>163</v>
      </c>
      <c r="C14" s="278">
        <f>IF(ISERROR(VLOOKUP(B14,'KAYIT LİSTESİ'!$B$4:$H$951,2,0)),"",(VLOOKUP(B14,'KAYIT LİSTESİ'!$B$4:$H$951,2,0)))</f>
      </c>
      <c r="D14" s="122">
        <f>IF(ISERROR(VLOOKUP(B14,'KAYIT LİSTESİ'!$B$4:$H$951,4,0)),"",(VLOOKUP(B14,'KAYIT LİSTESİ'!$B$4:$H$951,4,0)))</f>
      </c>
      <c r="E14" s="205">
        <f>IF(ISERROR(VLOOKUP(B14,'KAYIT LİSTESİ'!$B$4:$H$951,5,0)),"",(VLOOKUP(B14,'KAYIT LİSTESİ'!$B$4:$H$951,5,0)))</f>
      </c>
      <c r="F14" s="205">
        <f>IF(ISERROR(VLOOKUP(B14,'KAYIT LİSTESİ'!$B$4:$H$951,6,0)),"",(VLOOKUP(B14,'KAYIT LİSTESİ'!$B$4:$H$951,6,0)))</f>
      </c>
      <c r="G14" s="123"/>
      <c r="H14" s="232"/>
      <c r="I14" s="66">
        <v>8</v>
      </c>
      <c r="J14" s="66">
        <v>8</v>
      </c>
      <c r="K14" s="204" t="s">
        <v>357</v>
      </c>
      <c r="L14" s="278">
        <f>IF(ISERROR(VLOOKUP(K14,'KAYIT LİSTESİ'!$B$4:$H$951,2,0)),"",(VLOOKUP(K14,'KAYIT LİSTESİ'!$B$4:$H$951,2,0)))</f>
      </c>
      <c r="M14" s="122">
        <f>IF(ISERROR(VLOOKUP(K14,'KAYIT LİSTESİ'!$B$4:$H$951,4,0)),"",(VLOOKUP(K14,'KAYIT LİSTESİ'!$B$4:$H$951,4,0)))</f>
      </c>
      <c r="N14" s="205">
        <f>IF(ISERROR(VLOOKUP(K14,'KAYIT LİSTESİ'!$B$4:$H$951,5,0)),"",(VLOOKUP(K14,'KAYIT LİSTESİ'!$B$4:$H$951,5,0)))</f>
      </c>
      <c r="O14" s="205">
        <f>IF(ISERROR(VLOOKUP(K14,'KAYIT LİSTESİ'!$B$4:$H$951,6,0)),"",(VLOOKUP(K14,'KAYIT LİSTESİ'!$B$4:$H$951,6,0)))</f>
      </c>
      <c r="P14" s="123"/>
    </row>
    <row r="15" spans="1:16" ht="36.75" customHeight="1">
      <c r="A15" s="458" t="s">
        <v>17</v>
      </c>
      <c r="B15" s="459"/>
      <c r="C15" s="459"/>
      <c r="D15" s="459"/>
      <c r="E15" s="459"/>
      <c r="F15" s="459"/>
      <c r="G15" s="459"/>
      <c r="H15" s="231"/>
      <c r="I15" s="68">
        <v>9</v>
      </c>
      <c r="J15" s="458" t="s">
        <v>17</v>
      </c>
      <c r="K15" s="459"/>
      <c r="L15" s="459"/>
      <c r="M15" s="459"/>
      <c r="N15" s="459"/>
      <c r="O15" s="459"/>
      <c r="P15" s="459"/>
    </row>
    <row r="16" spans="1:16" ht="36.75" customHeight="1">
      <c r="A16" s="195" t="s">
        <v>12</v>
      </c>
      <c r="B16" s="195" t="s">
        <v>80</v>
      </c>
      <c r="C16" s="195" t="s">
        <v>79</v>
      </c>
      <c r="D16" s="196" t="s">
        <v>13</v>
      </c>
      <c r="E16" s="197" t="s">
        <v>14</v>
      </c>
      <c r="F16" s="197" t="s">
        <v>672</v>
      </c>
      <c r="G16" s="195" t="s">
        <v>225</v>
      </c>
      <c r="H16" s="231"/>
      <c r="I16" s="68">
        <v>10</v>
      </c>
      <c r="J16" s="195" t="s">
        <v>12</v>
      </c>
      <c r="K16" s="195" t="s">
        <v>80</v>
      </c>
      <c r="L16" s="195" t="s">
        <v>79</v>
      </c>
      <c r="M16" s="196" t="s">
        <v>13</v>
      </c>
      <c r="N16" s="197" t="s">
        <v>14</v>
      </c>
      <c r="O16" s="197" t="s">
        <v>672</v>
      </c>
      <c r="P16" s="195" t="s">
        <v>225</v>
      </c>
    </row>
    <row r="17" spans="1:16" ht="36.75" customHeight="1">
      <c r="A17" s="66">
        <v>1</v>
      </c>
      <c r="B17" s="204" t="s">
        <v>164</v>
      </c>
      <c r="C17" s="278">
        <f>IF(ISERROR(VLOOKUP(B17,'KAYIT LİSTESİ'!$B$4:$H$951,2,0)),"",(VLOOKUP(B17,'KAYIT LİSTESİ'!$B$4:$H$951,2,0)))</f>
      </c>
      <c r="D17" s="122">
        <f>IF(ISERROR(VLOOKUP(B17,'KAYIT LİSTESİ'!$B$4:$H$951,4,0)),"",(VLOOKUP(B17,'KAYIT LİSTESİ'!$B$4:$H$951,4,0)))</f>
      </c>
      <c r="E17" s="205">
        <f>IF(ISERROR(VLOOKUP(B17,'KAYIT LİSTESİ'!$B$4:$H$951,5,0)),"",(VLOOKUP(B17,'KAYIT LİSTESİ'!$B$4:$H$951,5,0)))</f>
      </c>
      <c r="F17" s="205">
        <f>IF(ISERROR(VLOOKUP(B17,'KAYIT LİSTESİ'!$B$4:$H$951,6,0)),"",(VLOOKUP(B17,'KAYIT LİSTESİ'!$B$4:$H$951,6,0)))</f>
      </c>
      <c r="G17" s="123"/>
      <c r="H17" s="231"/>
      <c r="I17" s="68">
        <v>11</v>
      </c>
      <c r="J17" s="66">
        <v>1</v>
      </c>
      <c r="K17" s="204" t="s">
        <v>47</v>
      </c>
      <c r="L17" s="278">
        <f>IF(ISERROR(VLOOKUP(K17,'KAYIT LİSTESİ'!$B$4:$H$951,2,0)),"",(VLOOKUP(K17,'KAYIT LİSTESİ'!$B$4:$H$951,2,0)))</f>
      </c>
      <c r="M17" s="122">
        <f>IF(ISERROR(VLOOKUP(K17,'KAYIT LİSTESİ'!$B$4:$H$951,4,0)),"",(VLOOKUP(K17,'KAYIT LİSTESİ'!$B$4:$H$951,4,0)))</f>
      </c>
      <c r="N17" s="205">
        <f>IF(ISERROR(VLOOKUP(K17,'KAYIT LİSTESİ'!$B$4:$H$951,5,0)),"",(VLOOKUP(K17,'KAYIT LİSTESİ'!$B$4:$H$951,5,0)))</f>
      </c>
      <c r="O17" s="205">
        <f>IF(ISERROR(VLOOKUP(K17,'KAYIT LİSTESİ'!$B$4:$H$951,6,0)),"",(VLOOKUP(K17,'KAYIT LİSTESİ'!$B$4:$H$951,6,0)))</f>
      </c>
      <c r="P17" s="123"/>
    </row>
    <row r="18" spans="1:16" ht="36.75" customHeight="1">
      <c r="A18" s="66">
        <v>2</v>
      </c>
      <c r="B18" s="204" t="s">
        <v>165</v>
      </c>
      <c r="C18" s="278">
        <f>IF(ISERROR(VLOOKUP(B18,'KAYIT LİSTESİ'!$B$4:$H$951,2,0)),"",(VLOOKUP(B18,'KAYIT LİSTESİ'!$B$4:$H$951,2,0)))</f>
        <v>484</v>
      </c>
      <c r="D18" s="122">
        <f>IF(ISERROR(VLOOKUP(B18,'KAYIT LİSTESİ'!$B$4:$H$951,4,0)),"",(VLOOKUP(B18,'KAYIT LİSTESİ'!$B$4:$H$951,4,0)))</f>
        <v>35374</v>
      </c>
      <c r="E18" s="205" t="str">
        <f>IF(ISERROR(VLOOKUP(B18,'KAYIT LİSTESİ'!$B$4:$H$951,5,0)),"",(VLOOKUP(B18,'KAYIT LİSTESİ'!$B$4:$H$951,5,0)))</f>
        <v>CANKUT ERZURUM</v>
      </c>
      <c r="F18" s="205" t="str">
        <f>IF(ISERROR(VLOOKUP(B18,'KAYIT LİSTESİ'!$B$4:$H$951,6,0)),"",(VLOOKUP(B18,'KAYIT LİSTESİ'!$B$4:$H$951,6,0)))</f>
        <v>İSTANBUL-ÜSKÜDAR BLD.SPOR</v>
      </c>
      <c r="G18" s="123"/>
      <c r="H18" s="231"/>
      <c r="I18" s="68">
        <v>12</v>
      </c>
      <c r="J18" s="66">
        <v>2</v>
      </c>
      <c r="K18" s="204" t="s">
        <v>41</v>
      </c>
      <c r="L18" s="278">
        <f>IF(ISERROR(VLOOKUP(K18,'KAYIT LİSTESİ'!$B$4:$H$951,2,0)),"",(VLOOKUP(K18,'KAYIT LİSTESİ'!$B$4:$H$951,2,0)))</f>
        <v>488</v>
      </c>
      <c r="M18" s="122">
        <f>IF(ISERROR(VLOOKUP(K18,'KAYIT LİSTESİ'!$B$4:$H$951,4,0)),"",(VLOOKUP(K18,'KAYIT LİSTESİ'!$B$4:$H$951,4,0)))</f>
        <v>35464</v>
      </c>
      <c r="N18" s="205" t="str">
        <f>IF(ISERROR(VLOOKUP(K18,'KAYIT LİSTESİ'!$B$4:$H$951,5,0)),"",(VLOOKUP(K18,'KAYIT LİSTESİ'!$B$4:$H$951,5,0)))</f>
        <v>MUSTAFA İNAN</v>
      </c>
      <c r="O18" s="205" t="str">
        <f>IF(ISERROR(VLOOKUP(K18,'KAYIT LİSTESİ'!$B$4:$H$951,6,0)),"",(VLOOKUP(K18,'KAYIT LİSTESİ'!$B$4:$H$951,6,0)))</f>
        <v>İSTANBUL-ÜSKÜDAR BLD.SPOR</v>
      </c>
      <c r="P18" s="123"/>
    </row>
    <row r="19" spans="1:16" ht="36.75" customHeight="1">
      <c r="A19" s="66">
        <v>3</v>
      </c>
      <c r="B19" s="204" t="s">
        <v>166</v>
      </c>
      <c r="C19" s="278">
        <f>IF(ISERROR(VLOOKUP(B19,'KAYIT LİSTESİ'!$B$4:$H$951,2,0)),"",(VLOOKUP(B19,'KAYIT LİSTESİ'!$B$4:$H$951,2,0)))</f>
        <v>424</v>
      </c>
      <c r="D19" s="122">
        <f>IF(ISERROR(VLOOKUP(B19,'KAYIT LİSTESİ'!$B$4:$H$951,4,0)),"",(VLOOKUP(B19,'KAYIT LİSTESİ'!$B$4:$H$951,4,0)))</f>
        <v>34710</v>
      </c>
      <c r="E19" s="205" t="str">
        <f>IF(ISERROR(VLOOKUP(B19,'KAYIT LİSTESİ'!$B$4:$H$951,5,0)),"",(VLOOKUP(B19,'KAYIT LİSTESİ'!$B$4:$H$951,5,0)))</f>
        <v>Oğulcan DÜZYURT</v>
      </c>
      <c r="F19" s="205" t="str">
        <f>IF(ISERROR(VLOOKUP(B19,'KAYIT LİSTESİ'!$B$4:$H$951,6,0)),"",(VLOOKUP(B19,'KAYIT LİSTESİ'!$B$4:$H$951,6,0)))</f>
        <v>ANKARA-EGO SPOR KULÜBÜ</v>
      </c>
      <c r="G19" s="123"/>
      <c r="H19" s="231"/>
      <c r="I19" s="68">
        <v>13</v>
      </c>
      <c r="J19" s="66">
        <v>3</v>
      </c>
      <c r="K19" s="204" t="s">
        <v>48</v>
      </c>
      <c r="L19" s="278">
        <f>IF(ISERROR(VLOOKUP(K19,'KAYIT LİSTESİ'!$B$4:$H$951,2,0)),"",(VLOOKUP(K19,'KAYIT LİSTESİ'!$B$4:$H$951,2,0)))</f>
        <v>417</v>
      </c>
      <c r="M19" s="122">
        <f>IF(ISERROR(VLOOKUP(K19,'KAYIT LİSTESİ'!$B$4:$H$951,4,0)),"",(VLOOKUP(K19,'KAYIT LİSTESİ'!$B$4:$H$951,4,0)))</f>
        <v>34580</v>
      </c>
      <c r="N19" s="205" t="str">
        <f>IF(ISERROR(VLOOKUP(K19,'KAYIT LİSTESİ'!$B$4:$H$951,5,0)),"",(VLOOKUP(K19,'KAYIT LİSTESİ'!$B$4:$H$951,5,0)))</f>
        <v>Doruk UĞURER</v>
      </c>
      <c r="O19" s="205" t="str">
        <f>IF(ISERROR(VLOOKUP(K19,'KAYIT LİSTESİ'!$B$4:$H$951,6,0)),"",(VLOOKUP(K19,'KAYIT LİSTESİ'!$B$4:$H$951,6,0)))</f>
        <v>ANKARA-EGO SPOR KULÜBÜ</v>
      </c>
      <c r="P19" s="123"/>
    </row>
    <row r="20" spans="1:16" ht="36.75" customHeight="1">
      <c r="A20" s="66">
        <v>4</v>
      </c>
      <c r="B20" s="204" t="s">
        <v>167</v>
      </c>
      <c r="C20" s="278">
        <f>IF(ISERROR(VLOOKUP(B20,'KAYIT LİSTESİ'!$B$4:$H$951,2,0)),"",(VLOOKUP(B20,'KAYIT LİSTESİ'!$B$4:$H$951,2,0)))</f>
        <v>462</v>
      </c>
      <c r="D20" s="122">
        <f>IF(ISERROR(VLOOKUP(B20,'KAYIT LİSTESİ'!$B$4:$H$951,4,0)),"",(VLOOKUP(B20,'KAYIT LİSTESİ'!$B$4:$H$951,4,0)))</f>
        <v>33384</v>
      </c>
      <c r="E20" s="205" t="str">
        <f>IF(ISERROR(VLOOKUP(B20,'KAYIT LİSTESİ'!$B$4:$H$951,5,0)),"",(VLOOKUP(B20,'KAYIT LİSTESİ'!$B$4:$H$951,5,0)))</f>
        <v>FATİH AKTAŞ</v>
      </c>
      <c r="F20" s="205" t="str">
        <f>IF(ISERROR(VLOOKUP(B20,'KAYIT LİSTESİ'!$B$4:$H$951,6,0)),"",(VLOOKUP(B20,'KAYIT LİSTESİ'!$B$4:$H$951,6,0)))</f>
        <v>İSTANBUL-FENERBAHÇE</v>
      </c>
      <c r="G20" s="123"/>
      <c r="H20" s="231"/>
      <c r="I20" s="68">
        <v>14</v>
      </c>
      <c r="J20" s="66">
        <v>4</v>
      </c>
      <c r="K20" s="204" t="s">
        <v>49</v>
      </c>
      <c r="L20" s="278">
        <f>IF(ISERROR(VLOOKUP(K20,'KAYIT LİSTESİ'!$B$4:$H$951,2,0)),"",(VLOOKUP(K20,'KAYIT LİSTESİ'!$B$4:$H$951,2,0)))</f>
        <v>459</v>
      </c>
      <c r="M20" s="122">
        <f>IF(ISERROR(VLOOKUP(K20,'KAYIT LİSTESİ'!$B$4:$H$951,4,0)),"",(VLOOKUP(K20,'KAYIT LİSTESİ'!$B$4:$H$951,4,0)))</f>
        <v>34856</v>
      </c>
      <c r="N20" s="205" t="str">
        <f>IF(ISERROR(VLOOKUP(K20,'KAYIT LİSTESİ'!$B$4:$H$951,5,0)),"",(VLOOKUP(K20,'KAYIT LİSTESİ'!$B$4:$H$951,5,0)))</f>
        <v>ENİS ÜNSAL</v>
      </c>
      <c r="O20" s="205" t="str">
        <f>IF(ISERROR(VLOOKUP(K20,'KAYIT LİSTESİ'!$B$4:$H$951,6,0)),"",(VLOOKUP(K20,'KAYIT LİSTESİ'!$B$4:$H$951,6,0)))</f>
        <v>İSTANBUL-FENERBAHÇE</v>
      </c>
      <c r="P20" s="123"/>
    </row>
    <row r="21" spans="1:16" ht="36.75" customHeight="1">
      <c r="A21" s="66">
        <v>5</v>
      </c>
      <c r="B21" s="204" t="s">
        <v>168</v>
      </c>
      <c r="C21" s="278">
        <f>IF(ISERROR(VLOOKUP(B21,'KAYIT LİSTESİ'!$B$4:$H$951,2,0)),"",(VLOOKUP(B21,'KAYIT LİSTESİ'!$B$4:$H$951,2,0)))</f>
        <v>445</v>
      </c>
      <c r="D21" s="122">
        <f>IF(ISERROR(VLOOKUP(B21,'KAYIT LİSTESİ'!$B$4:$H$951,4,0)),"",(VLOOKUP(B21,'KAYIT LİSTESİ'!$B$4:$H$951,4,0)))</f>
        <v>34709</v>
      </c>
      <c r="E21" s="205" t="str">
        <f>IF(ISERROR(VLOOKUP(B21,'KAYIT LİSTESİ'!$B$4:$H$951,5,0)),"",(VLOOKUP(B21,'KAYIT LİSTESİ'!$B$4:$H$951,5,0)))</f>
        <v>ENES ÜNLÜ</v>
      </c>
      <c r="F21" s="205" t="str">
        <f>IF(ISERROR(VLOOKUP(B21,'KAYIT LİSTESİ'!$B$4:$H$951,6,0)),"",(VLOOKUP(B21,'KAYIT LİSTESİ'!$B$4:$H$951,6,0)))</f>
        <v>İSTANBUL-ENKA SPOR</v>
      </c>
      <c r="G21" s="123"/>
      <c r="H21" s="231"/>
      <c r="I21" s="68">
        <v>15</v>
      </c>
      <c r="J21" s="66">
        <v>5</v>
      </c>
      <c r="K21" s="204" t="s">
        <v>50</v>
      </c>
      <c r="L21" s="278">
        <f>IF(ISERROR(VLOOKUP(K21,'KAYIT LİSTESİ'!$B$4:$H$951,2,0)),"",(VLOOKUP(K21,'KAYIT LİSTESİ'!$B$4:$H$951,2,0)))</f>
        <v>452</v>
      </c>
      <c r="M21" s="122">
        <f>IF(ISERROR(VLOOKUP(K21,'KAYIT LİSTESİ'!$B$4:$H$951,4,0)),"",(VLOOKUP(K21,'KAYIT LİSTESİ'!$B$4:$H$951,4,0)))</f>
        <v>35165</v>
      </c>
      <c r="N21" s="205" t="str">
        <f>IF(ISERROR(VLOOKUP(K21,'KAYIT LİSTESİ'!$B$4:$H$951,5,0)),"",(VLOOKUP(K21,'KAYIT LİSTESİ'!$B$4:$H$951,5,0)))</f>
        <v>RAMAZAN BERBER</v>
      </c>
      <c r="O21" s="205" t="str">
        <f>IF(ISERROR(VLOOKUP(K21,'KAYIT LİSTESİ'!$B$4:$H$951,6,0)),"",(VLOOKUP(K21,'KAYIT LİSTESİ'!$B$4:$H$951,6,0)))</f>
        <v>İSTANBUL-ENKA SPOR</v>
      </c>
      <c r="P21" s="123"/>
    </row>
    <row r="22" spans="1:16" ht="36.75" customHeight="1">
      <c r="A22" s="66">
        <v>6</v>
      </c>
      <c r="B22" s="204" t="s">
        <v>169</v>
      </c>
      <c r="C22" s="278">
        <f>IF(ISERROR(VLOOKUP(B22,'KAYIT LİSTESİ'!$B$4:$H$951,2,0)),"",(VLOOKUP(B22,'KAYIT LİSTESİ'!$B$4:$H$951,2,0)))</f>
        <v>568</v>
      </c>
      <c r="D22" s="122">
        <f>IF(ISERROR(VLOOKUP(B22,'KAYIT LİSTESİ'!$B$4:$H$951,4,0)),"",(VLOOKUP(B22,'KAYIT LİSTESİ'!$B$4:$H$951,4,0)))</f>
        <v>34491</v>
      </c>
      <c r="E22" s="205" t="str">
        <f>IF(ISERROR(VLOOKUP(B22,'KAYIT LİSTESİ'!$B$4:$H$951,5,0)),"",(VLOOKUP(B22,'KAYIT LİSTESİ'!$B$4:$H$951,5,0)))</f>
        <v>ASİL KIRCIN</v>
      </c>
      <c r="F22" s="205" t="str">
        <f>IF(ISERROR(VLOOKUP(B22,'KAYIT LİSTESİ'!$B$4:$H$951,6,0)),"",(VLOOKUP(B22,'KAYIT LİSTESİ'!$B$4:$H$951,6,0)))</f>
        <v>KOCAELİ-B.Ş.BLD.KAĞIT SPOR</v>
      </c>
      <c r="G22" s="123"/>
      <c r="H22" s="231"/>
      <c r="I22" s="68">
        <v>16</v>
      </c>
      <c r="J22" s="66">
        <v>6</v>
      </c>
      <c r="K22" s="204" t="s">
        <v>51</v>
      </c>
      <c r="L22" s="278">
        <f>IF(ISERROR(VLOOKUP(K22,'KAYIT LİSTESİ'!$B$4:$H$951,2,0)),"",(VLOOKUP(K22,'KAYIT LİSTESİ'!$B$4:$H$951,2,0)))</f>
        <v>569</v>
      </c>
      <c r="M22" s="122">
        <f>IF(ISERROR(VLOOKUP(K22,'KAYIT LİSTESİ'!$B$4:$H$951,4,0)),"",(VLOOKUP(K22,'KAYIT LİSTESİ'!$B$4:$H$951,4,0)))</f>
        <v>34831</v>
      </c>
      <c r="N22" s="205" t="str">
        <f>IF(ISERROR(VLOOKUP(K22,'KAYIT LİSTESİ'!$B$4:$H$951,5,0)),"",(VLOOKUP(K22,'KAYIT LİSTESİ'!$B$4:$H$951,5,0)))</f>
        <v>UTKU ÇOBANOĞLU</v>
      </c>
      <c r="O22" s="205" t="str">
        <f>IF(ISERROR(VLOOKUP(K22,'KAYIT LİSTESİ'!$B$4:$H$951,6,0)),"",(VLOOKUP(K22,'KAYIT LİSTESİ'!$B$4:$H$951,6,0)))</f>
        <v>KOCAELİ-B.Ş.BLD.KAĞIT SPOR</v>
      </c>
      <c r="P22" s="123"/>
    </row>
    <row r="23" spans="1:16" ht="36.75" customHeight="1">
      <c r="A23" s="66">
        <v>7</v>
      </c>
      <c r="B23" s="204" t="s">
        <v>170</v>
      </c>
      <c r="C23" s="278">
        <f>IF(ISERROR(VLOOKUP(B23,'KAYIT LİSTESİ'!$B$4:$H$951,2,0)),"",(VLOOKUP(B23,'KAYIT LİSTESİ'!$B$4:$H$951,2,0)))</f>
        <v>410</v>
      </c>
      <c r="D23" s="122">
        <f>IF(ISERROR(VLOOKUP(B23,'KAYIT LİSTESİ'!$B$4:$H$951,4,0)),"",(VLOOKUP(B23,'KAYIT LİSTESİ'!$B$4:$H$951,4,0)))</f>
        <v>1996</v>
      </c>
      <c r="E23" s="205" t="str">
        <f>IF(ISERROR(VLOOKUP(B23,'KAYIT LİSTESİ'!$B$4:$H$951,5,0)),"",(VLOOKUP(B23,'KAYIT LİSTESİ'!$B$4:$H$951,5,0)))</f>
        <v>MİKTAT KAYA</v>
      </c>
      <c r="F23" s="205" t="str">
        <f>IF(ISERROR(VLOOKUP(B23,'KAYIT LİSTESİ'!$B$4:$H$951,6,0)),"",(VLOOKUP(B23,'KAYIT LİSTESİ'!$B$4:$H$951,6,0)))</f>
        <v>ANKARA-B.B. ANKARASPOR</v>
      </c>
      <c r="G23" s="123"/>
      <c r="H23" s="231"/>
      <c r="I23" s="68">
        <v>17</v>
      </c>
      <c r="J23" s="66">
        <v>7</v>
      </c>
      <c r="K23" s="204" t="s">
        <v>358</v>
      </c>
      <c r="L23" s="278">
        <f>IF(ISERROR(VLOOKUP(K23,'KAYIT LİSTESİ'!$B$4:$H$951,2,0)),"",(VLOOKUP(K23,'KAYIT LİSTESİ'!$B$4:$H$951,2,0)))</f>
        <v>409</v>
      </c>
      <c r="M23" s="122">
        <f>IF(ISERROR(VLOOKUP(K23,'KAYIT LİSTESİ'!$B$4:$H$951,4,0)),"",(VLOOKUP(K23,'KAYIT LİSTESİ'!$B$4:$H$951,4,0)))</f>
        <v>1994</v>
      </c>
      <c r="N23" s="205" t="str">
        <f>IF(ISERROR(VLOOKUP(K23,'KAYIT LİSTESİ'!$B$4:$H$951,5,0)),"",(VLOOKUP(K23,'KAYIT LİSTESİ'!$B$4:$H$951,5,0)))</f>
        <v>GÜRKAN ALTUN</v>
      </c>
      <c r="O23" s="205" t="str">
        <f>IF(ISERROR(VLOOKUP(K23,'KAYIT LİSTESİ'!$B$4:$H$951,6,0)),"",(VLOOKUP(K23,'KAYIT LİSTESİ'!$B$4:$H$951,6,0)))</f>
        <v>ANKARA-B.B. ANKARASPOR</v>
      </c>
      <c r="P23" s="123"/>
    </row>
    <row r="24" spans="1:16" ht="36.75" customHeight="1">
      <c r="A24" s="66">
        <v>8</v>
      </c>
      <c r="B24" s="204" t="s">
        <v>171</v>
      </c>
      <c r="C24" s="278">
        <f>IF(ISERROR(VLOOKUP(B24,'KAYIT LİSTESİ'!$B$4:$H$951,2,0)),"",(VLOOKUP(B24,'KAYIT LİSTESİ'!$B$4:$H$951,2,0)))</f>
        <v>498</v>
      </c>
      <c r="D24" s="122" t="str">
        <f>IF(ISERROR(VLOOKUP(B24,'KAYIT LİSTESİ'!$B$4:$H$951,4,0)),"",(VLOOKUP(B24,'KAYIT LİSTESİ'!$B$4:$H$951,4,0)))</f>
        <v>-</v>
      </c>
      <c r="E24" s="205" t="str">
        <f>IF(ISERROR(VLOOKUP(B24,'KAYIT LİSTESİ'!$B$4:$H$951,5,0)),"",(VLOOKUP(B24,'KAYIT LİSTESİ'!$B$4:$H$951,5,0)))</f>
        <v>AYKUT AY</v>
      </c>
      <c r="F24" s="205" t="str">
        <f>IF(ISERROR(VLOOKUP(B24,'KAYIT LİSTESİ'!$B$4:$H$951,6,0)),"",(VLOOKUP(B24,'KAYIT LİSTESİ'!$B$4:$H$951,6,0)))</f>
        <v>KOCAELİ-DARICA BLD.EĞT.SP.</v>
      </c>
      <c r="G24" s="123"/>
      <c r="H24" s="231"/>
      <c r="I24" s="68">
        <v>18</v>
      </c>
      <c r="J24" s="66">
        <v>8</v>
      </c>
      <c r="K24" s="204" t="s">
        <v>359</v>
      </c>
      <c r="L24" s="278">
        <f>IF(ISERROR(VLOOKUP(K24,'KAYIT LİSTESİ'!$B$4:$H$951,2,0)),"",(VLOOKUP(K24,'KAYIT LİSTESİ'!$B$4:$H$951,2,0)))</f>
        <v>509</v>
      </c>
      <c r="M24" s="122" t="str">
        <f>IF(ISERROR(VLOOKUP(K24,'KAYIT LİSTESİ'!$B$4:$H$951,4,0)),"",(VLOOKUP(K24,'KAYIT LİSTESİ'!$B$4:$H$951,4,0)))</f>
        <v>-</v>
      </c>
      <c r="N24" s="205" t="str">
        <f>IF(ISERROR(VLOOKUP(K24,'KAYIT LİSTESİ'!$B$4:$H$951,5,0)),"",(VLOOKUP(K24,'KAYIT LİSTESİ'!$B$4:$H$951,5,0)))</f>
        <v>MURAT ÖZDEMİR</v>
      </c>
      <c r="O24" s="205" t="str">
        <f>IF(ISERROR(VLOOKUP(K24,'KAYIT LİSTESİ'!$B$4:$H$951,6,0)),"",(VLOOKUP(K24,'KAYIT LİSTESİ'!$B$4:$H$951,6,0)))</f>
        <v>KOCAELİ-DARICA BLD.EĞT.SP.</v>
      </c>
      <c r="P24" s="123"/>
    </row>
    <row r="25" spans="1:16" ht="36.75" customHeight="1">
      <c r="A25" s="458" t="s">
        <v>18</v>
      </c>
      <c r="B25" s="459"/>
      <c r="C25" s="459"/>
      <c r="D25" s="459"/>
      <c r="E25" s="459"/>
      <c r="F25" s="459"/>
      <c r="G25" s="459"/>
      <c r="H25" s="231"/>
      <c r="I25" s="68">
        <v>19</v>
      </c>
      <c r="J25" s="458" t="s">
        <v>18</v>
      </c>
      <c r="K25" s="459"/>
      <c r="L25" s="459"/>
      <c r="M25" s="459"/>
      <c r="N25" s="459"/>
      <c r="O25" s="459"/>
      <c r="P25" s="459"/>
    </row>
    <row r="26" spans="1:16" ht="36.75" customHeight="1">
      <c r="A26" s="195" t="s">
        <v>12</v>
      </c>
      <c r="B26" s="195" t="s">
        <v>80</v>
      </c>
      <c r="C26" s="195" t="s">
        <v>79</v>
      </c>
      <c r="D26" s="196" t="s">
        <v>13</v>
      </c>
      <c r="E26" s="197" t="s">
        <v>14</v>
      </c>
      <c r="F26" s="197" t="s">
        <v>672</v>
      </c>
      <c r="G26" s="195" t="s">
        <v>225</v>
      </c>
      <c r="H26" s="231"/>
      <c r="I26" s="68">
        <v>20</v>
      </c>
      <c r="J26" s="195" t="s">
        <v>12</v>
      </c>
      <c r="K26" s="195" t="s">
        <v>80</v>
      </c>
      <c r="L26" s="195" t="s">
        <v>79</v>
      </c>
      <c r="M26" s="196" t="s">
        <v>13</v>
      </c>
      <c r="N26" s="197" t="s">
        <v>14</v>
      </c>
      <c r="O26" s="197" t="s">
        <v>672</v>
      </c>
      <c r="P26" s="195" t="s">
        <v>225</v>
      </c>
    </row>
    <row r="27" spans="1:16" ht="36.75" customHeight="1">
      <c r="A27" s="66">
        <v>1</v>
      </c>
      <c r="B27" s="204" t="s">
        <v>172</v>
      </c>
      <c r="C27" s="278">
        <f>IF(ISERROR(VLOOKUP(B27,'KAYIT LİSTESİ'!$B$4:$H$951,2,0)),"",(VLOOKUP(B27,'KAYIT LİSTESİ'!$B$4:$H$951,2,0)))</f>
      </c>
      <c r="D27" s="122">
        <f>IF(ISERROR(VLOOKUP(B27,'KAYIT LİSTESİ'!$B$4:$H$951,4,0)),"",(VLOOKUP(B27,'KAYIT LİSTESİ'!$B$4:$H$951,4,0)))</f>
      </c>
      <c r="E27" s="205">
        <f>IF(ISERROR(VLOOKUP(B27,'KAYIT LİSTESİ'!$B$4:$H$951,5,0)),"",(VLOOKUP(B27,'KAYIT LİSTESİ'!$B$4:$H$951,5,0)))</f>
      </c>
      <c r="F27" s="205">
        <f>IF(ISERROR(VLOOKUP(B27,'KAYIT LİSTESİ'!$B$4:$H$951,6,0)),"",(VLOOKUP(B27,'KAYIT LİSTESİ'!$B$4:$H$951,6,0)))</f>
      </c>
      <c r="G27" s="123"/>
      <c r="H27" s="231"/>
      <c r="I27" s="68">
        <v>21</v>
      </c>
      <c r="J27" s="66">
        <v>1</v>
      </c>
      <c r="K27" s="204" t="s">
        <v>52</v>
      </c>
      <c r="L27" s="278">
        <f>IF(ISERROR(VLOOKUP(K27,'KAYIT LİSTESİ'!$B$4:$H$951,2,0)),"",(VLOOKUP(K27,'KAYIT LİSTESİ'!$B$4:$H$951,2,0)))</f>
      </c>
      <c r="M27" s="122">
        <f>IF(ISERROR(VLOOKUP(K27,'KAYIT LİSTESİ'!$B$4:$H$951,4,0)),"",(VLOOKUP(K27,'KAYIT LİSTESİ'!$B$4:$H$951,4,0)))</f>
      </c>
      <c r="N27" s="205">
        <f>IF(ISERROR(VLOOKUP(K27,'KAYIT LİSTESİ'!$B$4:$H$951,5,0)),"",(VLOOKUP(K27,'KAYIT LİSTESİ'!$B$4:$H$951,5,0)))</f>
      </c>
      <c r="O27" s="205">
        <f>IF(ISERROR(VLOOKUP(K27,'KAYIT LİSTESİ'!$B$4:$H$951,6,0)),"",(VLOOKUP(K27,'KAYIT LİSTESİ'!$B$4:$H$951,6,0)))</f>
      </c>
      <c r="P27" s="123"/>
    </row>
    <row r="28" spans="1:16" ht="36.75" customHeight="1">
      <c r="A28" s="66">
        <v>2</v>
      </c>
      <c r="B28" s="204" t="s">
        <v>173</v>
      </c>
      <c r="C28" s="278">
        <f>IF(ISERROR(VLOOKUP(B28,'KAYIT LİSTESİ'!$B$4:$H$951,2,0)),"",(VLOOKUP(B28,'KAYIT LİSTESİ'!$B$4:$H$951,2,0)))</f>
      </c>
      <c r="D28" s="122">
        <f>IF(ISERROR(VLOOKUP(B28,'KAYIT LİSTESİ'!$B$4:$H$951,4,0)),"",(VLOOKUP(B28,'KAYIT LİSTESİ'!$B$4:$H$951,4,0)))</f>
      </c>
      <c r="E28" s="205">
        <f>IF(ISERROR(VLOOKUP(B28,'KAYIT LİSTESİ'!$B$4:$H$951,5,0)),"",(VLOOKUP(B28,'KAYIT LİSTESİ'!$B$4:$H$951,5,0)))</f>
      </c>
      <c r="F28" s="205">
        <f>IF(ISERROR(VLOOKUP(B28,'KAYIT LİSTESİ'!$B$4:$H$951,6,0)),"",(VLOOKUP(B28,'KAYIT LİSTESİ'!$B$4:$H$951,6,0)))</f>
      </c>
      <c r="G28" s="123"/>
      <c r="H28" s="231"/>
      <c r="I28" s="68">
        <v>22</v>
      </c>
      <c r="J28" s="66">
        <v>2</v>
      </c>
      <c r="K28" s="204" t="s">
        <v>53</v>
      </c>
      <c r="L28" s="278">
        <f>IF(ISERROR(VLOOKUP(K28,'KAYIT LİSTESİ'!$B$4:$H$951,2,0)),"",(VLOOKUP(K28,'KAYIT LİSTESİ'!$B$4:$H$951,2,0)))</f>
      </c>
      <c r="M28" s="122">
        <f>IF(ISERROR(VLOOKUP(K28,'KAYIT LİSTESİ'!$B$4:$H$951,4,0)),"",(VLOOKUP(K28,'KAYIT LİSTESİ'!$B$4:$H$951,4,0)))</f>
      </c>
      <c r="N28" s="205">
        <f>IF(ISERROR(VLOOKUP(K28,'KAYIT LİSTESİ'!$B$4:$H$951,5,0)),"",(VLOOKUP(K28,'KAYIT LİSTESİ'!$B$4:$H$951,5,0)))</f>
      </c>
      <c r="O28" s="205">
        <f>IF(ISERROR(VLOOKUP(K28,'KAYIT LİSTESİ'!$B$4:$H$951,6,0)),"",(VLOOKUP(K28,'KAYIT LİSTESİ'!$B$4:$H$951,6,0)))</f>
      </c>
      <c r="P28" s="123"/>
    </row>
    <row r="29" spans="1:16" ht="36.75" customHeight="1">
      <c r="A29" s="66">
        <v>3</v>
      </c>
      <c r="B29" s="204" t="s">
        <v>174</v>
      </c>
      <c r="C29" s="278">
        <f>IF(ISERROR(VLOOKUP(B29,'KAYIT LİSTESİ'!$B$4:$H$951,2,0)),"",(VLOOKUP(B29,'KAYIT LİSTESİ'!$B$4:$H$951,2,0)))</f>
        <v>0</v>
      </c>
      <c r="D29" s="122" t="str">
        <f>IF(ISERROR(VLOOKUP(B29,'KAYIT LİSTESİ'!$B$4:$H$951,4,0)),"",(VLOOKUP(B29,'KAYIT LİSTESİ'!$B$4:$H$951,4,0)))</f>
        <v>-</v>
      </c>
      <c r="E29" s="205" t="str">
        <f>IF(ISERROR(VLOOKUP(B29,'KAYIT LİSTESİ'!$B$4:$H$951,5,0)),"",(VLOOKUP(B29,'KAYIT LİSTESİ'!$B$4:$H$951,5,0)))</f>
        <v>FAHRİ ARSOY</v>
      </c>
      <c r="F29" s="205" t="str">
        <f>IF(ISERROR(VLOOKUP(B29,'KAYIT LİSTESİ'!$B$4:$H$951,6,0)),"",(VLOOKUP(B29,'KAYIT LİSTESİ'!$B$4:$H$951,6,0)))</f>
        <v>İSTANBUL-FENERBAHÇE - TASNİF DIŞI</v>
      </c>
      <c r="G29" s="123"/>
      <c r="H29" s="231"/>
      <c r="I29" s="68">
        <v>23</v>
      </c>
      <c r="J29" s="66">
        <v>3</v>
      </c>
      <c r="K29" s="204" t="s">
        <v>54</v>
      </c>
      <c r="L29" s="278">
        <f>IF(ISERROR(VLOOKUP(K29,'KAYIT LİSTESİ'!$B$4:$H$951,2,0)),"",(VLOOKUP(K29,'KAYIT LİSTESİ'!$B$4:$H$951,2,0)))</f>
      </c>
      <c r="M29" s="122">
        <f>IF(ISERROR(VLOOKUP(K29,'KAYIT LİSTESİ'!$B$4:$H$951,4,0)),"",(VLOOKUP(K29,'KAYIT LİSTESİ'!$B$4:$H$951,4,0)))</f>
      </c>
      <c r="N29" s="205">
        <f>IF(ISERROR(VLOOKUP(K29,'KAYIT LİSTESİ'!$B$4:$H$951,5,0)),"",(VLOOKUP(K29,'KAYIT LİSTESİ'!$B$4:$H$951,5,0)))</f>
      </c>
      <c r="O29" s="205">
        <f>IF(ISERROR(VLOOKUP(K29,'KAYIT LİSTESİ'!$B$4:$H$951,6,0)),"",(VLOOKUP(K29,'KAYIT LİSTESİ'!$B$4:$H$951,6,0)))</f>
      </c>
      <c r="P29" s="123"/>
    </row>
    <row r="30" spans="1:16" ht="36.75" customHeight="1">
      <c r="A30" s="66">
        <v>4</v>
      </c>
      <c r="B30" s="204" t="s">
        <v>175</v>
      </c>
      <c r="C30" s="278">
        <f>IF(ISERROR(VLOOKUP(B30,'KAYIT LİSTESİ'!$B$4:$H$951,2,0)),"",(VLOOKUP(B30,'KAYIT LİSTESİ'!$B$4:$H$951,2,0)))</f>
        <v>0</v>
      </c>
      <c r="D30" s="122" t="str">
        <f>IF(ISERROR(VLOOKUP(B30,'KAYIT LİSTESİ'!$B$4:$H$951,4,0)),"",(VLOOKUP(B30,'KAYIT LİSTESİ'!$B$4:$H$951,4,0)))</f>
        <v>-</v>
      </c>
      <c r="E30" s="205" t="str">
        <f>IF(ISERROR(VLOOKUP(B30,'KAYIT LİSTESİ'!$B$4:$H$951,5,0)),"",(VLOOKUP(B30,'KAYIT LİSTESİ'!$B$4:$H$951,5,0)))</f>
        <v>A. KADİR GÖKALP</v>
      </c>
      <c r="F30" s="205" t="str">
        <f>IF(ISERROR(VLOOKUP(B30,'KAYIT LİSTESİ'!$B$4:$H$951,6,0)),"",(VLOOKUP(B30,'KAYIT LİSTESİ'!$B$4:$H$951,6,0)))</f>
        <v>KOCAELİ DARICA BLD. - TASNİF DIŞI</v>
      </c>
      <c r="G30" s="123"/>
      <c r="H30" s="231"/>
      <c r="I30" s="68">
        <v>24</v>
      </c>
      <c r="J30" s="66">
        <v>4</v>
      </c>
      <c r="K30" s="204" t="s">
        <v>55</v>
      </c>
      <c r="L30" s="278">
        <f>IF(ISERROR(VLOOKUP(K30,'KAYIT LİSTESİ'!$B$4:$H$951,2,0)),"",(VLOOKUP(K30,'KAYIT LİSTESİ'!$B$4:$H$951,2,0)))</f>
      </c>
      <c r="M30" s="122">
        <f>IF(ISERROR(VLOOKUP(K30,'KAYIT LİSTESİ'!$B$4:$H$951,4,0)),"",(VLOOKUP(K30,'KAYIT LİSTESİ'!$B$4:$H$951,4,0)))</f>
      </c>
      <c r="N30" s="205">
        <f>IF(ISERROR(VLOOKUP(K30,'KAYIT LİSTESİ'!$B$4:$H$951,5,0)),"",(VLOOKUP(K30,'KAYIT LİSTESİ'!$B$4:$H$951,5,0)))</f>
      </c>
      <c r="O30" s="205">
        <f>IF(ISERROR(VLOOKUP(K30,'KAYIT LİSTESİ'!$B$4:$H$951,6,0)),"",(VLOOKUP(K30,'KAYIT LİSTESİ'!$B$4:$H$951,6,0)))</f>
      </c>
      <c r="P30" s="123"/>
    </row>
    <row r="31" spans="1:16" ht="36.75" customHeight="1">
      <c r="A31" s="66">
        <v>5</v>
      </c>
      <c r="B31" s="204" t="s">
        <v>176</v>
      </c>
      <c r="C31" s="278">
        <f>IF(ISERROR(VLOOKUP(B31,'KAYIT LİSTESİ'!$B$4:$H$951,2,0)),"",(VLOOKUP(B31,'KAYIT LİSTESİ'!$B$4:$H$951,2,0)))</f>
        <v>0</v>
      </c>
      <c r="D31" s="122" t="str">
        <f>IF(ISERROR(VLOOKUP(B31,'KAYIT LİSTESİ'!$B$4:$H$951,4,0)),"",(VLOOKUP(B31,'KAYIT LİSTESİ'!$B$4:$H$951,4,0)))</f>
        <v>-</v>
      </c>
      <c r="E31" s="205" t="str">
        <f>IF(ISERROR(VLOOKUP(B31,'KAYIT LİSTESİ'!$B$4:$H$951,5,0)),"",(VLOOKUP(B31,'KAYIT LİSTESİ'!$B$4:$H$951,5,0)))</f>
        <v>SERKAN ŞİMŞEK</v>
      </c>
      <c r="F31" s="205" t="str">
        <f>IF(ISERROR(VLOOKUP(B31,'KAYIT LİSTESİ'!$B$4:$H$951,6,0)),"",(VLOOKUP(B31,'KAYIT LİSTESİ'!$B$4:$H$951,6,0)))</f>
        <v>KOCAELİ DARICA BLD. - TASNİF DIŞI</v>
      </c>
      <c r="G31" s="123"/>
      <c r="H31" s="231"/>
      <c r="I31" s="68">
        <v>25</v>
      </c>
      <c r="J31" s="66">
        <v>5</v>
      </c>
      <c r="K31" s="204" t="s">
        <v>56</v>
      </c>
      <c r="L31" s="278">
        <f>IF(ISERROR(VLOOKUP(K31,'KAYIT LİSTESİ'!$B$4:$H$951,2,0)),"",(VLOOKUP(K31,'KAYIT LİSTESİ'!$B$4:$H$951,2,0)))</f>
      </c>
      <c r="M31" s="122">
        <f>IF(ISERROR(VLOOKUP(K31,'KAYIT LİSTESİ'!$B$4:$H$951,4,0)),"",(VLOOKUP(K31,'KAYIT LİSTESİ'!$B$4:$H$951,4,0)))</f>
      </c>
      <c r="N31" s="205">
        <f>IF(ISERROR(VLOOKUP(K31,'KAYIT LİSTESİ'!$B$4:$H$951,5,0)),"",(VLOOKUP(K31,'KAYIT LİSTESİ'!$B$4:$H$951,5,0)))</f>
      </c>
      <c r="O31" s="205">
        <f>IF(ISERROR(VLOOKUP(K31,'KAYIT LİSTESİ'!$B$4:$H$951,6,0)),"",(VLOOKUP(K31,'KAYIT LİSTESİ'!$B$4:$H$951,6,0)))</f>
      </c>
      <c r="P31" s="123"/>
    </row>
    <row r="32" spans="1:16" ht="36.75" customHeight="1">
      <c r="A32" s="66">
        <v>6</v>
      </c>
      <c r="B32" s="204" t="s">
        <v>177</v>
      </c>
      <c r="C32" s="278">
        <f>IF(ISERROR(VLOOKUP(B32,'KAYIT LİSTESİ'!$B$4:$H$951,2,0)),"",(VLOOKUP(B32,'KAYIT LİSTESİ'!$B$4:$H$951,2,0)))</f>
        <v>0</v>
      </c>
      <c r="D32" s="122" t="str">
        <f>IF(ISERROR(VLOOKUP(B32,'KAYIT LİSTESİ'!$B$4:$H$951,4,0)),"",(VLOOKUP(B32,'KAYIT LİSTESİ'!$B$4:$H$951,4,0)))</f>
        <v>-</v>
      </c>
      <c r="E32" s="205" t="str">
        <f>IF(ISERROR(VLOOKUP(B32,'KAYIT LİSTESİ'!$B$4:$H$951,5,0)),"",(VLOOKUP(B32,'KAYIT LİSTESİ'!$B$4:$H$951,5,0)))</f>
        <v>BAYRAM ÖZBAŞ</v>
      </c>
      <c r="F32" s="205" t="str">
        <f>IF(ISERROR(VLOOKUP(B32,'KAYIT LİSTESİ'!$B$4:$H$951,6,0)),"",(VLOOKUP(B32,'KAYIT LİSTESİ'!$B$4:$H$951,6,0)))</f>
        <v>KOCAELİ DARICA BLD. - TASNİF DIŞI</v>
      </c>
      <c r="G32" s="123"/>
      <c r="H32" s="231"/>
      <c r="J32" s="66">
        <v>6</v>
      </c>
      <c r="K32" s="204" t="s">
        <v>57</v>
      </c>
      <c r="L32" s="278">
        <f>IF(ISERROR(VLOOKUP(K32,'KAYIT LİSTESİ'!$B$4:$H$951,2,0)),"",(VLOOKUP(K32,'KAYIT LİSTESİ'!$B$4:$H$951,2,0)))</f>
      </c>
      <c r="M32" s="122">
        <f>IF(ISERROR(VLOOKUP(K32,'KAYIT LİSTESİ'!$B$4:$H$951,4,0)),"",(VLOOKUP(K32,'KAYIT LİSTESİ'!$B$4:$H$951,4,0)))</f>
      </c>
      <c r="N32" s="205">
        <f>IF(ISERROR(VLOOKUP(K32,'KAYIT LİSTESİ'!$B$4:$H$951,5,0)),"",(VLOOKUP(K32,'KAYIT LİSTESİ'!$B$4:$H$951,5,0)))</f>
      </c>
      <c r="O32" s="205">
        <f>IF(ISERROR(VLOOKUP(K32,'KAYIT LİSTESİ'!$B$4:$H$951,6,0)),"",(VLOOKUP(K32,'KAYIT LİSTESİ'!$B$4:$H$951,6,0)))</f>
      </c>
      <c r="P32" s="123"/>
    </row>
    <row r="33" spans="1:16" ht="36.75" customHeight="1">
      <c r="A33" s="66">
        <v>7</v>
      </c>
      <c r="B33" s="204" t="s">
        <v>178</v>
      </c>
      <c r="C33" s="278">
        <f>IF(ISERROR(VLOOKUP(B33,'KAYIT LİSTESİ'!$B$4:$H$951,2,0)),"",(VLOOKUP(B33,'KAYIT LİSTESİ'!$B$4:$H$951,2,0)))</f>
      </c>
      <c r="D33" s="122">
        <f>IF(ISERROR(VLOOKUP(B33,'KAYIT LİSTESİ'!$B$4:$H$951,4,0)),"",(VLOOKUP(B33,'KAYIT LİSTESİ'!$B$4:$H$951,4,0)))</f>
      </c>
      <c r="E33" s="205">
        <f>IF(ISERROR(VLOOKUP(B33,'KAYIT LİSTESİ'!$B$4:$H$951,5,0)),"",(VLOOKUP(B33,'KAYIT LİSTESİ'!$B$4:$H$951,5,0)))</f>
      </c>
      <c r="F33" s="205">
        <f>IF(ISERROR(VLOOKUP(B33,'KAYIT LİSTESİ'!$B$4:$H$951,6,0)),"",(VLOOKUP(B33,'KAYIT LİSTESİ'!$B$4:$H$951,6,0)))</f>
      </c>
      <c r="G33" s="123"/>
      <c r="H33" s="231"/>
      <c r="J33" s="66">
        <v>7</v>
      </c>
      <c r="K33" s="204" t="s">
        <v>360</v>
      </c>
      <c r="L33" s="278">
        <f>IF(ISERROR(VLOOKUP(K33,'KAYIT LİSTESİ'!$B$4:$H$951,2,0)),"",(VLOOKUP(K33,'KAYIT LİSTESİ'!$B$4:$H$951,2,0)))</f>
      </c>
      <c r="M33" s="122">
        <f>IF(ISERROR(VLOOKUP(K33,'KAYIT LİSTESİ'!$B$4:$H$951,4,0)),"",(VLOOKUP(K33,'KAYIT LİSTESİ'!$B$4:$H$951,4,0)))</f>
      </c>
      <c r="N33" s="205">
        <f>IF(ISERROR(VLOOKUP(K33,'KAYIT LİSTESİ'!$B$4:$H$951,5,0)),"",(VLOOKUP(K33,'KAYIT LİSTESİ'!$B$4:$H$951,5,0)))</f>
      </c>
      <c r="O33" s="205">
        <f>IF(ISERROR(VLOOKUP(K33,'KAYIT LİSTESİ'!$B$4:$H$951,6,0)),"",(VLOOKUP(K33,'KAYIT LİSTESİ'!$B$4:$H$951,6,0)))</f>
      </c>
      <c r="P33" s="123"/>
    </row>
    <row r="34" spans="1:16" ht="36.75" customHeight="1">
      <c r="A34" s="66">
        <v>8</v>
      </c>
      <c r="B34" s="204" t="s">
        <v>179</v>
      </c>
      <c r="C34" s="278">
        <f>IF(ISERROR(VLOOKUP(B34,'KAYIT LİSTESİ'!$B$4:$H$951,2,0)),"",(VLOOKUP(B34,'KAYIT LİSTESİ'!$B$4:$H$951,2,0)))</f>
      </c>
      <c r="D34" s="122">
        <f>IF(ISERROR(VLOOKUP(B34,'KAYIT LİSTESİ'!$B$4:$H$951,4,0)),"",(VLOOKUP(B34,'KAYIT LİSTESİ'!$B$4:$H$951,4,0)))</f>
      </c>
      <c r="E34" s="205">
        <f>IF(ISERROR(VLOOKUP(B34,'KAYIT LİSTESİ'!$B$4:$H$951,5,0)),"",(VLOOKUP(B34,'KAYIT LİSTESİ'!$B$4:$H$951,5,0)))</f>
      </c>
      <c r="F34" s="205">
        <f>IF(ISERROR(VLOOKUP(B34,'KAYIT LİSTESİ'!$B$4:$H$951,6,0)),"",(VLOOKUP(B34,'KAYIT LİSTESİ'!$B$4:$H$951,6,0)))</f>
      </c>
      <c r="G34" s="123"/>
      <c r="H34" s="231"/>
      <c r="J34" s="66">
        <v>8</v>
      </c>
      <c r="K34" s="204" t="s">
        <v>361</v>
      </c>
      <c r="L34" s="278">
        <f>IF(ISERROR(VLOOKUP(K34,'KAYIT LİSTESİ'!$B$4:$H$951,2,0)),"",(VLOOKUP(K34,'KAYIT LİSTESİ'!$B$4:$H$951,2,0)))</f>
      </c>
      <c r="M34" s="122">
        <f>IF(ISERROR(VLOOKUP(K34,'KAYIT LİSTESİ'!$B$4:$H$951,4,0)),"",(VLOOKUP(K34,'KAYIT LİSTESİ'!$B$4:$H$951,4,0)))</f>
      </c>
      <c r="N34" s="205">
        <f>IF(ISERROR(VLOOKUP(K34,'KAYIT LİSTESİ'!$B$4:$H$951,5,0)),"",(VLOOKUP(K34,'KAYIT LİSTESİ'!$B$4:$H$951,5,0)))</f>
      </c>
      <c r="O34" s="205">
        <f>IF(ISERROR(VLOOKUP(K34,'KAYIT LİSTESİ'!$B$4:$H$951,6,0)),"",(VLOOKUP(K34,'KAYIT LİSTESİ'!$B$4:$H$951,6,0)))</f>
      </c>
      <c r="P34" s="123"/>
    </row>
    <row r="35" spans="1:16" ht="36.75" customHeight="1">
      <c r="A35" s="460" t="s">
        <v>633</v>
      </c>
      <c r="B35" s="460"/>
      <c r="C35" s="460"/>
      <c r="D35" s="460"/>
      <c r="E35" s="460"/>
      <c r="F35" s="460"/>
      <c r="G35" s="460"/>
      <c r="H35" s="233"/>
      <c r="J35" s="461" t="s">
        <v>226</v>
      </c>
      <c r="K35" s="461"/>
      <c r="L35" s="461"/>
      <c r="M35" s="461"/>
      <c r="N35" s="461"/>
      <c r="O35" s="461"/>
      <c r="P35" s="461"/>
    </row>
    <row r="36" spans="1:16" ht="36.75" customHeight="1">
      <c r="A36" s="458" t="s">
        <v>16</v>
      </c>
      <c r="B36" s="459"/>
      <c r="C36" s="459"/>
      <c r="D36" s="459"/>
      <c r="E36" s="459"/>
      <c r="F36" s="459"/>
      <c r="G36" s="459"/>
      <c r="H36" s="234"/>
      <c r="J36" s="455" t="s">
        <v>6</v>
      </c>
      <c r="K36" s="462"/>
      <c r="L36" s="455" t="s">
        <v>78</v>
      </c>
      <c r="M36" s="455" t="s">
        <v>21</v>
      </c>
      <c r="N36" s="455" t="s">
        <v>7</v>
      </c>
      <c r="O36" s="455" t="s">
        <v>672</v>
      </c>
      <c r="P36" s="455" t="s">
        <v>225</v>
      </c>
    </row>
    <row r="37" spans="1:16" ht="36.75" customHeight="1">
      <c r="A37" s="195" t="s">
        <v>12</v>
      </c>
      <c r="B37" s="195" t="s">
        <v>80</v>
      </c>
      <c r="C37" s="195" t="s">
        <v>79</v>
      </c>
      <c r="D37" s="196" t="s">
        <v>13</v>
      </c>
      <c r="E37" s="197" t="s">
        <v>14</v>
      </c>
      <c r="F37" s="197" t="s">
        <v>672</v>
      </c>
      <c r="G37" s="195" t="s">
        <v>225</v>
      </c>
      <c r="H37" s="235"/>
      <c r="J37" s="456"/>
      <c r="K37" s="462"/>
      <c r="L37" s="456"/>
      <c r="M37" s="456"/>
      <c r="N37" s="456"/>
      <c r="O37" s="456"/>
      <c r="P37" s="456"/>
    </row>
    <row r="38" spans="1:16" ht="36.75" customHeight="1">
      <c r="A38" s="19">
        <v>1</v>
      </c>
      <c r="B38" s="20" t="s">
        <v>639</v>
      </c>
      <c r="C38" s="280">
        <f>IF(ISERROR(VLOOKUP(B38,'KAYIT LİSTESİ'!$B$4:$H$951,2,0)),"",(VLOOKUP(B38,'KAYIT LİSTESİ'!$B$4:$H$951,2,0)))</f>
      </c>
      <c r="D38" s="21">
        <f>IF(ISERROR(VLOOKUP(B38,'KAYIT LİSTESİ'!$B$4:$H$951,4,0)),"",(VLOOKUP(B38,'KAYIT LİSTESİ'!$B$4:$H$951,4,0)))</f>
      </c>
      <c r="E38" s="46">
        <f>IF(ISERROR(VLOOKUP(B38,'KAYIT LİSTESİ'!$B$4:$H$951,5,0)),"",(VLOOKUP(B38,'KAYIT LİSTESİ'!$B$4:$H$951,5,0)))</f>
      </c>
      <c r="F38" s="46">
        <f>IF(ISERROR(VLOOKUP(B38,'KAYIT LİSTESİ'!$B$4:$H$951,6,0)),"",(VLOOKUP(B38,'KAYIT LİSTESİ'!$B$4:$H$951,6,0)))</f>
      </c>
      <c r="G38" s="22"/>
      <c r="H38" s="236"/>
      <c r="J38" s="66">
        <v>1</v>
      </c>
      <c r="K38" s="204" t="s">
        <v>409</v>
      </c>
      <c r="L38" s="281">
        <f>IF(ISERROR(VLOOKUP(K38,'KAYIT LİSTESİ'!$B$4:$H$951,2,0)),"",(VLOOKUP(K38,'KAYIT LİSTESİ'!$B$4:$H$951,2,0)))</f>
        <v>551</v>
      </c>
      <c r="M38" s="206">
        <f>IF(ISERROR(VLOOKUP(K38,'KAYIT LİSTESİ'!$B$4:$H$951,4,0)),"",(VLOOKUP(K38,'KAYIT LİSTESİ'!$B$4:$H$951,4,0)))</f>
        <v>35328</v>
      </c>
      <c r="N38" s="244" t="str">
        <f>IF(ISERROR(VLOOKUP(K38,'KAYIT LİSTESİ'!$B$4:$H$951,5,0)),"",(VLOOKUP(K38,'KAYIT LİSTESİ'!$B$4:$H$951,5,0)))</f>
        <v>ABDURRAHMAN ÇALICA</v>
      </c>
      <c r="O38" s="244" t="str">
        <f>IF(ISERROR(VLOOKUP(K38,'KAYIT LİSTESİ'!$B$4:$H$951,6,0)),"",(VLOOKUP(K38,'KAYIT LİSTESİ'!$B$4:$H$951,6,0)))</f>
        <v>TOKAT-BELEDİYE PLEVNE SPOR</v>
      </c>
      <c r="P38" s="207"/>
    </row>
    <row r="39" spans="1:16" ht="36.75" customHeight="1">
      <c r="A39" s="19">
        <v>2</v>
      </c>
      <c r="B39" s="20" t="s">
        <v>640</v>
      </c>
      <c r="C39" s="280">
        <f>IF(ISERROR(VLOOKUP(B39,'KAYIT LİSTESİ'!$B$4:$H$951,2,0)),"",(VLOOKUP(B39,'KAYIT LİSTESİ'!$B$4:$H$951,2,0)))</f>
        <v>558</v>
      </c>
      <c r="D39" s="21">
        <f>IF(ISERROR(VLOOKUP(B39,'KAYIT LİSTESİ'!$B$4:$H$951,4,0)),"",(VLOOKUP(B39,'KAYIT LİSTESİ'!$B$4:$H$951,4,0)))</f>
        <v>35074</v>
      </c>
      <c r="E39" s="46" t="str">
        <f>IF(ISERROR(VLOOKUP(B39,'KAYIT LİSTESİ'!$B$4:$H$951,5,0)),"",(VLOOKUP(B39,'KAYIT LİSTESİ'!$B$4:$H$951,5,0)))</f>
        <v>İLKER TOSUN</v>
      </c>
      <c r="F39" s="46" t="str">
        <f>IF(ISERROR(VLOOKUP(B39,'KAYIT LİSTESİ'!$B$4:$H$951,6,0)),"",(VLOOKUP(B39,'KAYIT LİSTESİ'!$B$4:$H$951,6,0)))</f>
        <v>TOKAT-BELEDİYE PLEVNE SPOR</v>
      </c>
      <c r="G39" s="22"/>
      <c r="H39" s="236"/>
      <c r="J39" s="66">
        <v>2</v>
      </c>
      <c r="K39" s="204" t="s">
        <v>410</v>
      </c>
      <c r="L39" s="281">
        <f>IF(ISERROR(VLOOKUP(K39,'KAYIT LİSTESİ'!$B$4:$H$951,2,0)),"",(VLOOKUP(K39,'KAYIT LİSTESİ'!$B$4:$H$951,2,0)))</f>
        <v>0</v>
      </c>
      <c r="M39" s="206">
        <f>IF(ISERROR(VLOOKUP(K39,'KAYIT LİSTESİ'!$B$4:$H$951,4,0)),"",(VLOOKUP(K39,'KAYIT LİSTESİ'!$B$4:$H$951,4,0)))</f>
        <v>0</v>
      </c>
      <c r="N39" s="244">
        <f>IF(ISERROR(VLOOKUP(K39,'KAYIT LİSTESİ'!$B$4:$H$951,5,0)),"",(VLOOKUP(K39,'KAYIT LİSTESİ'!$B$4:$H$951,5,0)))</f>
        <v>0</v>
      </c>
      <c r="O39" s="244" t="str">
        <f>IF(ISERROR(VLOOKUP(K39,'KAYIT LİSTESİ'!$B$4:$H$951,6,0)),"",(VLOOKUP(K39,'KAYIT LİSTESİ'!$B$4:$H$951,6,0)))</f>
        <v>İSTANBUL-SULTANBEYLİ MEVLANA İ.Ö.O.SP.</v>
      </c>
      <c r="P39" s="207"/>
    </row>
    <row r="40" spans="1:16" ht="36.75" customHeight="1">
      <c r="A40" s="19">
        <v>3</v>
      </c>
      <c r="B40" s="20" t="s">
        <v>641</v>
      </c>
      <c r="C40" s="280">
        <f>IF(ISERROR(VLOOKUP(B40,'KAYIT LİSTESİ'!$B$4:$H$951,2,0)),"",(VLOOKUP(B40,'KAYIT LİSTESİ'!$B$4:$H$951,2,0)))</f>
        <v>477</v>
      </c>
      <c r="D40" s="21">
        <f>IF(ISERROR(VLOOKUP(B40,'KAYIT LİSTESİ'!$B$4:$H$951,4,0)),"",(VLOOKUP(B40,'KAYIT LİSTESİ'!$B$4:$H$951,4,0)))</f>
        <v>35431</v>
      </c>
      <c r="E40" s="46" t="str">
        <f>IF(ISERROR(VLOOKUP(B40,'KAYIT LİSTESİ'!$B$4:$H$951,5,0)),"",(VLOOKUP(B40,'KAYIT LİSTESİ'!$B$4:$H$951,5,0)))</f>
        <v>MUHAMMED DÖNMEZ</v>
      </c>
      <c r="F40" s="46" t="str">
        <f>IF(ISERROR(VLOOKUP(B40,'KAYIT LİSTESİ'!$B$4:$H$951,6,0)),"",(VLOOKUP(B40,'KAYIT LİSTESİ'!$B$4:$H$951,6,0)))</f>
        <v>İSTANBUL-SULTANBEYLİ MEVLANA İ.Ö.O.SP.</v>
      </c>
      <c r="G40" s="22"/>
      <c r="H40" s="236"/>
      <c r="J40" s="66">
        <v>3</v>
      </c>
      <c r="K40" s="204" t="s">
        <v>411</v>
      </c>
      <c r="L40" s="281">
        <f>IF(ISERROR(VLOOKUP(K40,'KAYIT LİSTESİ'!$B$4:$H$951,2,0)),"",(VLOOKUP(K40,'KAYIT LİSTESİ'!$B$4:$H$951,2,0)))</f>
        <v>517</v>
      </c>
      <c r="M40" s="206">
        <f>IF(ISERROR(VLOOKUP(K40,'KAYIT LİSTESİ'!$B$4:$H$951,4,0)),"",(VLOOKUP(K40,'KAYIT LİSTESİ'!$B$4:$H$951,4,0)))</f>
        <v>35011</v>
      </c>
      <c r="N40" s="244" t="str">
        <f>IF(ISERROR(VLOOKUP(K40,'KAYIT LİSTESİ'!$B$4:$H$951,5,0)),"",(VLOOKUP(K40,'KAYIT LİSTESİ'!$B$4:$H$951,5,0)))</f>
        <v>EMRE ARSLAN</v>
      </c>
      <c r="O40" s="244" t="str">
        <f>IF(ISERROR(VLOOKUP(K40,'KAYIT LİSTESİ'!$B$4:$H$951,6,0)),"",(VLOOKUP(K40,'KAYIT LİSTESİ'!$B$4:$H$951,6,0)))</f>
        <v>MALATYA-ESENLİK BLD.SP.</v>
      </c>
      <c r="P40" s="207"/>
    </row>
    <row r="41" spans="1:16" ht="36.75" customHeight="1">
      <c r="A41" s="19">
        <v>4</v>
      </c>
      <c r="B41" s="20" t="s">
        <v>642</v>
      </c>
      <c r="C41" s="280">
        <f>IF(ISERROR(VLOOKUP(B41,'KAYIT LİSTESİ'!$B$4:$H$951,2,0)),"",(VLOOKUP(B41,'KAYIT LİSTESİ'!$B$4:$H$951,2,0)))</f>
        <v>518</v>
      </c>
      <c r="D41" s="21">
        <f>IF(ISERROR(VLOOKUP(B41,'KAYIT LİSTESİ'!$B$4:$H$951,4,0)),"",(VLOOKUP(B41,'KAYIT LİSTESİ'!$B$4:$H$951,4,0)))</f>
        <v>35450</v>
      </c>
      <c r="E41" s="46" t="str">
        <f>IF(ISERROR(VLOOKUP(B41,'KAYIT LİSTESİ'!$B$4:$H$951,5,0)),"",(VLOOKUP(B41,'KAYIT LİSTESİ'!$B$4:$H$951,5,0)))</f>
        <v>FATİH GÜRDEN</v>
      </c>
      <c r="F41" s="46" t="str">
        <f>IF(ISERROR(VLOOKUP(B41,'KAYIT LİSTESİ'!$B$4:$H$951,6,0)),"",(VLOOKUP(B41,'KAYIT LİSTESİ'!$B$4:$H$951,6,0)))</f>
        <v>MALATYA-ESENLİK BLD.SP.</v>
      </c>
      <c r="G41" s="22"/>
      <c r="H41" s="236"/>
      <c r="J41" s="66">
        <v>4</v>
      </c>
      <c r="K41" s="204" t="s">
        <v>412</v>
      </c>
      <c r="L41" s="281">
        <f>IF(ISERROR(VLOOKUP(K41,'KAYIT LİSTESİ'!$B$4:$H$951,2,0)),"",(VLOOKUP(K41,'KAYIT LİSTESİ'!$B$4:$H$951,2,0)))</f>
        <v>430</v>
      </c>
      <c r="M41" s="206">
        <f>IF(ISERROR(VLOOKUP(K41,'KAYIT LİSTESİ'!$B$4:$H$951,4,0)),"",(VLOOKUP(K41,'KAYIT LİSTESİ'!$B$4:$H$951,4,0)))</f>
        <v>35689</v>
      </c>
      <c r="N41" s="244" t="str">
        <f>IF(ISERROR(VLOOKUP(K41,'KAYIT LİSTESİ'!$B$4:$H$951,5,0)),"",(VLOOKUP(K41,'KAYIT LİSTESİ'!$B$4:$H$951,5,0)))</f>
        <v>DOGUKAN  ÇATKIN</v>
      </c>
      <c r="O41" s="244" t="str">
        <f>IF(ISERROR(VLOOKUP(K41,'KAYIT LİSTESİ'!$B$4:$H$951,6,0)),"",(VLOOKUP(K41,'KAYIT LİSTESİ'!$B$4:$H$951,6,0)))</f>
        <v>ESKİŞEHİR-B.Ş.GENÇLİK VE SPOR</v>
      </c>
      <c r="P41" s="207"/>
    </row>
    <row r="42" spans="1:16" ht="36.75" customHeight="1">
      <c r="A42" s="19">
        <v>5</v>
      </c>
      <c r="B42" s="20" t="s">
        <v>643</v>
      </c>
      <c r="C42" s="280">
        <f>IF(ISERROR(VLOOKUP(B42,'KAYIT LİSTESİ'!$B$4:$H$951,2,0)),"",(VLOOKUP(B42,'KAYIT LİSTESİ'!$B$4:$H$951,2,0)))</f>
        <v>440</v>
      </c>
      <c r="D42" s="21">
        <f>IF(ISERROR(VLOOKUP(B42,'KAYIT LİSTESİ'!$B$4:$H$951,4,0)),"",(VLOOKUP(B42,'KAYIT LİSTESİ'!$B$4:$H$951,4,0)))</f>
        <v>35774</v>
      </c>
      <c r="E42" s="46" t="str">
        <f>IF(ISERROR(VLOOKUP(B42,'KAYIT LİSTESİ'!$B$4:$H$951,5,0)),"",(VLOOKUP(B42,'KAYIT LİSTESİ'!$B$4:$H$951,5,0)))</f>
        <v>YUNUS EMRE DOGAN</v>
      </c>
      <c r="F42" s="46" t="str">
        <f>IF(ISERROR(VLOOKUP(B42,'KAYIT LİSTESİ'!$B$4:$H$951,6,0)),"",(VLOOKUP(B42,'KAYIT LİSTESİ'!$B$4:$H$951,6,0)))</f>
        <v>ESKİŞEHİR-B.Ş.GENÇLİK VE SPOR</v>
      </c>
      <c r="G42" s="22"/>
      <c r="H42" s="236"/>
      <c r="J42" s="66">
        <v>5</v>
      </c>
      <c r="K42" s="204" t="s">
        <v>413</v>
      </c>
      <c r="L42" s="281">
        <f>IF(ISERROR(VLOOKUP(K42,'KAYIT LİSTESİ'!$B$4:$H$951,2,0)),"",(VLOOKUP(K42,'KAYIT LİSTESİ'!$B$4:$H$951,2,0)))</f>
        <v>538</v>
      </c>
      <c r="M42" s="206">
        <f>IF(ISERROR(VLOOKUP(K42,'KAYIT LİSTESİ'!$B$4:$H$951,4,0)),"",(VLOOKUP(K42,'KAYIT LİSTESİ'!$B$4:$H$951,4,0)))</f>
        <v>34814</v>
      </c>
      <c r="N42" s="244" t="str">
        <f>IF(ISERROR(VLOOKUP(K42,'KAYIT LİSTESİ'!$B$4:$H$951,5,0)),"",(VLOOKUP(K42,'KAYIT LİSTESİ'!$B$4:$H$951,5,0)))</f>
        <v>SEMİH İLHAN</v>
      </c>
      <c r="O42" s="244" t="str">
        <f>IF(ISERROR(VLOOKUP(K42,'KAYIT LİSTESİ'!$B$4:$H$951,6,0)),"",(VLOOKUP(K42,'KAYIT LİSTESİ'!$B$4:$H$951,6,0)))</f>
        <v>MERSİN-MESKİ SPOR</v>
      </c>
      <c r="P42" s="207"/>
    </row>
    <row r="43" spans="1:16" ht="36.75" customHeight="1">
      <c r="A43" s="19">
        <v>6</v>
      </c>
      <c r="B43" s="20" t="s">
        <v>644</v>
      </c>
      <c r="C43" s="280">
        <f>IF(ISERROR(VLOOKUP(B43,'KAYIT LİSTESİ'!$B$4:$H$951,2,0)),"",(VLOOKUP(B43,'KAYIT LİSTESİ'!$B$4:$H$951,2,0)))</f>
        <v>535</v>
      </c>
      <c r="D43" s="21">
        <f>IF(ISERROR(VLOOKUP(B43,'KAYIT LİSTESİ'!$B$4:$H$951,4,0)),"",(VLOOKUP(B43,'KAYIT LİSTESİ'!$B$4:$H$951,4,0)))</f>
        <v>34496</v>
      </c>
      <c r="E43" s="46" t="str">
        <f>IF(ISERROR(VLOOKUP(B43,'KAYIT LİSTESİ'!$B$4:$H$951,5,0)),"",(VLOOKUP(B43,'KAYIT LİSTESİ'!$B$4:$H$951,5,0)))</f>
        <v>MUSTAFA KARADUMAN</v>
      </c>
      <c r="F43" s="46" t="str">
        <f>IF(ISERROR(VLOOKUP(B43,'KAYIT LİSTESİ'!$B$4:$H$951,6,0)),"",(VLOOKUP(B43,'KAYIT LİSTESİ'!$B$4:$H$951,6,0)))</f>
        <v>MERSİN-MESKİ SPOR</v>
      </c>
      <c r="G43" s="22"/>
      <c r="H43" s="236"/>
      <c r="J43" s="66">
        <v>6</v>
      </c>
      <c r="K43" s="204" t="s">
        <v>414</v>
      </c>
      <c r="L43" s="281">
        <f>IF(ISERROR(VLOOKUP(K43,'KAYIT LİSTESİ'!$B$4:$H$951,2,0)),"",(VLOOKUP(K43,'KAYIT LİSTESİ'!$B$4:$H$951,2,0)))</f>
        <v>540</v>
      </c>
      <c r="M43" s="206">
        <f>IF(ISERROR(VLOOKUP(K43,'KAYIT LİSTESİ'!$B$4:$H$951,4,0)),"",(VLOOKUP(K43,'KAYIT LİSTESİ'!$B$4:$H$951,4,0)))</f>
        <v>35244</v>
      </c>
      <c r="N43" s="244" t="str">
        <f>IF(ISERROR(VLOOKUP(K43,'KAYIT LİSTESİ'!$B$4:$H$951,5,0)),"",(VLOOKUP(K43,'KAYIT LİSTESİ'!$B$4:$H$951,5,0)))</f>
        <v>AHMET FEHİM KOÇ</v>
      </c>
      <c r="O43" s="244" t="str">
        <f>IF(ISERROR(VLOOKUP(K43,'KAYIT LİSTESİ'!$B$4:$H$951,6,0)),"",(VLOOKUP(K43,'KAYIT LİSTESİ'!$B$4:$H$951,6,0)))</f>
        <v>SİVAS-SPORCU EĞİTİM MERKEZİ</v>
      </c>
      <c r="P43" s="207"/>
    </row>
    <row r="44" spans="1:16" ht="36.75" customHeight="1">
      <c r="A44" s="19">
        <v>7</v>
      </c>
      <c r="B44" s="20" t="s">
        <v>645</v>
      </c>
      <c r="C44" s="280">
        <f>IF(ISERROR(VLOOKUP(B44,'KAYIT LİSTESİ'!$B$4:$H$951,2,0)),"",(VLOOKUP(B44,'KAYIT LİSTESİ'!$B$4:$H$951,2,0)))</f>
        <v>548</v>
      </c>
      <c r="D44" s="21">
        <f>IF(ISERROR(VLOOKUP(B44,'KAYIT LİSTESİ'!$B$4:$H$951,4,0)),"",(VLOOKUP(B44,'KAYIT LİSTESİ'!$B$4:$H$951,4,0)))</f>
        <v>34827</v>
      </c>
      <c r="E44" s="46" t="str">
        <f>IF(ISERROR(VLOOKUP(B44,'KAYIT LİSTESİ'!$B$4:$H$951,5,0)),"",(VLOOKUP(B44,'KAYIT LİSTESİ'!$B$4:$H$951,5,0)))</f>
        <v>NUH ÖZDEMİR</v>
      </c>
      <c r="F44" s="46" t="str">
        <f>IF(ISERROR(VLOOKUP(B44,'KAYIT LİSTESİ'!$B$4:$H$951,6,0)),"",(VLOOKUP(B44,'KAYIT LİSTESİ'!$B$4:$H$951,6,0)))</f>
        <v>SİVAS-SPORCU EĞİTİM MERKEZİ</v>
      </c>
      <c r="G44" s="22"/>
      <c r="H44" s="236"/>
      <c r="J44" s="66">
        <v>7</v>
      </c>
      <c r="K44" s="204" t="s">
        <v>415</v>
      </c>
      <c r="L44" s="281">
        <f>IF(ISERROR(VLOOKUP(K44,'KAYIT LİSTESİ'!$B$4:$H$951,2,0)),"",(VLOOKUP(K44,'KAYIT LİSTESİ'!$B$4:$H$951,2,0)))</f>
        <v>412</v>
      </c>
      <c r="M44" s="206">
        <f>IF(ISERROR(VLOOKUP(K44,'KAYIT LİSTESİ'!$B$4:$H$951,4,0)),"",(VLOOKUP(K44,'KAYIT LİSTESİ'!$B$4:$H$951,4,0)))</f>
        <v>1994</v>
      </c>
      <c r="N44" s="244" t="str">
        <f>IF(ISERROR(VLOOKUP(K44,'KAYIT LİSTESİ'!$B$4:$H$951,5,0)),"",(VLOOKUP(K44,'KAYIT LİSTESİ'!$B$4:$H$951,5,0)))</f>
        <v>ÖZDENİZ AKKUŞ</v>
      </c>
      <c r="O44" s="244" t="str">
        <f>IF(ISERROR(VLOOKUP(K44,'KAYIT LİSTESİ'!$B$4:$H$951,6,0)),"",(VLOOKUP(K44,'KAYIT LİSTESİ'!$B$4:$H$951,6,0)))</f>
        <v>ANKARA-B.B. ANKARASPOR</v>
      </c>
      <c r="P44" s="207"/>
    </row>
    <row r="45" spans="1:16" ht="36.75" customHeight="1">
      <c r="A45" s="19">
        <v>8</v>
      </c>
      <c r="B45" s="20" t="s">
        <v>646</v>
      </c>
      <c r="C45" s="280">
        <f>IF(ISERROR(VLOOKUP(B45,'KAYIT LİSTESİ'!$B$4:$H$951,2,0)),"",(VLOOKUP(B45,'KAYIT LİSTESİ'!$B$4:$H$951,2,0)))</f>
        <v>0</v>
      </c>
      <c r="D45" s="21" t="str">
        <f>IF(ISERROR(VLOOKUP(B45,'KAYIT LİSTESİ'!$B$4:$H$951,4,0)),"",(VLOOKUP(B45,'KAYIT LİSTESİ'!$B$4:$H$951,4,0)))</f>
        <v>-</v>
      </c>
      <c r="E45" s="46" t="str">
        <f>IF(ISERROR(VLOOKUP(B45,'KAYIT LİSTESİ'!$B$4:$H$951,5,0)),"",(VLOOKUP(B45,'KAYIT LİSTESİ'!$B$4:$H$951,5,0)))</f>
        <v>TOLGAHAN AKSU</v>
      </c>
      <c r="F45" s="46" t="str">
        <f>IF(ISERROR(VLOOKUP(B45,'KAYIT LİSTESİ'!$B$4:$H$951,6,0)),"",(VLOOKUP(B45,'KAYIT LİSTESİ'!$B$4:$H$951,6,0)))</f>
        <v>FERDİ</v>
      </c>
      <c r="G45" s="22"/>
      <c r="H45" s="236"/>
      <c r="J45" s="66">
        <v>8</v>
      </c>
      <c r="K45" s="204" t="s">
        <v>416</v>
      </c>
      <c r="L45" s="281">
        <f>IF(ISERROR(VLOOKUP(K45,'KAYIT LİSTESİ'!$B$4:$H$951,2,0)),"",(VLOOKUP(K45,'KAYIT LİSTESİ'!$B$4:$H$951,2,0)))</f>
        <v>513</v>
      </c>
      <c r="M45" s="206" t="str">
        <f>IF(ISERROR(VLOOKUP(K45,'KAYIT LİSTESİ'!$B$4:$H$951,4,0)),"",(VLOOKUP(K45,'KAYIT LİSTESİ'!$B$4:$H$951,4,0)))</f>
        <v>-</v>
      </c>
      <c r="N45" s="244" t="str">
        <f>IF(ISERROR(VLOOKUP(K45,'KAYIT LİSTESİ'!$B$4:$H$951,5,0)),"",(VLOOKUP(K45,'KAYIT LİSTESİ'!$B$4:$H$951,5,0)))</f>
        <v>TUNAHAN DURMAZ</v>
      </c>
      <c r="O45" s="244" t="str">
        <f>IF(ISERROR(VLOOKUP(K45,'KAYIT LİSTESİ'!$B$4:$H$951,6,0)),"",(VLOOKUP(K45,'KAYIT LİSTESİ'!$B$4:$H$951,6,0)))</f>
        <v>KOCAELİ-DARICA BLD.EĞT.SP.</v>
      </c>
      <c r="P45" s="207"/>
    </row>
    <row r="46" spans="1:16" ht="36.75" customHeight="1">
      <c r="A46" s="458" t="s">
        <v>17</v>
      </c>
      <c r="B46" s="459"/>
      <c r="C46" s="459"/>
      <c r="D46" s="459"/>
      <c r="E46" s="459"/>
      <c r="F46" s="459"/>
      <c r="G46" s="459"/>
      <c r="H46" s="234"/>
      <c r="J46" s="66">
        <v>9</v>
      </c>
      <c r="K46" s="204" t="s">
        <v>417</v>
      </c>
      <c r="L46" s="281">
        <f>IF(ISERROR(VLOOKUP(K46,'KAYIT LİSTESİ'!$B$4:$H$951,2,0)),"",(VLOOKUP(K46,'KAYIT LİSTESİ'!$B$4:$H$951,2,0)))</f>
        <v>495</v>
      </c>
      <c r="M46" s="206">
        <f>IF(ISERROR(VLOOKUP(K46,'KAYIT LİSTESİ'!$B$4:$H$951,4,0)),"",(VLOOKUP(K46,'KAYIT LİSTESİ'!$B$4:$H$951,4,0)))</f>
        <v>35094</v>
      </c>
      <c r="N46" s="244" t="str">
        <f>IF(ISERROR(VLOOKUP(K46,'KAYIT LİSTESİ'!$B$4:$H$951,5,0)),"",(VLOOKUP(K46,'KAYIT LİSTESİ'!$B$4:$H$951,5,0)))</f>
        <v>YAGIZ ERDOĞAN</v>
      </c>
      <c r="O46" s="244" t="str">
        <f>IF(ISERROR(VLOOKUP(K46,'KAYIT LİSTESİ'!$B$4:$H$951,6,0)),"",(VLOOKUP(K46,'KAYIT LİSTESİ'!$B$4:$H$951,6,0)))</f>
        <v>İSTANBUL-ÜSKÜDAR BLD.SPOR</v>
      </c>
      <c r="P46" s="207"/>
    </row>
    <row r="47" spans="1:16" ht="36.75" customHeight="1">
      <c r="A47" s="195" t="s">
        <v>12</v>
      </c>
      <c r="B47" s="195" t="s">
        <v>80</v>
      </c>
      <c r="C47" s="195" t="s">
        <v>79</v>
      </c>
      <c r="D47" s="196" t="s">
        <v>13</v>
      </c>
      <c r="E47" s="197" t="s">
        <v>14</v>
      </c>
      <c r="F47" s="197" t="s">
        <v>672</v>
      </c>
      <c r="G47" s="195" t="s">
        <v>225</v>
      </c>
      <c r="H47" s="235"/>
      <c r="J47" s="66">
        <v>10</v>
      </c>
      <c r="K47" s="204" t="s">
        <v>418</v>
      </c>
      <c r="L47" s="281">
        <f>IF(ISERROR(VLOOKUP(K47,'KAYIT LİSTESİ'!$B$4:$H$951,2,0)),"",(VLOOKUP(K47,'KAYIT LİSTESİ'!$B$4:$H$951,2,0)))</f>
        <v>573</v>
      </c>
      <c r="M47" s="206">
        <f>IF(ISERROR(VLOOKUP(K47,'KAYIT LİSTESİ'!$B$4:$H$951,4,0)),"",(VLOOKUP(K47,'KAYIT LİSTESİ'!$B$4:$H$951,4,0)))</f>
        <v>34656</v>
      </c>
      <c r="N47" s="244" t="str">
        <f>IF(ISERROR(VLOOKUP(K47,'KAYIT LİSTESİ'!$B$4:$H$951,5,0)),"",(VLOOKUP(K47,'KAYIT LİSTESİ'!$B$4:$H$951,5,0)))</f>
        <v>ALİ SARI </v>
      </c>
      <c r="O47" s="244" t="str">
        <f>IF(ISERROR(VLOOKUP(K47,'KAYIT LİSTESİ'!$B$4:$H$951,6,0)),"",(VLOOKUP(K47,'KAYIT LİSTESİ'!$B$4:$H$951,6,0)))</f>
        <v>KOCAELİ-B.Ş.BLD.KAĞIT SPOR</v>
      </c>
      <c r="P47" s="207"/>
    </row>
    <row r="48" spans="1:16" ht="36.75" customHeight="1">
      <c r="A48" s="19">
        <v>1</v>
      </c>
      <c r="B48" s="20" t="s">
        <v>647</v>
      </c>
      <c r="C48" s="280">
        <f>IF(ISERROR(VLOOKUP(B48,'KAYIT LİSTESİ'!$B$4:$H$951,2,0)),"",(VLOOKUP(B48,'KAYIT LİSTESİ'!$B$4:$H$951,2,0)))</f>
      </c>
      <c r="D48" s="21">
        <f>IF(ISERROR(VLOOKUP(B48,'KAYIT LİSTESİ'!$B$4:$H$951,4,0)),"",(VLOOKUP(B48,'KAYIT LİSTESİ'!$B$4:$H$951,4,0)))</f>
      </c>
      <c r="E48" s="46">
        <f>IF(ISERROR(VLOOKUP(B48,'KAYIT LİSTESİ'!$B$4:$H$951,5,0)),"",(VLOOKUP(B48,'KAYIT LİSTESİ'!$B$4:$H$951,5,0)))</f>
      </c>
      <c r="F48" s="46">
        <f>IF(ISERROR(VLOOKUP(B48,'KAYIT LİSTESİ'!$B$4:$H$951,6,0)),"",(VLOOKUP(B48,'KAYIT LİSTESİ'!$B$4:$H$951,6,0)))</f>
      </c>
      <c r="G48" s="22"/>
      <c r="H48" s="236"/>
      <c r="J48" s="66">
        <v>11</v>
      </c>
      <c r="K48" s="204" t="s">
        <v>419</v>
      </c>
      <c r="L48" s="281">
        <f>IF(ISERROR(VLOOKUP(K48,'KAYIT LİSTESİ'!$B$4:$H$951,2,0)),"",(VLOOKUP(K48,'KAYIT LİSTESİ'!$B$4:$H$951,2,0)))</f>
        <v>422</v>
      </c>
      <c r="M48" s="206">
        <f>IF(ISERROR(VLOOKUP(K48,'KAYIT LİSTESİ'!$B$4:$H$951,4,0)),"",(VLOOKUP(K48,'KAYIT LİSTESİ'!$B$4:$H$951,4,0)))</f>
        <v>35080</v>
      </c>
      <c r="N48" s="244" t="str">
        <f>IF(ISERROR(VLOOKUP(K48,'KAYIT LİSTESİ'!$B$4:$H$951,5,0)),"",(VLOOKUP(K48,'KAYIT LİSTESİ'!$B$4:$H$951,5,0)))</f>
        <v>M.Mustafa KEPİÇ</v>
      </c>
      <c r="O48" s="244" t="str">
        <f>IF(ISERROR(VLOOKUP(K48,'KAYIT LİSTESİ'!$B$4:$H$951,6,0)),"",(VLOOKUP(K48,'KAYIT LİSTESİ'!$B$4:$H$951,6,0)))</f>
        <v>ANKARA-EGO SPOR KULÜBÜ</v>
      </c>
      <c r="P48" s="207"/>
    </row>
    <row r="49" spans="1:16" ht="36.75" customHeight="1">
      <c r="A49" s="19">
        <v>2</v>
      </c>
      <c r="B49" s="20" t="s">
        <v>648</v>
      </c>
      <c r="C49" s="280">
        <f>IF(ISERROR(VLOOKUP(B49,'KAYIT LİSTESİ'!$B$4:$H$951,2,0)),"",(VLOOKUP(B49,'KAYIT LİSTESİ'!$B$4:$H$951,2,0)))</f>
        <v>483</v>
      </c>
      <c r="D49" s="21">
        <f>IF(ISERROR(VLOOKUP(B49,'KAYIT LİSTESİ'!$B$4:$H$951,4,0)),"",(VLOOKUP(B49,'KAYIT LİSTESİ'!$B$4:$H$951,4,0)))</f>
        <v>35170</v>
      </c>
      <c r="E49" s="46" t="str">
        <f>IF(ISERROR(VLOOKUP(B49,'KAYIT LİSTESİ'!$B$4:$H$951,5,0)),"",(VLOOKUP(B49,'KAYIT LİSTESİ'!$B$4:$H$951,5,0)))</f>
        <v>ABDÜSSAMET BULAT</v>
      </c>
      <c r="F49" s="46" t="str">
        <f>IF(ISERROR(VLOOKUP(B49,'KAYIT LİSTESİ'!$B$4:$H$951,6,0)),"",(VLOOKUP(B49,'KAYIT LİSTESİ'!$B$4:$H$951,6,0)))</f>
        <v>İSTANBUL-ÜSKÜDAR BLD.SPOR</v>
      </c>
      <c r="G49" s="22"/>
      <c r="H49" s="236"/>
      <c r="J49" s="66">
        <v>12</v>
      </c>
      <c r="K49" s="204" t="s">
        <v>420</v>
      </c>
      <c r="L49" s="281">
        <f>IF(ISERROR(VLOOKUP(K49,'KAYIT LİSTESİ'!$B$4:$H$951,2,0)),"",(VLOOKUP(K49,'KAYIT LİSTESİ'!$B$4:$H$951,2,0)))</f>
        <v>451</v>
      </c>
      <c r="M49" s="206">
        <f>IF(ISERROR(VLOOKUP(K49,'KAYIT LİSTESİ'!$B$4:$H$951,4,0)),"",(VLOOKUP(K49,'KAYIT LİSTESİ'!$B$4:$H$951,4,0)))</f>
        <v>34444</v>
      </c>
      <c r="N49" s="244" t="str">
        <f>IF(ISERROR(VLOOKUP(K49,'KAYIT LİSTESİ'!$B$4:$H$951,5,0)),"",(VLOOKUP(K49,'KAYIT LİSTESİ'!$B$4:$H$951,5,0)))</f>
        <v>NURİ SEZER</v>
      </c>
      <c r="O49" s="244" t="str">
        <f>IF(ISERROR(VLOOKUP(K49,'KAYIT LİSTESİ'!$B$4:$H$951,6,0)),"",(VLOOKUP(K49,'KAYIT LİSTESİ'!$B$4:$H$951,6,0)))</f>
        <v>İSTANBUL-ENKA SPOR</v>
      </c>
      <c r="P49" s="207"/>
    </row>
    <row r="50" spans="1:16" ht="36.75" customHeight="1">
      <c r="A50" s="19">
        <v>3</v>
      </c>
      <c r="B50" s="20" t="s">
        <v>649</v>
      </c>
      <c r="C50" s="280">
        <f>IF(ISERROR(VLOOKUP(B50,'KAYIT LİSTESİ'!$B$4:$H$951,2,0)),"",(VLOOKUP(B50,'KAYIT LİSTESİ'!$B$4:$H$951,2,0)))</f>
        <v>419</v>
      </c>
      <c r="D50" s="21">
        <f>IF(ISERROR(VLOOKUP(B50,'KAYIT LİSTESİ'!$B$4:$H$951,4,0)),"",(VLOOKUP(B50,'KAYIT LİSTESİ'!$B$4:$H$951,4,0)))</f>
        <v>35163</v>
      </c>
      <c r="E50" s="46" t="str">
        <f>IF(ISERROR(VLOOKUP(B50,'KAYIT LİSTESİ'!$B$4:$H$951,5,0)),"",(VLOOKUP(B50,'KAYIT LİSTESİ'!$B$4:$H$951,5,0)))</f>
        <v>H.Çağlayan ERDEM</v>
      </c>
      <c r="F50" s="46" t="str">
        <f>IF(ISERROR(VLOOKUP(B50,'KAYIT LİSTESİ'!$B$4:$H$951,6,0)),"",(VLOOKUP(B50,'KAYIT LİSTESİ'!$B$4:$H$951,6,0)))</f>
        <v>ANKARA-EGO SPOR KULÜBÜ</v>
      </c>
      <c r="G50" s="22"/>
      <c r="H50" s="236"/>
      <c r="J50" s="66">
        <v>13</v>
      </c>
      <c r="K50" s="204" t="s">
        <v>421</v>
      </c>
      <c r="L50" s="281">
        <f>IF(ISERROR(VLOOKUP(K50,'KAYIT LİSTESİ'!$B$4:$H$951,2,0)),"",(VLOOKUP(K50,'KAYIT LİSTESİ'!$B$4:$H$951,2,0)))</f>
        <v>463</v>
      </c>
      <c r="M50" s="206">
        <f>IF(ISERROR(VLOOKUP(K50,'KAYIT LİSTESİ'!$B$4:$H$951,4,0)),"",(VLOOKUP(K50,'KAYIT LİSTESİ'!$B$4:$H$951,4,0)))</f>
        <v>34707</v>
      </c>
      <c r="N50" s="244" t="str">
        <f>IF(ISERROR(VLOOKUP(K50,'KAYIT LİSTESİ'!$B$4:$H$951,5,0)),"",(VLOOKUP(K50,'KAYIT LİSTESİ'!$B$4:$H$951,5,0)))</f>
        <v>İBRAHİM HALİL SAĞLAM</v>
      </c>
      <c r="O50" s="244" t="str">
        <f>IF(ISERROR(VLOOKUP(K50,'KAYIT LİSTESİ'!$B$4:$H$951,6,0)),"",(VLOOKUP(K50,'KAYIT LİSTESİ'!$B$4:$H$951,6,0)))</f>
        <v>İSTANBUL-FENERBAHÇE</v>
      </c>
      <c r="P50" s="207"/>
    </row>
    <row r="51" spans="1:16" ht="36.75" customHeight="1">
      <c r="A51" s="19">
        <v>4</v>
      </c>
      <c r="B51" s="20" t="s">
        <v>650</v>
      </c>
      <c r="C51" s="280">
        <f>IF(ISERROR(VLOOKUP(B51,'KAYIT LİSTESİ'!$B$4:$H$951,2,0)),"",(VLOOKUP(B51,'KAYIT LİSTESİ'!$B$4:$H$951,2,0)))</f>
        <v>472</v>
      </c>
      <c r="D51" s="21">
        <f>IF(ISERROR(VLOOKUP(B51,'KAYIT LİSTESİ'!$B$4:$H$951,4,0)),"",(VLOOKUP(B51,'KAYIT LİSTESİ'!$B$4:$H$951,4,0)))</f>
        <v>34554</v>
      </c>
      <c r="E51" s="46" t="str">
        <f>IF(ISERROR(VLOOKUP(B51,'KAYIT LİSTESİ'!$B$4:$H$951,5,0)),"",(VLOOKUP(B51,'KAYIT LİSTESİ'!$B$4:$H$951,5,0)))</f>
        <v>TOLGA YILMAZ</v>
      </c>
      <c r="F51" s="46" t="str">
        <f>IF(ISERROR(VLOOKUP(B51,'KAYIT LİSTESİ'!$B$4:$H$951,6,0)),"",(VLOOKUP(B51,'KAYIT LİSTESİ'!$B$4:$H$951,6,0)))</f>
        <v>İSTANBUL-FENERBAHÇE</v>
      </c>
      <c r="G51" s="22"/>
      <c r="H51" s="236"/>
      <c r="J51" s="66">
        <v>14</v>
      </c>
      <c r="K51" s="204" t="s">
        <v>422</v>
      </c>
      <c r="L51" s="281">
        <f>IF(ISERROR(VLOOKUP(K51,'KAYIT LİSTESİ'!$B$4:$H$951,2,0)),"",(VLOOKUP(K51,'KAYIT LİSTESİ'!$B$4:$H$951,2,0)))</f>
      </c>
      <c r="M51" s="206">
        <f>IF(ISERROR(VLOOKUP(K51,'KAYIT LİSTESİ'!$B$4:$H$951,4,0)),"",(VLOOKUP(K51,'KAYIT LİSTESİ'!$B$4:$H$951,4,0)))</f>
      </c>
      <c r="N51" s="244">
        <f>IF(ISERROR(VLOOKUP(K51,'KAYIT LİSTESİ'!$B$4:$H$951,5,0)),"",(VLOOKUP(K51,'KAYIT LİSTESİ'!$B$4:$H$951,5,0)))</f>
      </c>
      <c r="O51" s="244">
        <f>IF(ISERROR(VLOOKUP(K51,'KAYIT LİSTESİ'!$B$4:$H$951,6,0)),"",(VLOOKUP(K51,'KAYIT LİSTESİ'!$B$4:$H$951,6,0)))</f>
      </c>
      <c r="P51" s="207"/>
    </row>
    <row r="52" spans="1:16" ht="36.75" customHeight="1">
      <c r="A52" s="19">
        <v>5</v>
      </c>
      <c r="B52" s="20" t="s">
        <v>651</v>
      </c>
      <c r="C52" s="280">
        <f>IF(ISERROR(VLOOKUP(B52,'KAYIT LİSTESİ'!$B$4:$H$951,2,0)),"",(VLOOKUP(B52,'KAYIT LİSTESİ'!$B$4:$H$951,2,0)))</f>
        <v>446</v>
      </c>
      <c r="D52" s="21">
        <f>IF(ISERROR(VLOOKUP(B52,'KAYIT LİSTESİ'!$B$4:$H$951,4,0)),"",(VLOOKUP(B52,'KAYIT LİSTESİ'!$B$4:$H$951,4,0)))</f>
        <v>34742</v>
      </c>
      <c r="E52" s="46" t="str">
        <f>IF(ISERROR(VLOOKUP(B52,'KAYIT LİSTESİ'!$B$4:$H$951,5,0)),"",(VLOOKUP(B52,'KAYIT LİSTESİ'!$B$4:$H$951,5,0)))</f>
        <v>ERDAL SAKAOĞLU</v>
      </c>
      <c r="F52" s="46" t="str">
        <f>IF(ISERROR(VLOOKUP(B52,'KAYIT LİSTESİ'!$B$4:$H$951,6,0)),"",(VLOOKUP(B52,'KAYIT LİSTESİ'!$B$4:$H$951,6,0)))</f>
        <v>İSTANBUL-ENKA SPOR</v>
      </c>
      <c r="G52" s="22"/>
      <c r="H52" s="236"/>
      <c r="J52" s="66">
        <v>15</v>
      </c>
      <c r="K52" s="204" t="s">
        <v>423</v>
      </c>
      <c r="L52" s="281">
        <f>IF(ISERROR(VLOOKUP(K52,'KAYIT LİSTESİ'!$B$4:$H$951,2,0)),"",(VLOOKUP(K52,'KAYIT LİSTESİ'!$B$4:$H$951,2,0)))</f>
      </c>
      <c r="M52" s="206">
        <f>IF(ISERROR(VLOOKUP(K52,'KAYIT LİSTESİ'!$B$4:$H$951,4,0)),"",(VLOOKUP(K52,'KAYIT LİSTESİ'!$B$4:$H$951,4,0)))</f>
      </c>
      <c r="N52" s="244">
        <f>IF(ISERROR(VLOOKUP(K52,'KAYIT LİSTESİ'!$B$4:$H$951,5,0)),"",(VLOOKUP(K52,'KAYIT LİSTESİ'!$B$4:$H$951,5,0)))</f>
      </c>
      <c r="O52" s="244">
        <f>IF(ISERROR(VLOOKUP(K52,'KAYIT LİSTESİ'!$B$4:$H$951,6,0)),"",(VLOOKUP(K52,'KAYIT LİSTESİ'!$B$4:$H$951,6,0)))</f>
      </c>
      <c r="P52" s="207"/>
    </row>
    <row r="53" spans="1:16" ht="36.75" customHeight="1">
      <c r="A53" s="19">
        <v>6</v>
      </c>
      <c r="B53" s="20" t="s">
        <v>652</v>
      </c>
      <c r="C53" s="280">
        <f>IF(ISERROR(VLOOKUP(B53,'KAYIT LİSTESİ'!$B$4:$H$951,2,0)),"",(VLOOKUP(B53,'KAYIT LİSTESİ'!$B$4:$H$951,2,0)))</f>
        <v>567</v>
      </c>
      <c r="D53" s="21">
        <f>IF(ISERROR(VLOOKUP(B53,'KAYIT LİSTESİ'!$B$4:$H$951,4,0)),"",(VLOOKUP(B53,'KAYIT LİSTESİ'!$B$4:$H$951,4,0)))</f>
        <v>34367</v>
      </c>
      <c r="E53" s="46" t="str">
        <f>IF(ISERROR(VLOOKUP(B53,'KAYIT LİSTESİ'!$B$4:$H$951,5,0)),"",(VLOOKUP(B53,'KAYIT LİSTESİ'!$B$4:$H$951,5,0)))</f>
        <v>YUNUS PEHLEVAN </v>
      </c>
      <c r="F53" s="46" t="str">
        <f>IF(ISERROR(VLOOKUP(B53,'KAYIT LİSTESİ'!$B$4:$H$951,6,0)),"",(VLOOKUP(B53,'KAYIT LİSTESİ'!$B$4:$H$951,6,0)))</f>
        <v>KOCAELİ-B.Ş.BLD.KAĞIT SPOR</v>
      </c>
      <c r="G53" s="22"/>
      <c r="H53" s="236"/>
      <c r="J53" s="66">
        <v>16</v>
      </c>
      <c r="K53" s="204" t="s">
        <v>424</v>
      </c>
      <c r="L53" s="281">
        <f>IF(ISERROR(VLOOKUP(K53,'KAYIT LİSTESİ'!$B$4:$H$951,2,0)),"",(VLOOKUP(K53,'KAYIT LİSTESİ'!$B$4:$H$951,2,0)))</f>
      </c>
      <c r="M53" s="206">
        <f>IF(ISERROR(VLOOKUP(K53,'KAYIT LİSTESİ'!$B$4:$H$951,4,0)),"",(VLOOKUP(K53,'KAYIT LİSTESİ'!$B$4:$H$951,4,0)))</f>
      </c>
      <c r="N53" s="244">
        <f>IF(ISERROR(VLOOKUP(K53,'KAYIT LİSTESİ'!$B$4:$H$951,5,0)),"",(VLOOKUP(K53,'KAYIT LİSTESİ'!$B$4:$H$951,5,0)))</f>
      </c>
      <c r="O53" s="244">
        <f>IF(ISERROR(VLOOKUP(K53,'KAYIT LİSTESİ'!$B$4:$H$951,6,0)),"",(VLOOKUP(K53,'KAYIT LİSTESİ'!$B$4:$H$951,6,0)))</f>
      </c>
      <c r="P53" s="207"/>
    </row>
    <row r="54" spans="1:16" ht="36.75" customHeight="1">
      <c r="A54" s="19">
        <v>7</v>
      </c>
      <c r="B54" s="20" t="s">
        <v>653</v>
      </c>
      <c r="C54" s="280">
        <f>IF(ISERROR(VLOOKUP(B54,'KAYIT LİSTESİ'!$B$4:$H$951,2,0)),"",(VLOOKUP(B54,'KAYIT LİSTESİ'!$B$4:$H$951,2,0)))</f>
        <v>405</v>
      </c>
      <c r="D54" s="21">
        <f>IF(ISERROR(VLOOKUP(B54,'KAYIT LİSTESİ'!$B$4:$H$951,4,0)),"",(VLOOKUP(B54,'KAYIT LİSTESİ'!$B$4:$H$951,4,0)))</f>
        <v>1994</v>
      </c>
      <c r="E54" s="46" t="str">
        <f>IF(ISERROR(VLOOKUP(B54,'KAYIT LİSTESİ'!$B$4:$H$951,5,0)),"",(VLOOKUP(B54,'KAYIT LİSTESİ'!$B$4:$H$951,5,0)))</f>
        <v>BARIŞ UYAR</v>
      </c>
      <c r="F54" s="46" t="str">
        <f>IF(ISERROR(VLOOKUP(B54,'KAYIT LİSTESİ'!$B$4:$H$951,6,0)),"",(VLOOKUP(B54,'KAYIT LİSTESİ'!$B$4:$H$951,6,0)))</f>
        <v>ANKARA-B.B. ANKARASPOR</v>
      </c>
      <c r="G54" s="22"/>
      <c r="H54" s="236"/>
      <c r="J54" s="66">
        <v>17</v>
      </c>
      <c r="K54" s="204" t="s">
        <v>425</v>
      </c>
      <c r="L54" s="281">
        <f>IF(ISERROR(VLOOKUP(K54,'KAYIT LİSTESİ'!$B$4:$H$951,2,0)),"",(VLOOKUP(K54,'KAYIT LİSTESİ'!$B$4:$H$951,2,0)))</f>
      </c>
      <c r="M54" s="206">
        <f>IF(ISERROR(VLOOKUP(K54,'KAYIT LİSTESİ'!$B$4:$H$951,4,0)),"",(VLOOKUP(K54,'KAYIT LİSTESİ'!$B$4:$H$951,4,0)))</f>
      </c>
      <c r="N54" s="244">
        <f>IF(ISERROR(VLOOKUP(K54,'KAYIT LİSTESİ'!$B$4:$H$951,5,0)),"",(VLOOKUP(K54,'KAYIT LİSTESİ'!$B$4:$H$951,5,0)))</f>
      </c>
      <c r="O54" s="244">
        <f>IF(ISERROR(VLOOKUP(K54,'KAYIT LİSTESİ'!$B$4:$H$951,6,0)),"",(VLOOKUP(K54,'KAYIT LİSTESİ'!$B$4:$H$951,6,0)))</f>
      </c>
      <c r="P54" s="207"/>
    </row>
    <row r="55" spans="1:16" ht="36.75" customHeight="1">
      <c r="A55" s="19">
        <v>8</v>
      </c>
      <c r="B55" s="20" t="s">
        <v>654</v>
      </c>
      <c r="C55" s="280">
        <f>IF(ISERROR(VLOOKUP(B55,'KAYIT LİSTESİ'!$B$4:$H$951,2,0)),"",(VLOOKUP(B55,'KAYIT LİSTESİ'!$B$4:$H$951,2,0)))</f>
        <v>506</v>
      </c>
      <c r="D55" s="21" t="str">
        <f>IF(ISERROR(VLOOKUP(B55,'KAYIT LİSTESİ'!$B$4:$H$951,4,0)),"",(VLOOKUP(B55,'KAYIT LİSTESİ'!$B$4:$H$951,4,0)))</f>
        <v>-</v>
      </c>
      <c r="E55" s="46" t="str">
        <f>IF(ISERROR(VLOOKUP(B55,'KAYIT LİSTESİ'!$B$4:$H$951,5,0)),"",(VLOOKUP(B55,'KAYIT LİSTESİ'!$B$4:$H$951,5,0)))</f>
        <v>HÜSEYİN KILIÇ</v>
      </c>
      <c r="F55" s="46" t="str">
        <f>IF(ISERROR(VLOOKUP(B55,'KAYIT LİSTESİ'!$B$4:$H$951,6,0)),"",(VLOOKUP(B55,'KAYIT LİSTESİ'!$B$4:$H$951,6,0)))</f>
        <v>KOCAELİ-DARICA BLD.EĞT.SP.</v>
      </c>
      <c r="G55" s="22"/>
      <c r="H55" s="236"/>
      <c r="J55" s="66">
        <v>18</v>
      </c>
      <c r="K55" s="204" t="s">
        <v>426</v>
      </c>
      <c r="L55" s="281">
        <f>IF(ISERROR(VLOOKUP(K55,'KAYIT LİSTESİ'!$B$4:$H$951,2,0)),"",(VLOOKUP(K55,'KAYIT LİSTESİ'!$B$4:$H$951,2,0)))</f>
      </c>
      <c r="M55" s="206">
        <f>IF(ISERROR(VLOOKUP(K55,'KAYIT LİSTESİ'!$B$4:$H$951,4,0)),"",(VLOOKUP(K55,'KAYIT LİSTESİ'!$B$4:$H$951,4,0)))</f>
      </c>
      <c r="N55" s="244">
        <f>IF(ISERROR(VLOOKUP(K55,'KAYIT LİSTESİ'!$B$4:$H$951,5,0)),"",(VLOOKUP(K55,'KAYIT LİSTESİ'!$B$4:$H$951,5,0)))</f>
      </c>
      <c r="O55" s="244">
        <f>IF(ISERROR(VLOOKUP(K55,'KAYIT LİSTESİ'!$B$4:$H$951,6,0)),"",(VLOOKUP(K55,'KAYIT LİSTESİ'!$B$4:$H$951,6,0)))</f>
      </c>
      <c r="P55" s="207"/>
    </row>
    <row r="56" spans="1:16" ht="36.75" customHeight="1">
      <c r="A56" s="458" t="s">
        <v>18</v>
      </c>
      <c r="B56" s="459"/>
      <c r="C56" s="459"/>
      <c r="D56" s="459"/>
      <c r="E56" s="459"/>
      <c r="F56" s="459"/>
      <c r="G56" s="459"/>
      <c r="H56" s="234"/>
      <c r="J56" s="66">
        <v>19</v>
      </c>
      <c r="K56" s="204" t="s">
        <v>427</v>
      </c>
      <c r="L56" s="281">
        <f>IF(ISERROR(VLOOKUP(K56,'KAYIT LİSTESİ'!$B$4:$H$951,2,0)),"",(VLOOKUP(K56,'KAYIT LİSTESİ'!$B$4:$H$951,2,0)))</f>
      </c>
      <c r="M56" s="206">
        <f>IF(ISERROR(VLOOKUP(K56,'KAYIT LİSTESİ'!$B$4:$H$951,4,0)),"",(VLOOKUP(K56,'KAYIT LİSTESİ'!$B$4:$H$951,4,0)))</f>
      </c>
      <c r="N56" s="244">
        <f>IF(ISERROR(VLOOKUP(K56,'KAYIT LİSTESİ'!$B$4:$H$951,5,0)),"",(VLOOKUP(K56,'KAYIT LİSTESİ'!$B$4:$H$951,5,0)))</f>
      </c>
      <c r="O56" s="244">
        <f>IF(ISERROR(VLOOKUP(K56,'KAYIT LİSTESİ'!$B$4:$H$951,6,0)),"",(VLOOKUP(K56,'KAYIT LİSTESİ'!$B$4:$H$951,6,0)))</f>
      </c>
      <c r="P56" s="207"/>
    </row>
    <row r="57" spans="1:16" ht="36.75" customHeight="1">
      <c r="A57" s="195" t="s">
        <v>12</v>
      </c>
      <c r="B57" s="195" t="s">
        <v>80</v>
      </c>
      <c r="C57" s="195" t="s">
        <v>79</v>
      </c>
      <c r="D57" s="196" t="s">
        <v>13</v>
      </c>
      <c r="E57" s="197" t="s">
        <v>14</v>
      </c>
      <c r="F57" s="197" t="s">
        <v>672</v>
      </c>
      <c r="G57" s="195" t="s">
        <v>225</v>
      </c>
      <c r="H57" s="235"/>
      <c r="J57" s="66">
        <v>20</v>
      </c>
      <c r="K57" s="204" t="s">
        <v>428</v>
      </c>
      <c r="L57" s="281">
        <f>IF(ISERROR(VLOOKUP(K57,'KAYIT LİSTESİ'!$B$4:$H$951,2,0)),"",(VLOOKUP(K57,'KAYIT LİSTESİ'!$B$4:$H$951,2,0)))</f>
      </c>
      <c r="M57" s="206">
        <f>IF(ISERROR(VLOOKUP(K57,'KAYIT LİSTESİ'!$B$4:$H$951,4,0)),"",(VLOOKUP(K57,'KAYIT LİSTESİ'!$B$4:$H$951,4,0)))</f>
      </c>
      <c r="N57" s="244">
        <f>IF(ISERROR(VLOOKUP(K57,'KAYIT LİSTESİ'!$B$4:$H$951,5,0)),"",(VLOOKUP(K57,'KAYIT LİSTESİ'!$B$4:$H$951,5,0)))</f>
      </c>
      <c r="O57" s="244">
        <f>IF(ISERROR(VLOOKUP(K57,'KAYIT LİSTESİ'!$B$4:$H$951,6,0)),"",(VLOOKUP(K57,'KAYIT LİSTESİ'!$B$4:$H$951,6,0)))</f>
      </c>
      <c r="P57" s="207"/>
    </row>
    <row r="58" spans="1:16" ht="36.75" customHeight="1">
      <c r="A58" s="19">
        <v>1</v>
      </c>
      <c r="B58" s="20" t="s">
        <v>655</v>
      </c>
      <c r="C58" s="280">
        <f>IF(ISERROR(VLOOKUP(B58,'KAYIT LİSTESİ'!$B$4:$H$951,2,0)),"",(VLOOKUP(B58,'KAYIT LİSTESİ'!$B$4:$H$951,2,0)))</f>
      </c>
      <c r="D58" s="21">
        <f>IF(ISERROR(VLOOKUP(B58,'KAYIT LİSTESİ'!$B$4:$H$951,4,0)),"",(VLOOKUP(B58,'KAYIT LİSTESİ'!$B$4:$H$951,4,0)))</f>
      </c>
      <c r="E58" s="46">
        <f>IF(ISERROR(VLOOKUP(B58,'KAYIT LİSTESİ'!$B$4:$H$951,5,0)),"",(VLOOKUP(B58,'KAYIT LİSTESİ'!$B$4:$H$951,5,0)))</f>
      </c>
      <c r="F58" s="46">
        <f>IF(ISERROR(VLOOKUP(B58,'KAYIT LİSTESİ'!$B$4:$H$951,6,0)),"",(VLOOKUP(B58,'KAYIT LİSTESİ'!$B$4:$H$951,6,0)))</f>
      </c>
      <c r="G58" s="22"/>
      <c r="H58" s="236"/>
      <c r="J58" s="66">
        <v>21</v>
      </c>
      <c r="K58" s="204" t="s">
        <v>634</v>
      </c>
      <c r="L58" s="281">
        <f>IF(ISERROR(VLOOKUP(K58,'KAYIT LİSTESİ'!$B$4:$H$951,2,0)),"",(VLOOKUP(K58,'KAYIT LİSTESİ'!$B$4:$H$951,2,0)))</f>
      </c>
      <c r="M58" s="206">
        <f>IF(ISERROR(VLOOKUP(K58,'KAYIT LİSTESİ'!$B$4:$H$951,4,0)),"",(VLOOKUP(K58,'KAYIT LİSTESİ'!$B$4:$H$951,4,0)))</f>
      </c>
      <c r="N58" s="244">
        <f>IF(ISERROR(VLOOKUP(K58,'KAYIT LİSTESİ'!$B$4:$H$951,5,0)),"",(VLOOKUP(K58,'KAYIT LİSTESİ'!$B$4:$H$951,5,0)))</f>
      </c>
      <c r="O58" s="244">
        <f>IF(ISERROR(VLOOKUP(K58,'KAYIT LİSTESİ'!$B$4:$H$951,6,0)),"",(VLOOKUP(K58,'KAYIT LİSTESİ'!$B$4:$H$951,6,0)))</f>
      </c>
      <c r="P58" s="207"/>
    </row>
    <row r="59" spans="1:16" ht="36.75" customHeight="1">
      <c r="A59" s="19">
        <v>2</v>
      </c>
      <c r="B59" s="20" t="s">
        <v>656</v>
      </c>
      <c r="C59" s="280">
        <f>IF(ISERROR(VLOOKUP(B59,'KAYIT LİSTESİ'!$B$4:$H$951,2,0)),"",(VLOOKUP(B59,'KAYIT LİSTESİ'!$B$4:$H$951,2,0)))</f>
      </c>
      <c r="D59" s="21">
        <f>IF(ISERROR(VLOOKUP(B59,'KAYIT LİSTESİ'!$B$4:$H$951,4,0)),"",(VLOOKUP(B59,'KAYIT LİSTESİ'!$B$4:$H$951,4,0)))</f>
      </c>
      <c r="E59" s="46">
        <f>IF(ISERROR(VLOOKUP(B59,'KAYIT LİSTESİ'!$B$4:$H$951,5,0)),"",(VLOOKUP(B59,'KAYIT LİSTESİ'!$B$4:$H$951,5,0)))</f>
      </c>
      <c r="F59" s="46">
        <f>IF(ISERROR(VLOOKUP(B59,'KAYIT LİSTESİ'!$B$4:$H$951,6,0)),"",(VLOOKUP(B59,'KAYIT LİSTESİ'!$B$4:$H$951,6,0)))</f>
      </c>
      <c r="G59" s="22"/>
      <c r="H59" s="236"/>
      <c r="J59" s="66">
        <v>22</v>
      </c>
      <c r="K59" s="204" t="s">
        <v>635</v>
      </c>
      <c r="L59" s="281">
        <f>IF(ISERROR(VLOOKUP(K59,'KAYIT LİSTESİ'!$B$4:$H$951,2,0)),"",(VLOOKUP(K59,'KAYIT LİSTESİ'!$B$4:$H$951,2,0)))</f>
      </c>
      <c r="M59" s="206">
        <f>IF(ISERROR(VLOOKUP(K59,'KAYIT LİSTESİ'!$B$4:$H$951,4,0)),"",(VLOOKUP(K59,'KAYIT LİSTESİ'!$B$4:$H$951,4,0)))</f>
      </c>
      <c r="N59" s="244">
        <f>IF(ISERROR(VLOOKUP(K59,'KAYIT LİSTESİ'!$B$4:$H$951,5,0)),"",(VLOOKUP(K59,'KAYIT LİSTESİ'!$B$4:$H$951,5,0)))</f>
      </c>
      <c r="O59" s="244">
        <f>IF(ISERROR(VLOOKUP(K59,'KAYIT LİSTESİ'!$B$4:$H$951,6,0)),"",(VLOOKUP(K59,'KAYIT LİSTESİ'!$B$4:$H$951,6,0)))</f>
      </c>
      <c r="P59" s="207"/>
    </row>
    <row r="60" spans="1:16" ht="36.75" customHeight="1">
      <c r="A60" s="19">
        <v>3</v>
      </c>
      <c r="B60" s="20" t="s">
        <v>657</v>
      </c>
      <c r="C60" s="280">
        <f>IF(ISERROR(VLOOKUP(B60,'KAYIT LİSTESİ'!$B$4:$H$951,2,0)),"",(VLOOKUP(B60,'KAYIT LİSTESİ'!$B$4:$H$951,2,0)))</f>
      </c>
      <c r="D60" s="21">
        <f>IF(ISERROR(VLOOKUP(B60,'KAYIT LİSTESİ'!$B$4:$H$951,4,0)),"",(VLOOKUP(B60,'KAYIT LİSTESİ'!$B$4:$H$951,4,0)))</f>
      </c>
      <c r="E60" s="46">
        <f>IF(ISERROR(VLOOKUP(B60,'KAYIT LİSTESİ'!$B$4:$H$951,5,0)),"",(VLOOKUP(B60,'KAYIT LİSTESİ'!$B$4:$H$951,5,0)))</f>
      </c>
      <c r="F60" s="46">
        <f>IF(ISERROR(VLOOKUP(B60,'KAYIT LİSTESİ'!$B$4:$H$951,6,0)),"",(VLOOKUP(B60,'KAYIT LİSTESİ'!$B$4:$H$951,6,0)))</f>
      </c>
      <c r="G60" s="22"/>
      <c r="H60" s="236"/>
      <c r="J60" s="66">
        <v>23</v>
      </c>
      <c r="K60" s="204" t="s">
        <v>636</v>
      </c>
      <c r="L60" s="281">
        <f>IF(ISERROR(VLOOKUP(K60,'KAYIT LİSTESİ'!$B$4:$H$951,2,0)),"",(VLOOKUP(K60,'KAYIT LİSTESİ'!$B$4:$H$951,2,0)))</f>
      </c>
      <c r="M60" s="206">
        <f>IF(ISERROR(VLOOKUP(K60,'KAYIT LİSTESİ'!$B$4:$H$951,4,0)),"",(VLOOKUP(K60,'KAYIT LİSTESİ'!$B$4:$H$951,4,0)))</f>
      </c>
      <c r="N60" s="244">
        <f>IF(ISERROR(VLOOKUP(K60,'KAYIT LİSTESİ'!$B$4:$H$951,5,0)),"",(VLOOKUP(K60,'KAYIT LİSTESİ'!$B$4:$H$951,5,0)))</f>
      </c>
      <c r="O60" s="244">
        <f>IF(ISERROR(VLOOKUP(K60,'KAYIT LİSTESİ'!$B$4:$H$951,6,0)),"",(VLOOKUP(K60,'KAYIT LİSTESİ'!$B$4:$H$951,6,0)))</f>
      </c>
      <c r="P60" s="207"/>
    </row>
    <row r="61" spans="1:16" ht="36.75" customHeight="1">
      <c r="A61" s="19">
        <v>4</v>
      </c>
      <c r="B61" s="20" t="s">
        <v>658</v>
      </c>
      <c r="C61" s="280">
        <f>IF(ISERROR(VLOOKUP(B61,'KAYIT LİSTESİ'!$B$4:$H$951,2,0)),"",(VLOOKUP(B61,'KAYIT LİSTESİ'!$B$4:$H$951,2,0)))</f>
      </c>
      <c r="D61" s="21">
        <f>IF(ISERROR(VLOOKUP(B61,'KAYIT LİSTESİ'!$B$4:$H$951,4,0)),"",(VLOOKUP(B61,'KAYIT LİSTESİ'!$B$4:$H$951,4,0)))</f>
      </c>
      <c r="E61" s="46">
        <f>IF(ISERROR(VLOOKUP(B61,'KAYIT LİSTESİ'!$B$4:$H$951,5,0)),"",(VLOOKUP(B61,'KAYIT LİSTESİ'!$B$4:$H$951,5,0)))</f>
      </c>
      <c r="F61" s="46">
        <f>IF(ISERROR(VLOOKUP(B61,'KAYIT LİSTESİ'!$B$4:$H$951,6,0)),"",(VLOOKUP(B61,'KAYIT LİSTESİ'!$B$4:$H$951,6,0)))</f>
      </c>
      <c r="G61" s="22"/>
      <c r="H61" s="236"/>
      <c r="J61" s="66">
        <v>24</v>
      </c>
      <c r="K61" s="204" t="s">
        <v>637</v>
      </c>
      <c r="L61" s="281">
        <f>IF(ISERROR(VLOOKUP(K61,'KAYIT LİSTESİ'!$B$4:$H$951,2,0)),"",(VLOOKUP(K61,'KAYIT LİSTESİ'!$B$4:$H$951,2,0)))</f>
      </c>
      <c r="M61" s="206">
        <f>IF(ISERROR(VLOOKUP(K61,'KAYIT LİSTESİ'!$B$4:$H$951,4,0)),"",(VLOOKUP(K61,'KAYIT LİSTESİ'!$B$4:$H$951,4,0)))</f>
      </c>
      <c r="N61" s="244">
        <f>IF(ISERROR(VLOOKUP(K61,'KAYIT LİSTESİ'!$B$4:$H$951,5,0)),"",(VLOOKUP(K61,'KAYIT LİSTESİ'!$B$4:$H$951,5,0)))</f>
      </c>
      <c r="O61" s="244">
        <f>IF(ISERROR(VLOOKUP(K61,'KAYIT LİSTESİ'!$B$4:$H$951,6,0)),"",(VLOOKUP(K61,'KAYIT LİSTESİ'!$B$4:$H$951,6,0)))</f>
      </c>
      <c r="P61" s="207"/>
    </row>
    <row r="62" spans="1:16" ht="36.75" customHeight="1">
      <c r="A62" s="19">
        <v>5</v>
      </c>
      <c r="B62" s="20" t="s">
        <v>659</v>
      </c>
      <c r="C62" s="280">
        <f>IF(ISERROR(VLOOKUP(B62,'KAYIT LİSTESİ'!$B$4:$H$951,2,0)),"",(VLOOKUP(B62,'KAYIT LİSTESİ'!$B$4:$H$951,2,0)))</f>
      </c>
      <c r="D62" s="21">
        <f>IF(ISERROR(VLOOKUP(B62,'KAYIT LİSTESİ'!$B$4:$H$951,4,0)),"",(VLOOKUP(B62,'KAYIT LİSTESİ'!$B$4:$H$951,4,0)))</f>
      </c>
      <c r="E62" s="46">
        <f>IF(ISERROR(VLOOKUP(B62,'KAYIT LİSTESİ'!$B$4:$H$951,5,0)),"",(VLOOKUP(B62,'KAYIT LİSTESİ'!$B$4:$H$951,5,0)))</f>
      </c>
      <c r="F62" s="46">
        <f>IF(ISERROR(VLOOKUP(B62,'KAYIT LİSTESİ'!$B$4:$H$951,6,0)),"",(VLOOKUP(B62,'KAYIT LİSTESİ'!$B$4:$H$951,6,0)))</f>
      </c>
      <c r="G62" s="22"/>
      <c r="H62" s="236"/>
      <c r="J62" s="66">
        <v>25</v>
      </c>
      <c r="K62" s="204" t="s">
        <v>638</v>
      </c>
      <c r="L62" s="281">
        <f>IF(ISERROR(VLOOKUP(K62,'KAYIT LİSTESİ'!$B$4:$H$951,2,0)),"",(VLOOKUP(K62,'KAYIT LİSTESİ'!$B$4:$H$951,2,0)))</f>
      </c>
      <c r="M62" s="206">
        <f>IF(ISERROR(VLOOKUP(K62,'KAYIT LİSTESİ'!$B$4:$H$951,4,0)),"",(VLOOKUP(K62,'KAYIT LİSTESİ'!$B$4:$H$951,4,0)))</f>
      </c>
      <c r="N62" s="244">
        <f>IF(ISERROR(VLOOKUP(K62,'KAYIT LİSTESİ'!$B$4:$H$951,5,0)),"",(VLOOKUP(K62,'KAYIT LİSTESİ'!$B$4:$H$951,5,0)))</f>
      </c>
      <c r="O62" s="244">
        <f>IF(ISERROR(VLOOKUP(K62,'KAYIT LİSTESİ'!$B$4:$H$951,6,0)),"",(VLOOKUP(K62,'KAYIT LİSTESİ'!$B$4:$H$951,6,0)))</f>
      </c>
      <c r="P62" s="207"/>
    </row>
    <row r="63" spans="1:16" ht="36.75" customHeight="1">
      <c r="A63" s="19">
        <v>6</v>
      </c>
      <c r="B63" s="20" t="s">
        <v>660</v>
      </c>
      <c r="C63" s="280">
        <f>IF(ISERROR(VLOOKUP(B63,'KAYIT LİSTESİ'!$B$4:$H$951,2,0)),"",(VLOOKUP(B63,'KAYIT LİSTESİ'!$B$4:$H$951,2,0)))</f>
      </c>
      <c r="D63" s="21">
        <f>IF(ISERROR(VLOOKUP(B63,'KAYIT LİSTESİ'!$B$4:$H$951,4,0)),"",(VLOOKUP(B63,'KAYIT LİSTESİ'!$B$4:$H$951,4,0)))</f>
      </c>
      <c r="E63" s="46">
        <f>IF(ISERROR(VLOOKUP(B63,'KAYIT LİSTESİ'!$B$4:$H$951,5,0)),"",(VLOOKUP(B63,'KAYIT LİSTESİ'!$B$4:$H$951,5,0)))</f>
      </c>
      <c r="F63" s="46">
        <f>IF(ISERROR(VLOOKUP(B63,'KAYIT LİSTESİ'!$B$4:$H$951,6,0)),"",(VLOOKUP(B63,'KAYIT LİSTESİ'!$B$4:$H$951,6,0)))</f>
      </c>
      <c r="G63" s="22"/>
      <c r="H63" s="236"/>
      <c r="J63" s="461" t="s">
        <v>321</v>
      </c>
      <c r="K63" s="461"/>
      <c r="L63" s="461"/>
      <c r="M63" s="461"/>
      <c r="N63" s="461"/>
      <c r="O63" s="461"/>
      <c r="P63" s="461"/>
    </row>
    <row r="64" spans="1:16" ht="36.75" customHeight="1">
      <c r="A64" s="19">
        <v>7</v>
      </c>
      <c r="B64" s="20" t="s">
        <v>661</v>
      </c>
      <c r="C64" s="280">
        <f>IF(ISERROR(VLOOKUP(B64,'KAYIT LİSTESİ'!$B$4:$H$951,2,0)),"",(VLOOKUP(B64,'KAYIT LİSTESİ'!$B$4:$H$951,2,0)))</f>
      </c>
      <c r="D64" s="21">
        <f>IF(ISERROR(VLOOKUP(B64,'KAYIT LİSTESİ'!$B$4:$H$951,4,0)),"",(VLOOKUP(B64,'KAYIT LİSTESİ'!$B$4:$H$951,4,0)))</f>
      </c>
      <c r="E64" s="46">
        <f>IF(ISERROR(VLOOKUP(B64,'KAYIT LİSTESİ'!$B$4:$H$951,5,0)),"",(VLOOKUP(B64,'KAYIT LİSTESİ'!$B$4:$H$951,5,0)))</f>
      </c>
      <c r="F64" s="46">
        <f>IF(ISERROR(VLOOKUP(B64,'KAYIT LİSTESİ'!$B$4:$H$951,6,0)),"",(VLOOKUP(B64,'KAYIT LİSTESİ'!$B$4:$H$951,6,0)))</f>
      </c>
      <c r="G64" s="22"/>
      <c r="H64" s="236"/>
      <c r="J64" s="455" t="s">
        <v>6</v>
      </c>
      <c r="K64" s="462"/>
      <c r="L64" s="455" t="s">
        <v>78</v>
      </c>
      <c r="M64" s="455" t="s">
        <v>21</v>
      </c>
      <c r="N64" s="455" t="s">
        <v>7</v>
      </c>
      <c r="O64" s="455" t="s">
        <v>672</v>
      </c>
      <c r="P64" s="455" t="s">
        <v>225</v>
      </c>
    </row>
    <row r="65" spans="1:16" ht="36.75" customHeight="1">
      <c r="A65" s="19">
        <v>8</v>
      </c>
      <c r="B65" s="20" t="s">
        <v>662</v>
      </c>
      <c r="C65" s="280">
        <f>IF(ISERROR(VLOOKUP(B65,'KAYIT LİSTESİ'!$B$4:$H$951,2,0)),"",(VLOOKUP(B65,'KAYIT LİSTESİ'!$B$4:$H$951,2,0)))</f>
      </c>
      <c r="D65" s="21">
        <f>IF(ISERROR(VLOOKUP(B65,'KAYIT LİSTESİ'!$B$4:$H$951,4,0)),"",(VLOOKUP(B65,'KAYIT LİSTESİ'!$B$4:$H$951,4,0)))</f>
      </c>
      <c r="E65" s="46">
        <f>IF(ISERROR(VLOOKUP(B65,'KAYIT LİSTESİ'!$B$4:$H$951,5,0)),"",(VLOOKUP(B65,'KAYIT LİSTESİ'!$B$4:$H$951,5,0)))</f>
      </c>
      <c r="F65" s="46">
        <f>IF(ISERROR(VLOOKUP(B65,'KAYIT LİSTESİ'!$B$4:$H$951,6,0)),"",(VLOOKUP(B65,'KAYIT LİSTESİ'!$B$4:$H$951,6,0)))</f>
      </c>
      <c r="G65" s="22"/>
      <c r="H65" s="236"/>
      <c r="J65" s="456"/>
      <c r="K65" s="462"/>
      <c r="L65" s="456"/>
      <c r="M65" s="456"/>
      <c r="N65" s="456"/>
      <c r="O65" s="456"/>
      <c r="P65" s="456"/>
    </row>
    <row r="66" spans="1:16" ht="36.75" customHeight="1">
      <c r="A66" s="460" t="s">
        <v>320</v>
      </c>
      <c r="B66" s="460"/>
      <c r="C66" s="460"/>
      <c r="D66" s="460"/>
      <c r="E66" s="460"/>
      <c r="F66" s="460"/>
      <c r="G66" s="460"/>
      <c r="H66" s="234"/>
      <c r="J66" s="92">
        <v>1</v>
      </c>
      <c r="K66" s="93" t="s">
        <v>322</v>
      </c>
      <c r="L66" s="267">
        <f>IF(ISERROR(VLOOKUP(K66,'KAYIT LİSTESİ'!$B$4:$H$951,2,0)),"",(VLOOKUP(K66,'KAYIT LİSTESİ'!$B$4:$H$951,2,0)))</f>
        <v>560</v>
      </c>
      <c r="M66" s="94">
        <f>IF(ISERROR(VLOOKUP(K66,'KAYIT LİSTESİ'!$B$4:$H$951,4,0)),"",(VLOOKUP(K66,'KAYIT LİSTESİ'!$B$4:$H$951,4,0)))</f>
        <v>34855</v>
      </c>
      <c r="N66" s="177" t="str">
        <f>IF(ISERROR(VLOOKUP(K66,'KAYIT LİSTESİ'!$B$4:$H$951,5,0)),"",(VLOOKUP(K66,'KAYIT LİSTESİ'!$B$4:$H$951,5,0)))</f>
        <v>ÖMER ŞAHİN</v>
      </c>
      <c r="O66" s="177" t="str">
        <f>IF(ISERROR(VLOOKUP(K66,'KAYIT LİSTESİ'!$B$4:$H$951,6,0)),"",(VLOOKUP(K66,'KAYIT LİSTESİ'!$B$4:$H$951,6,0)))</f>
        <v>TOKAT-BELEDİYE PLEVNE SPOR</v>
      </c>
      <c r="P66" s="207"/>
    </row>
    <row r="67" spans="1:16" ht="36.75" customHeight="1">
      <c r="A67" s="458" t="s">
        <v>16</v>
      </c>
      <c r="B67" s="459"/>
      <c r="C67" s="459"/>
      <c r="D67" s="459"/>
      <c r="E67" s="459"/>
      <c r="F67" s="459"/>
      <c r="G67" s="459"/>
      <c r="H67" s="235"/>
      <c r="J67" s="92">
        <v>2</v>
      </c>
      <c r="K67" s="93" t="s">
        <v>323</v>
      </c>
      <c r="L67" s="267">
        <f>IF(ISERROR(VLOOKUP(K67,'KAYIT LİSTESİ'!$B$4:$H$951,2,0)),"",(VLOOKUP(K67,'KAYIT LİSTESİ'!$B$4:$H$951,2,0)))</f>
        <v>478</v>
      </c>
      <c r="M67" s="94">
        <f>IF(ISERROR(VLOOKUP(K67,'KAYIT LİSTESİ'!$B$4:$H$951,4,0)),"",(VLOOKUP(K67,'KAYIT LİSTESİ'!$B$4:$H$951,4,0)))</f>
        <v>34335</v>
      </c>
      <c r="N67" s="177" t="str">
        <f>IF(ISERROR(VLOOKUP(K67,'KAYIT LİSTESİ'!$B$4:$H$951,5,0)),"",(VLOOKUP(K67,'KAYIT LİSTESİ'!$B$4:$H$951,5,0)))</f>
        <v>NUMAN BEKİ</v>
      </c>
      <c r="O67" s="177" t="str">
        <f>IF(ISERROR(VLOOKUP(K67,'KAYIT LİSTESİ'!$B$4:$H$951,6,0)),"",(VLOOKUP(K67,'KAYIT LİSTESİ'!$B$4:$H$951,6,0)))</f>
        <v>İSTANBUL-SULTANBEYLİ MEVLANA İ.Ö.O.SP.</v>
      </c>
      <c r="P67" s="207"/>
    </row>
    <row r="68" spans="1:16" ht="36.75" customHeight="1">
      <c r="A68" s="195" t="s">
        <v>12</v>
      </c>
      <c r="B68" s="195" t="s">
        <v>80</v>
      </c>
      <c r="C68" s="195" t="s">
        <v>79</v>
      </c>
      <c r="D68" s="196" t="s">
        <v>13</v>
      </c>
      <c r="E68" s="197" t="s">
        <v>14</v>
      </c>
      <c r="F68" s="197" t="s">
        <v>672</v>
      </c>
      <c r="G68" s="198" t="s">
        <v>225</v>
      </c>
      <c r="H68" s="236"/>
      <c r="J68" s="92">
        <v>3</v>
      </c>
      <c r="K68" s="93" t="s">
        <v>324</v>
      </c>
      <c r="L68" s="267">
        <f>IF(ISERROR(VLOOKUP(K68,'KAYIT LİSTESİ'!$B$4:$H$951,2,0)),"",(VLOOKUP(K68,'KAYIT LİSTESİ'!$B$4:$H$951,2,0)))</f>
        <v>525</v>
      </c>
      <c r="M68" s="94">
        <f>IF(ISERROR(VLOOKUP(K68,'KAYIT LİSTESİ'!$B$4:$H$951,4,0)),"",(VLOOKUP(K68,'KAYIT LİSTESİ'!$B$4:$H$951,4,0)))</f>
        <v>35678</v>
      </c>
      <c r="N68" s="177" t="str">
        <f>IF(ISERROR(VLOOKUP(K68,'KAYIT LİSTESİ'!$B$4:$H$951,5,0)),"",(VLOOKUP(K68,'KAYIT LİSTESİ'!$B$4:$H$951,5,0)))</f>
        <v>RAMAZAN KURUM</v>
      </c>
      <c r="O68" s="177" t="str">
        <f>IF(ISERROR(VLOOKUP(K68,'KAYIT LİSTESİ'!$B$4:$H$951,6,0)),"",(VLOOKUP(K68,'KAYIT LİSTESİ'!$B$4:$H$951,6,0)))</f>
        <v>MALATYA-ESENLİK BLD.SP.</v>
      </c>
      <c r="P68" s="207"/>
    </row>
    <row r="69" spans="1:16" ht="36.75" customHeight="1">
      <c r="A69" s="19">
        <v>1</v>
      </c>
      <c r="B69" s="20" t="s">
        <v>236</v>
      </c>
      <c r="C69" s="279">
        <f>IF(ISERROR(VLOOKUP(B69,'KAYIT LİSTESİ'!$B$4:$H$951,2,0)),"",(VLOOKUP(B69,'KAYIT LİSTESİ'!$B$4:$H$951,2,0)))</f>
      </c>
      <c r="D69" s="21">
        <f>IF(ISERROR(VLOOKUP(B69,'KAYIT LİSTESİ'!$B$4:$H$951,4,0)),"",(VLOOKUP(B69,'KAYIT LİSTESİ'!$B$4:$H$951,4,0)))</f>
      </c>
      <c r="E69" s="46">
        <f>IF(ISERROR(VLOOKUP(B69,'KAYIT LİSTESİ'!$B$4:$H$951,5,0)),"",(VLOOKUP(B69,'KAYIT LİSTESİ'!$B$4:$H$951,5,0)))</f>
      </c>
      <c r="F69" s="46">
        <f>IF(ISERROR(VLOOKUP(B69,'KAYIT LİSTESİ'!$B$4:$H$951,6,0)),"",(VLOOKUP(B69,'KAYIT LİSTESİ'!$B$4:$H$951,6,0)))</f>
      </c>
      <c r="G69" s="168"/>
      <c r="H69" s="236"/>
      <c r="J69" s="92">
        <v>4</v>
      </c>
      <c r="K69" s="93" t="s">
        <v>325</v>
      </c>
      <c r="L69" s="267">
        <f>IF(ISERROR(VLOOKUP(K69,'KAYIT LİSTESİ'!$B$4:$H$951,2,0)),"",(VLOOKUP(K69,'KAYIT LİSTESİ'!$B$4:$H$951,2,0)))</f>
        <v>432</v>
      </c>
      <c r="M69" s="94" t="str">
        <f>IF(ISERROR(VLOOKUP(K69,'KAYIT LİSTESİ'!$B$4:$H$951,4,0)),"",(VLOOKUP(K69,'KAYIT LİSTESİ'!$B$4:$H$951,4,0)))</f>
        <v>07-11-1997-</v>
      </c>
      <c r="N69" s="177" t="str">
        <f>IF(ISERROR(VLOOKUP(K69,'KAYIT LİSTESİ'!$B$4:$H$951,5,0)),"",(VLOOKUP(K69,'KAYIT LİSTESİ'!$B$4:$H$951,5,0)))</f>
        <v>F.MÜCAHİR ÖZKAN</v>
      </c>
      <c r="O69" s="177" t="str">
        <f>IF(ISERROR(VLOOKUP(K69,'KAYIT LİSTESİ'!$B$4:$H$951,6,0)),"",(VLOOKUP(K69,'KAYIT LİSTESİ'!$B$4:$H$951,6,0)))</f>
        <v>ESKİŞEHİR-B.Ş.GENÇLİK VE SPOR</v>
      </c>
      <c r="P69" s="207"/>
    </row>
    <row r="70" spans="1:16" ht="36.75" customHeight="1">
      <c r="A70" s="19">
        <v>2</v>
      </c>
      <c r="B70" s="20" t="s">
        <v>237</v>
      </c>
      <c r="C70" s="279">
        <f>IF(ISERROR(VLOOKUP(B70,'KAYIT LİSTESİ'!$B$4:$H$951,2,0)),"",(VLOOKUP(B70,'KAYIT LİSTESİ'!$B$4:$H$951,2,0)))</f>
        <v>554</v>
      </c>
      <c r="D70" s="21">
        <f>IF(ISERROR(VLOOKUP(B70,'KAYIT LİSTESİ'!$B$4:$H$951,4,0)),"",(VLOOKUP(B70,'KAYIT LİSTESİ'!$B$4:$H$951,4,0)))</f>
        <v>34809</v>
      </c>
      <c r="E70" s="46" t="str">
        <f>IF(ISERROR(VLOOKUP(B70,'KAYIT LİSTESİ'!$B$4:$H$951,5,0)),"",(VLOOKUP(B70,'KAYIT LİSTESİ'!$B$4:$H$951,5,0)))</f>
        <v>BÜNYAMİN AKYÜREK</v>
      </c>
      <c r="F70" s="46" t="str">
        <f>IF(ISERROR(VLOOKUP(B70,'KAYIT LİSTESİ'!$B$4:$H$951,6,0)),"",(VLOOKUP(B70,'KAYIT LİSTESİ'!$B$4:$H$951,6,0)))</f>
        <v>TOKAT-BELEDİYE PLEVNE SPOR</v>
      </c>
      <c r="G70" s="168"/>
      <c r="H70" s="236"/>
      <c r="J70" s="92">
        <v>5</v>
      </c>
      <c r="K70" s="93" t="s">
        <v>326</v>
      </c>
      <c r="L70" s="267">
        <f>IF(ISERROR(VLOOKUP(K70,'KAYIT LİSTESİ'!$B$4:$H$951,2,0)),"",(VLOOKUP(K70,'KAYIT LİSTESİ'!$B$4:$H$951,2,0)))</f>
        <v>530</v>
      </c>
      <c r="M70" s="94">
        <f>IF(ISERROR(VLOOKUP(K70,'KAYIT LİSTESİ'!$B$4:$H$951,4,0)),"",(VLOOKUP(K70,'KAYIT LİSTESİ'!$B$4:$H$951,4,0)))</f>
        <v>35080</v>
      </c>
      <c r="N70" s="177" t="str">
        <f>IF(ISERROR(VLOOKUP(K70,'KAYIT LİSTESİ'!$B$4:$H$951,5,0)),"",(VLOOKUP(K70,'KAYIT LİSTESİ'!$B$4:$H$951,5,0)))</f>
        <v>B.MERİÇ KIZILDAĞ</v>
      </c>
      <c r="O70" s="177" t="str">
        <f>IF(ISERROR(VLOOKUP(K70,'KAYIT LİSTESİ'!$B$4:$H$951,6,0)),"",(VLOOKUP(K70,'KAYIT LİSTESİ'!$B$4:$H$951,6,0)))</f>
        <v>MERSİN-MESKİ SPOR</v>
      </c>
      <c r="P70" s="207"/>
    </row>
    <row r="71" spans="1:16" ht="36.75" customHeight="1">
      <c r="A71" s="19">
        <v>3</v>
      </c>
      <c r="B71" s="20" t="s">
        <v>238</v>
      </c>
      <c r="C71" s="279">
        <f>IF(ISERROR(VLOOKUP(B71,'KAYIT LİSTESİ'!$B$4:$H$951,2,0)),"",(VLOOKUP(B71,'KAYIT LİSTESİ'!$B$4:$H$951,2,0)))</f>
        <v>480</v>
      </c>
      <c r="D71" s="21">
        <f>IF(ISERROR(VLOOKUP(B71,'KAYIT LİSTESİ'!$B$4:$H$951,4,0)),"",(VLOOKUP(B71,'KAYIT LİSTESİ'!$B$4:$H$951,4,0)))</f>
        <v>35431</v>
      </c>
      <c r="E71" s="46" t="str">
        <f>IF(ISERROR(VLOOKUP(B71,'KAYIT LİSTESİ'!$B$4:$H$951,5,0)),"",(VLOOKUP(B71,'KAYIT LİSTESİ'!$B$4:$H$951,5,0)))</f>
        <v>SERHAT ÇURGOTAY</v>
      </c>
      <c r="F71" s="46" t="str">
        <f>IF(ISERROR(VLOOKUP(B71,'KAYIT LİSTESİ'!$B$4:$H$951,6,0)),"",(VLOOKUP(B71,'KAYIT LİSTESİ'!$B$4:$H$951,6,0)))</f>
        <v>İSTANBUL-SULTANBEYLİ MEVLANA İ.Ö.O.SP.</v>
      </c>
      <c r="G71" s="168"/>
      <c r="H71" s="236"/>
      <c r="J71" s="92">
        <v>6</v>
      </c>
      <c r="K71" s="93" t="s">
        <v>327</v>
      </c>
      <c r="L71" s="267">
        <f>IF(ISERROR(VLOOKUP(K71,'KAYIT LİSTESİ'!$B$4:$H$951,2,0)),"",(VLOOKUP(K71,'KAYIT LİSTESİ'!$B$4:$H$951,2,0)))</f>
        <v>545</v>
      </c>
      <c r="M71" s="94">
        <f>IF(ISERROR(VLOOKUP(K71,'KAYIT LİSTESİ'!$B$4:$H$951,4,0)),"",(VLOOKUP(K71,'KAYIT LİSTESİ'!$B$4:$H$951,4,0)))</f>
        <v>34952</v>
      </c>
      <c r="N71" s="177" t="str">
        <f>IF(ISERROR(VLOOKUP(K71,'KAYIT LİSTESİ'!$B$4:$H$951,5,0)),"",(VLOOKUP(K71,'KAYIT LİSTESİ'!$B$4:$H$951,5,0)))</f>
        <v>FATİH ÇERÇİ</v>
      </c>
      <c r="O71" s="177" t="str">
        <f>IF(ISERROR(VLOOKUP(K71,'KAYIT LİSTESİ'!$B$4:$H$951,6,0)),"",(VLOOKUP(K71,'KAYIT LİSTESİ'!$B$4:$H$951,6,0)))</f>
        <v>SİVAS-SPORCU EĞİTİM MERKEZİ</v>
      </c>
      <c r="P71" s="207"/>
    </row>
    <row r="72" spans="1:16" ht="36.75" customHeight="1">
      <c r="A72" s="19">
        <v>4</v>
      </c>
      <c r="B72" s="20" t="s">
        <v>239</v>
      </c>
      <c r="C72" s="279">
        <f>IF(ISERROR(VLOOKUP(B72,'KAYIT LİSTESİ'!$B$4:$H$951,2,0)),"",(VLOOKUP(B72,'KAYIT LİSTESİ'!$B$4:$H$951,2,0)))</f>
        <v>522</v>
      </c>
      <c r="D72" s="21">
        <f>IF(ISERROR(VLOOKUP(B72,'KAYIT LİSTESİ'!$B$4:$H$951,4,0)),"",(VLOOKUP(B72,'KAYIT LİSTESİ'!$B$4:$H$951,4,0)))</f>
        <v>35474</v>
      </c>
      <c r="E72" s="46" t="str">
        <f>IF(ISERROR(VLOOKUP(B72,'KAYIT LİSTESİ'!$B$4:$H$951,5,0)),"",(VLOOKUP(B72,'KAYIT LİSTESİ'!$B$4:$H$951,5,0)))</f>
        <v>MESUT AK</v>
      </c>
      <c r="F72" s="46" t="str">
        <f>IF(ISERROR(VLOOKUP(B72,'KAYIT LİSTESİ'!$B$4:$H$951,6,0)),"",(VLOOKUP(B72,'KAYIT LİSTESİ'!$B$4:$H$951,6,0)))</f>
        <v>MALATYA-ESENLİK BLD.SP.</v>
      </c>
      <c r="G72" s="168"/>
      <c r="H72" s="236"/>
      <c r="J72" s="92">
        <v>7</v>
      </c>
      <c r="K72" s="93" t="s">
        <v>328</v>
      </c>
      <c r="L72" s="267">
        <f>IF(ISERROR(VLOOKUP(K72,'KAYIT LİSTESİ'!$B$4:$H$951,2,0)),"",(VLOOKUP(K72,'KAYIT LİSTESİ'!$B$4:$H$951,2,0)))</f>
        <v>598</v>
      </c>
      <c r="M72" s="94">
        <f>IF(ISERROR(VLOOKUP(K72,'KAYIT LİSTESİ'!$B$4:$H$951,4,0)),"",(VLOOKUP(K72,'KAYIT LİSTESİ'!$B$4:$H$951,4,0)))</f>
        <v>1994</v>
      </c>
      <c r="N72" s="177" t="str">
        <f>IF(ISERROR(VLOOKUP(K72,'KAYIT LİSTESİ'!$B$4:$H$951,5,0)),"",(VLOOKUP(K72,'KAYIT LİSTESİ'!$B$4:$H$951,5,0)))</f>
        <v>ERHAN DOĞRUL</v>
      </c>
      <c r="O72" s="177" t="str">
        <f>IF(ISERROR(VLOOKUP(K72,'KAYIT LİSTESİ'!$B$4:$H$951,6,0)),"",(VLOOKUP(K72,'KAYIT LİSTESİ'!$B$4:$H$951,6,0)))</f>
        <v>ANKARA-B.B. ANKARASPOR</v>
      </c>
      <c r="P72" s="207"/>
    </row>
    <row r="73" spans="1:16" ht="36.75" customHeight="1">
      <c r="A73" s="19">
        <v>5</v>
      </c>
      <c r="B73" s="20" t="s">
        <v>240</v>
      </c>
      <c r="C73" s="279">
        <f>IF(ISERROR(VLOOKUP(B73,'KAYIT LİSTESİ'!$B$4:$H$951,2,0)),"",(VLOOKUP(B73,'KAYIT LİSTESİ'!$B$4:$H$951,2,0)))</f>
        <v>438</v>
      </c>
      <c r="D73" s="21">
        <f>IF(ISERROR(VLOOKUP(B73,'KAYIT LİSTESİ'!$B$4:$H$951,4,0)),"",(VLOOKUP(B73,'KAYIT LİSTESİ'!$B$4:$H$951,4,0)))</f>
        <v>35278</v>
      </c>
      <c r="E73" s="46" t="str">
        <f>IF(ISERROR(VLOOKUP(B73,'KAYIT LİSTESİ'!$B$4:$H$951,5,0)),"",(VLOOKUP(B73,'KAYIT LİSTESİ'!$B$4:$H$951,5,0)))</f>
        <v>TARKAN KARACA</v>
      </c>
      <c r="F73" s="46" t="str">
        <f>IF(ISERROR(VLOOKUP(B73,'KAYIT LİSTESİ'!$B$4:$H$951,6,0)),"",(VLOOKUP(B73,'KAYIT LİSTESİ'!$B$4:$H$951,6,0)))</f>
        <v>ESKİŞEHİR-B.Ş.GENÇLİK VE SPOR</v>
      </c>
      <c r="G73" s="168"/>
      <c r="H73" s="236"/>
      <c r="J73" s="92">
        <v>8</v>
      </c>
      <c r="K73" s="93" t="s">
        <v>329</v>
      </c>
      <c r="L73" s="267">
        <f>IF(ISERROR(VLOOKUP(K73,'KAYIT LİSTESİ'!$B$4:$H$951,2,0)),"",(VLOOKUP(K73,'KAYIT LİSTESİ'!$B$4:$H$951,2,0)))</f>
        <v>500</v>
      </c>
      <c r="M73" s="94" t="str">
        <f>IF(ISERROR(VLOOKUP(K73,'KAYIT LİSTESİ'!$B$4:$H$951,4,0)),"",(VLOOKUP(K73,'KAYIT LİSTESİ'!$B$4:$H$951,4,0)))</f>
        <v>-</v>
      </c>
      <c r="N73" s="177" t="str">
        <f>IF(ISERROR(VLOOKUP(K73,'KAYIT LİSTESİ'!$B$4:$H$951,5,0)),"",(VLOOKUP(K73,'KAYIT LİSTESİ'!$B$4:$H$951,5,0)))</f>
        <v>BENHUR ÖZİPEK</v>
      </c>
      <c r="O73" s="177" t="str">
        <f>IF(ISERROR(VLOOKUP(K73,'KAYIT LİSTESİ'!$B$4:$H$951,6,0)),"",(VLOOKUP(K73,'KAYIT LİSTESİ'!$B$4:$H$951,6,0)))</f>
        <v>KOCAELİ-DARICA BLD.EĞT.SP.</v>
      </c>
      <c r="P73" s="207"/>
    </row>
    <row r="74" spans="1:16" ht="36.75" customHeight="1">
      <c r="A74" s="19">
        <v>6</v>
      </c>
      <c r="B74" s="20" t="s">
        <v>241</v>
      </c>
      <c r="C74" s="279">
        <f>IF(ISERROR(VLOOKUP(B74,'KAYIT LİSTESİ'!$B$4:$H$951,2,0)),"",(VLOOKUP(B74,'KAYIT LİSTESİ'!$B$4:$H$951,2,0)))</f>
        <v>529</v>
      </c>
      <c r="D74" s="21">
        <f>IF(ISERROR(VLOOKUP(B74,'KAYIT LİSTESİ'!$B$4:$H$951,4,0)),"",(VLOOKUP(B74,'KAYIT LİSTESİ'!$B$4:$H$951,4,0)))</f>
        <v>35681</v>
      </c>
      <c r="E74" s="46" t="str">
        <f>IF(ISERROR(VLOOKUP(B74,'KAYIT LİSTESİ'!$B$4:$H$951,5,0)),"",(VLOOKUP(B74,'KAYIT LİSTESİ'!$B$4:$H$951,5,0)))</f>
        <v>AGİT ERYILMAZ</v>
      </c>
      <c r="F74" s="46" t="str">
        <f>IF(ISERROR(VLOOKUP(B74,'KAYIT LİSTESİ'!$B$4:$H$951,6,0)),"",(VLOOKUP(B74,'KAYIT LİSTESİ'!$B$4:$H$951,6,0)))</f>
        <v>MERSİN-MESKİ SPOR</v>
      </c>
      <c r="G74" s="168"/>
      <c r="H74" s="236"/>
      <c r="J74" s="92">
        <v>9</v>
      </c>
      <c r="K74" s="93" t="s">
        <v>330</v>
      </c>
      <c r="L74" s="267">
        <f>IF(ISERROR(VLOOKUP(K74,'KAYIT LİSTESİ'!$B$4:$H$951,2,0)),"",(VLOOKUP(K74,'KAYIT LİSTESİ'!$B$4:$H$951,2,0)))</f>
        <v>491</v>
      </c>
      <c r="M74" s="94">
        <f>IF(ISERROR(VLOOKUP(K74,'KAYIT LİSTESİ'!$B$4:$H$951,4,0)),"",(VLOOKUP(K74,'KAYIT LİSTESİ'!$B$4:$H$951,4,0)))</f>
        <v>35639</v>
      </c>
      <c r="N74" s="177" t="str">
        <f>IF(ISERROR(VLOOKUP(K74,'KAYIT LİSTESİ'!$B$4:$H$951,5,0)),"",(VLOOKUP(K74,'KAYIT LİSTESİ'!$B$4:$H$951,5,0)))</f>
        <v>RAFET ENDER ALEMDAR</v>
      </c>
      <c r="O74" s="177" t="str">
        <f>IF(ISERROR(VLOOKUP(K74,'KAYIT LİSTESİ'!$B$4:$H$951,6,0)),"",(VLOOKUP(K74,'KAYIT LİSTESİ'!$B$4:$H$951,6,0)))</f>
        <v>İSTANBUL-ÜSKÜDAR BLD.SPOR</v>
      </c>
      <c r="P74" s="207"/>
    </row>
    <row r="75" spans="1:16" ht="36.75" customHeight="1">
      <c r="A75" s="19">
        <v>7</v>
      </c>
      <c r="B75" s="20" t="s">
        <v>242</v>
      </c>
      <c r="C75" s="279">
        <f>IF(ISERROR(VLOOKUP(B75,'KAYIT LİSTESİ'!$B$4:$H$951,2,0)),"",(VLOOKUP(B75,'KAYIT LİSTESİ'!$B$4:$H$951,2,0)))</f>
        <v>549</v>
      </c>
      <c r="D75" s="21">
        <f>IF(ISERROR(VLOOKUP(B75,'KAYIT LİSTESİ'!$B$4:$H$951,4,0)),"",(VLOOKUP(B75,'KAYIT LİSTESİ'!$B$4:$H$951,4,0)))</f>
        <v>34766</v>
      </c>
      <c r="E75" s="46" t="str">
        <f>IF(ISERROR(VLOOKUP(B75,'KAYIT LİSTESİ'!$B$4:$H$951,5,0)),"",(VLOOKUP(B75,'KAYIT LİSTESİ'!$B$4:$H$951,5,0)))</f>
        <v>SÜHA UĞUR</v>
      </c>
      <c r="F75" s="46" t="str">
        <f>IF(ISERROR(VLOOKUP(B75,'KAYIT LİSTESİ'!$B$4:$H$951,6,0)),"",(VLOOKUP(B75,'KAYIT LİSTESİ'!$B$4:$H$951,6,0)))</f>
        <v>SİVAS-SPORCU EĞİTİM MERKEZİ</v>
      </c>
      <c r="G75" s="168"/>
      <c r="H75" s="231"/>
      <c r="J75" s="92">
        <v>10</v>
      </c>
      <c r="K75" s="93" t="s">
        <v>331</v>
      </c>
      <c r="L75" s="267">
        <f>IF(ISERROR(VLOOKUP(K75,'KAYIT LİSTESİ'!$B$4:$H$951,2,0)),"",(VLOOKUP(K75,'KAYIT LİSTESİ'!$B$4:$H$951,2,0)))</f>
        <v>574</v>
      </c>
      <c r="M75" s="94">
        <f>IF(ISERROR(VLOOKUP(K75,'KAYIT LİSTESİ'!$B$4:$H$951,4,0)),"",(VLOOKUP(K75,'KAYIT LİSTESİ'!$B$4:$H$951,4,0)))</f>
        <v>34429</v>
      </c>
      <c r="N75" s="177" t="str">
        <f>IF(ISERROR(VLOOKUP(K75,'KAYIT LİSTESİ'!$B$4:$H$951,5,0)),"",(VLOOKUP(K75,'KAYIT LİSTESİ'!$B$4:$H$951,5,0)))</f>
        <v>ONUR ÇORBACI </v>
      </c>
      <c r="O75" s="177" t="str">
        <f>IF(ISERROR(VLOOKUP(K75,'KAYIT LİSTESİ'!$B$4:$H$951,6,0)),"",(VLOOKUP(K75,'KAYIT LİSTESİ'!$B$4:$H$951,6,0)))</f>
        <v>KOCAELİ-B.Ş.BLD.KAĞIT SPOR</v>
      </c>
      <c r="P75" s="207"/>
    </row>
    <row r="76" spans="1:16" ht="36.75" customHeight="1">
      <c r="A76" s="19">
        <v>8</v>
      </c>
      <c r="B76" s="20" t="s">
        <v>243</v>
      </c>
      <c r="C76" s="279">
        <f>IF(ISERROR(VLOOKUP(B76,'KAYIT LİSTESİ'!$B$4:$H$951,2,0)),"",(VLOOKUP(B76,'KAYIT LİSTESİ'!$B$4:$H$951,2,0)))</f>
      </c>
      <c r="D76" s="21">
        <f>IF(ISERROR(VLOOKUP(B76,'KAYIT LİSTESİ'!$B$4:$H$951,4,0)),"",(VLOOKUP(B76,'KAYIT LİSTESİ'!$B$4:$H$951,4,0)))</f>
      </c>
      <c r="E76" s="46">
        <f>IF(ISERROR(VLOOKUP(B76,'KAYIT LİSTESİ'!$B$4:$H$951,5,0)),"",(VLOOKUP(B76,'KAYIT LİSTESİ'!$B$4:$H$951,5,0)))</f>
      </c>
      <c r="F76" s="46">
        <f>IF(ISERROR(VLOOKUP(B76,'KAYIT LİSTESİ'!$B$4:$H$951,6,0)),"",(VLOOKUP(B76,'KAYIT LİSTESİ'!$B$4:$H$951,6,0)))</f>
      </c>
      <c r="G76" s="168"/>
      <c r="H76" s="231"/>
      <c r="J76" s="92">
        <v>11</v>
      </c>
      <c r="K76" s="93" t="s">
        <v>332</v>
      </c>
      <c r="L76" s="267">
        <f>IF(ISERROR(VLOOKUP(K76,'KAYIT LİSTESİ'!$B$4:$H$951,2,0)),"",(VLOOKUP(K76,'KAYIT LİSTESİ'!$B$4:$H$951,2,0)))</f>
        <v>427</v>
      </c>
      <c r="M76" s="94">
        <f>IF(ISERROR(VLOOKUP(K76,'KAYIT LİSTESİ'!$B$4:$H$951,4,0)),"",(VLOOKUP(K76,'KAYIT LİSTESİ'!$B$4:$H$951,4,0)))</f>
        <v>35326</v>
      </c>
      <c r="N76" s="177" t="str">
        <f>IF(ISERROR(VLOOKUP(K76,'KAYIT LİSTESİ'!$B$4:$H$951,5,0)),"",(VLOOKUP(K76,'KAYIT LİSTESİ'!$B$4:$H$951,5,0)))</f>
        <v>Yasin YILDIRIM</v>
      </c>
      <c r="O76" s="177" t="str">
        <f>IF(ISERROR(VLOOKUP(K76,'KAYIT LİSTESİ'!$B$4:$H$951,6,0)),"",(VLOOKUP(K76,'KAYIT LİSTESİ'!$B$4:$H$951,6,0)))</f>
        <v>ANKARA-EGO SPOR KULÜBÜ</v>
      </c>
      <c r="P76" s="207"/>
    </row>
    <row r="77" spans="1:16" ht="36.75" customHeight="1">
      <c r="A77" s="19">
        <v>9</v>
      </c>
      <c r="B77" s="20" t="s">
        <v>244</v>
      </c>
      <c r="C77" s="279">
        <f>IF(ISERROR(VLOOKUP(B77,'KAYIT LİSTESİ'!$B$4:$H$951,2,0)),"",(VLOOKUP(B77,'KAYIT LİSTESİ'!$B$4:$H$951,2,0)))</f>
      </c>
      <c r="D77" s="21">
        <f>IF(ISERROR(VLOOKUP(B77,'KAYIT LİSTESİ'!$B$4:$H$951,4,0)),"",(VLOOKUP(B77,'KAYIT LİSTESİ'!$B$4:$H$951,4,0)))</f>
      </c>
      <c r="E77" s="46">
        <f>IF(ISERROR(VLOOKUP(B77,'KAYIT LİSTESİ'!$B$4:$H$951,5,0)),"",(VLOOKUP(B77,'KAYIT LİSTESİ'!$B$4:$H$951,5,0)))</f>
      </c>
      <c r="F77" s="46">
        <f>IF(ISERROR(VLOOKUP(B77,'KAYIT LİSTESİ'!$B$4:$H$951,6,0)),"",(VLOOKUP(B77,'KAYIT LİSTESİ'!$B$4:$H$951,6,0)))</f>
      </c>
      <c r="G77" s="168"/>
      <c r="H77" s="231"/>
      <c r="J77" s="92">
        <v>12</v>
      </c>
      <c r="K77" s="93" t="s">
        <v>333</v>
      </c>
      <c r="L77" s="267">
        <f>IF(ISERROR(VLOOKUP(K77,'KAYIT LİSTESİ'!$B$4:$H$951,2,0)),"",(VLOOKUP(K77,'KAYIT LİSTESİ'!$B$4:$H$951,2,0)))</f>
        <v>454</v>
      </c>
      <c r="M77" s="94">
        <f>IF(ISERROR(VLOOKUP(K77,'KAYIT LİSTESİ'!$B$4:$H$951,4,0)),"",(VLOOKUP(K77,'KAYIT LİSTESİ'!$B$4:$H$951,4,0)))</f>
        <v>34943</v>
      </c>
      <c r="N77" s="177" t="str">
        <f>IF(ISERROR(VLOOKUP(K77,'KAYIT LİSTESİ'!$B$4:$H$951,5,0)),"",(VLOOKUP(K77,'KAYIT LİSTESİ'!$B$4:$H$951,5,0)))</f>
        <v>TUGAY ATASEVER</v>
      </c>
      <c r="O77" s="177" t="str">
        <f>IF(ISERROR(VLOOKUP(K77,'KAYIT LİSTESİ'!$B$4:$H$951,6,0)),"",(VLOOKUP(K77,'KAYIT LİSTESİ'!$B$4:$H$951,6,0)))</f>
        <v>İSTANBUL-ENKA SPOR</v>
      </c>
      <c r="P77" s="207"/>
    </row>
    <row r="78" spans="1:16" ht="36.75" customHeight="1">
      <c r="A78" s="19">
        <v>10</v>
      </c>
      <c r="B78" s="20" t="s">
        <v>245</v>
      </c>
      <c r="C78" s="279">
        <f>IF(ISERROR(VLOOKUP(B78,'KAYIT LİSTESİ'!$B$4:$H$951,2,0)),"",(VLOOKUP(B78,'KAYIT LİSTESİ'!$B$4:$H$951,2,0)))</f>
      </c>
      <c r="D78" s="21">
        <f>IF(ISERROR(VLOOKUP(B78,'KAYIT LİSTESİ'!$B$4:$H$951,4,0)),"",(VLOOKUP(B78,'KAYIT LİSTESİ'!$B$4:$H$951,4,0)))</f>
      </c>
      <c r="E78" s="46">
        <f>IF(ISERROR(VLOOKUP(B78,'KAYIT LİSTESİ'!$B$4:$H$951,5,0)),"",(VLOOKUP(B78,'KAYIT LİSTESİ'!$B$4:$H$951,5,0)))</f>
      </c>
      <c r="F78" s="46">
        <f>IF(ISERROR(VLOOKUP(B78,'KAYIT LİSTESİ'!$B$4:$H$951,6,0)),"",(VLOOKUP(B78,'KAYIT LİSTESİ'!$B$4:$H$951,6,0)))</f>
      </c>
      <c r="G78" s="168"/>
      <c r="H78" s="231"/>
      <c r="J78" s="92">
        <v>13</v>
      </c>
      <c r="K78" s="93" t="s">
        <v>334</v>
      </c>
      <c r="L78" s="267">
        <f>IF(ISERROR(VLOOKUP(K78,'KAYIT LİSTESİ'!$B$4:$H$951,2,0)),"",(VLOOKUP(K78,'KAYIT LİSTESİ'!$B$4:$H$951,2,0)))</f>
        <v>468</v>
      </c>
      <c r="M78" s="94">
        <f>IF(ISERROR(VLOOKUP(K78,'KAYIT LİSTESİ'!$B$4:$H$951,4,0)),"",(VLOOKUP(K78,'KAYIT LİSTESİ'!$B$4:$H$951,4,0)))</f>
        <v>34934</v>
      </c>
      <c r="N78" s="177" t="str">
        <f>IF(ISERROR(VLOOKUP(K78,'KAYIT LİSTESİ'!$B$4:$H$951,5,0)),"",(VLOOKUP(K78,'KAYIT LİSTESİ'!$B$4:$H$951,5,0)))</f>
        <v>OSMAN CAN ÖZDEVECİ</v>
      </c>
      <c r="O78" s="177" t="str">
        <f>IF(ISERROR(VLOOKUP(K78,'KAYIT LİSTESİ'!$B$4:$H$951,6,0)),"",(VLOOKUP(K78,'KAYIT LİSTESİ'!$B$4:$H$951,6,0)))</f>
        <v>İSTANBUL-FENERBAHÇE</v>
      </c>
      <c r="P78" s="207"/>
    </row>
    <row r="79" spans="1:16" ht="36.75" customHeight="1">
      <c r="A79" s="19">
        <v>11</v>
      </c>
      <c r="B79" s="20" t="s">
        <v>246</v>
      </c>
      <c r="C79" s="279">
        <f>IF(ISERROR(VLOOKUP(B79,'KAYIT LİSTESİ'!$B$4:$H$951,2,0)),"",(VLOOKUP(B79,'KAYIT LİSTESİ'!$B$4:$H$951,2,0)))</f>
      </c>
      <c r="D79" s="21">
        <f>IF(ISERROR(VLOOKUP(B79,'KAYIT LİSTESİ'!$B$4:$H$951,4,0)),"",(VLOOKUP(B79,'KAYIT LİSTESİ'!$B$4:$H$951,4,0)))</f>
      </c>
      <c r="E79" s="46">
        <f>IF(ISERROR(VLOOKUP(B79,'KAYIT LİSTESİ'!$B$4:$H$951,5,0)),"",(VLOOKUP(B79,'KAYIT LİSTESİ'!$B$4:$H$951,5,0)))</f>
      </c>
      <c r="F79" s="46">
        <f>IF(ISERROR(VLOOKUP(B79,'KAYIT LİSTESİ'!$B$4:$H$951,6,0)),"",(VLOOKUP(B79,'KAYIT LİSTESİ'!$B$4:$H$951,6,0)))</f>
      </c>
      <c r="G79" s="168"/>
      <c r="H79" s="231"/>
      <c r="J79" s="92">
        <v>14</v>
      </c>
      <c r="K79" s="93" t="s">
        <v>335</v>
      </c>
      <c r="L79" s="267">
        <f>IF(ISERROR(VLOOKUP(K79,'KAYIT LİSTESİ'!$B$4:$H$951,2,0)),"",(VLOOKUP(K79,'KAYIT LİSTESİ'!$B$4:$H$951,2,0)))</f>
      </c>
      <c r="M79" s="94">
        <f>IF(ISERROR(VLOOKUP(K79,'KAYIT LİSTESİ'!$B$4:$H$951,4,0)),"",(VLOOKUP(K79,'KAYIT LİSTESİ'!$B$4:$H$951,4,0)))</f>
      </c>
      <c r="N79" s="177">
        <f>IF(ISERROR(VLOOKUP(K79,'KAYIT LİSTESİ'!$B$4:$H$951,5,0)),"",(VLOOKUP(K79,'KAYIT LİSTESİ'!$B$4:$H$951,5,0)))</f>
      </c>
      <c r="O79" s="177">
        <f>IF(ISERROR(VLOOKUP(K79,'KAYIT LİSTESİ'!$B$4:$H$951,6,0)),"",(VLOOKUP(K79,'KAYIT LİSTESİ'!$B$4:$H$951,6,0)))</f>
      </c>
      <c r="P79" s="207"/>
    </row>
    <row r="80" spans="1:16" ht="36.75" customHeight="1">
      <c r="A80" s="19">
        <v>12</v>
      </c>
      <c r="B80" s="20" t="s">
        <v>247</v>
      </c>
      <c r="C80" s="279">
        <f>IF(ISERROR(VLOOKUP(B80,'KAYIT LİSTESİ'!$B$4:$H$951,2,0)),"",(VLOOKUP(B80,'KAYIT LİSTESİ'!$B$4:$H$951,2,0)))</f>
      </c>
      <c r="D80" s="21">
        <f>IF(ISERROR(VLOOKUP(B80,'KAYIT LİSTESİ'!$B$4:$H$951,4,0)),"",(VLOOKUP(B80,'KAYIT LİSTESİ'!$B$4:$H$951,4,0)))</f>
      </c>
      <c r="E80" s="46">
        <f>IF(ISERROR(VLOOKUP(B80,'KAYIT LİSTESİ'!$B$4:$H$951,5,0)),"",(VLOOKUP(B80,'KAYIT LİSTESİ'!$B$4:$H$951,5,0)))</f>
      </c>
      <c r="F80" s="46">
        <f>IF(ISERROR(VLOOKUP(B80,'KAYIT LİSTESİ'!$B$4:$H$951,6,0)),"",(VLOOKUP(B80,'KAYIT LİSTESİ'!$B$4:$H$951,6,0)))</f>
      </c>
      <c r="G80" s="168"/>
      <c r="H80" s="231"/>
      <c r="J80" s="92">
        <v>15</v>
      </c>
      <c r="K80" s="93" t="s">
        <v>336</v>
      </c>
      <c r="L80" s="267">
        <f>IF(ISERROR(VLOOKUP(K80,'KAYIT LİSTESİ'!$B$4:$H$951,2,0)),"",(VLOOKUP(K80,'KAYIT LİSTESİ'!$B$4:$H$951,2,0)))</f>
      </c>
      <c r="M80" s="94">
        <f>IF(ISERROR(VLOOKUP(K80,'KAYIT LİSTESİ'!$B$4:$H$951,4,0)),"",(VLOOKUP(K80,'KAYIT LİSTESİ'!$B$4:$H$951,4,0)))</f>
      </c>
      <c r="N80" s="177">
        <f>IF(ISERROR(VLOOKUP(K80,'KAYIT LİSTESİ'!$B$4:$H$951,5,0)),"",(VLOOKUP(K80,'KAYIT LİSTESİ'!$B$4:$H$951,5,0)))</f>
      </c>
      <c r="O80" s="177">
        <f>IF(ISERROR(VLOOKUP(K80,'KAYIT LİSTESİ'!$B$4:$H$951,6,0)),"",(VLOOKUP(K80,'KAYIT LİSTESİ'!$B$4:$H$951,6,0)))</f>
      </c>
      <c r="P80" s="207"/>
    </row>
    <row r="81" spans="1:16" ht="36.75" customHeight="1">
      <c r="A81" s="458" t="s">
        <v>17</v>
      </c>
      <c r="B81" s="459"/>
      <c r="C81" s="459"/>
      <c r="D81" s="459"/>
      <c r="E81" s="459"/>
      <c r="F81" s="459"/>
      <c r="G81" s="459"/>
      <c r="H81" s="231"/>
      <c r="J81" s="92">
        <v>16</v>
      </c>
      <c r="K81" s="93" t="s">
        <v>337</v>
      </c>
      <c r="L81" s="267">
        <f>IF(ISERROR(VLOOKUP(K81,'KAYIT LİSTESİ'!$B$4:$H$951,2,0)),"",(VLOOKUP(K81,'KAYIT LİSTESİ'!$B$4:$H$951,2,0)))</f>
      </c>
      <c r="M81" s="94">
        <f>IF(ISERROR(VLOOKUP(K81,'KAYIT LİSTESİ'!$B$4:$H$951,4,0)),"",(VLOOKUP(K81,'KAYIT LİSTESİ'!$B$4:$H$951,4,0)))</f>
      </c>
      <c r="N81" s="177">
        <f>IF(ISERROR(VLOOKUP(K81,'KAYIT LİSTESİ'!$B$4:$H$951,5,0)),"",(VLOOKUP(K81,'KAYIT LİSTESİ'!$B$4:$H$951,5,0)))</f>
      </c>
      <c r="O81" s="177">
        <f>IF(ISERROR(VLOOKUP(K81,'KAYIT LİSTESİ'!$B$4:$H$951,6,0)),"",(VLOOKUP(K81,'KAYIT LİSTESİ'!$B$4:$H$951,6,0)))</f>
      </c>
      <c r="P81" s="207"/>
    </row>
    <row r="82" spans="1:16" ht="36.75" customHeight="1">
      <c r="A82" s="195" t="s">
        <v>12</v>
      </c>
      <c r="B82" s="195" t="s">
        <v>80</v>
      </c>
      <c r="C82" s="195" t="s">
        <v>79</v>
      </c>
      <c r="D82" s="196" t="s">
        <v>13</v>
      </c>
      <c r="E82" s="197" t="s">
        <v>14</v>
      </c>
      <c r="F82" s="197" t="s">
        <v>672</v>
      </c>
      <c r="G82" s="198" t="s">
        <v>225</v>
      </c>
      <c r="H82" s="231"/>
      <c r="J82" s="92">
        <v>17</v>
      </c>
      <c r="K82" s="93" t="s">
        <v>338</v>
      </c>
      <c r="L82" s="267">
        <f>IF(ISERROR(VLOOKUP(K82,'KAYIT LİSTESİ'!$B$4:$H$951,2,0)),"",(VLOOKUP(K82,'KAYIT LİSTESİ'!$B$4:$H$951,2,0)))</f>
      </c>
      <c r="M82" s="94">
        <f>IF(ISERROR(VLOOKUP(K82,'KAYIT LİSTESİ'!$B$4:$H$951,4,0)),"",(VLOOKUP(K82,'KAYIT LİSTESİ'!$B$4:$H$951,4,0)))</f>
      </c>
      <c r="N82" s="177">
        <f>IF(ISERROR(VLOOKUP(K82,'KAYIT LİSTESİ'!$B$4:$H$951,5,0)),"",(VLOOKUP(K82,'KAYIT LİSTESİ'!$B$4:$H$951,5,0)))</f>
      </c>
      <c r="O82" s="177">
        <f>IF(ISERROR(VLOOKUP(K82,'KAYIT LİSTESİ'!$B$4:$H$951,6,0)),"",(VLOOKUP(K82,'KAYIT LİSTESİ'!$B$4:$H$951,6,0)))</f>
      </c>
      <c r="P82" s="207"/>
    </row>
    <row r="83" spans="1:16" ht="36.75" customHeight="1">
      <c r="A83" s="19">
        <v>1</v>
      </c>
      <c r="B83" s="20" t="s">
        <v>248</v>
      </c>
      <c r="C83" s="280">
        <f>IF(ISERROR(VLOOKUP(B83,'KAYIT LİSTESİ'!$B$4:$H$951,2,0)),"",(VLOOKUP(B83,'KAYIT LİSTESİ'!$B$4:$H$951,2,0)))</f>
      </c>
      <c r="D83" s="21">
        <f>IF(ISERROR(VLOOKUP(B83,'KAYIT LİSTESİ'!$B$4:$H$951,4,0)),"",(VLOOKUP(B83,'KAYIT LİSTESİ'!$B$4:$H$951,4,0)))</f>
      </c>
      <c r="E83" s="46">
        <f>IF(ISERROR(VLOOKUP(B83,'KAYIT LİSTESİ'!$B$4:$H$951,5,0)),"",(VLOOKUP(B83,'KAYIT LİSTESİ'!$B$4:$H$951,5,0)))</f>
      </c>
      <c r="F83" s="46">
        <f>IF(ISERROR(VLOOKUP(B83,'KAYIT LİSTESİ'!$B$4:$H$951,6,0)),"",(VLOOKUP(B83,'KAYIT LİSTESİ'!$B$4:$H$951,6,0)))</f>
      </c>
      <c r="G83" s="168"/>
      <c r="H83" s="231"/>
      <c r="J83" s="92">
        <v>18</v>
      </c>
      <c r="K83" s="93" t="s">
        <v>339</v>
      </c>
      <c r="L83" s="267">
        <f>IF(ISERROR(VLOOKUP(K83,'KAYIT LİSTESİ'!$B$4:$H$951,2,0)),"",(VLOOKUP(K83,'KAYIT LİSTESİ'!$B$4:$H$951,2,0)))</f>
      </c>
      <c r="M83" s="94">
        <f>IF(ISERROR(VLOOKUP(K83,'KAYIT LİSTESİ'!$B$4:$H$951,4,0)),"",(VLOOKUP(K83,'KAYIT LİSTESİ'!$B$4:$H$951,4,0)))</f>
      </c>
      <c r="N83" s="177">
        <f>IF(ISERROR(VLOOKUP(K83,'KAYIT LİSTESİ'!$B$4:$H$951,5,0)),"",(VLOOKUP(K83,'KAYIT LİSTESİ'!$B$4:$H$951,5,0)))</f>
      </c>
      <c r="O83" s="177">
        <f>IF(ISERROR(VLOOKUP(K83,'KAYIT LİSTESİ'!$B$4:$H$951,6,0)),"",(VLOOKUP(K83,'KAYIT LİSTESİ'!$B$4:$H$951,6,0)))</f>
      </c>
      <c r="P83" s="207"/>
    </row>
    <row r="84" spans="1:16" ht="36.75" customHeight="1">
      <c r="A84" s="19">
        <v>2</v>
      </c>
      <c r="B84" s="20" t="s">
        <v>249</v>
      </c>
      <c r="C84" s="280">
        <f>IF(ISERROR(VLOOKUP(B84,'KAYIT LİSTESİ'!$B$4:$H$951,2,0)),"",(VLOOKUP(B84,'KAYIT LİSTESİ'!$B$4:$H$951,2,0)))</f>
        <v>486</v>
      </c>
      <c r="D84" s="21">
        <f>IF(ISERROR(VLOOKUP(B84,'KAYIT LİSTESİ'!$B$4:$H$951,4,0)),"",(VLOOKUP(B84,'KAYIT LİSTESİ'!$B$4:$H$951,4,0)))</f>
        <v>1995</v>
      </c>
      <c r="E84" s="46" t="str">
        <f>IF(ISERROR(VLOOKUP(B84,'KAYIT LİSTESİ'!$B$4:$H$951,5,0)),"",(VLOOKUP(B84,'KAYIT LİSTESİ'!$B$4:$H$951,5,0)))</f>
        <v>MESTAN TURHAN</v>
      </c>
      <c r="F84" s="46" t="str">
        <f>IF(ISERROR(VLOOKUP(B84,'KAYIT LİSTESİ'!$B$4:$H$951,6,0)),"",(VLOOKUP(B84,'KAYIT LİSTESİ'!$B$4:$H$951,6,0)))</f>
        <v>İSTANBUL-ÜSKÜDAR BLD.SPOR</v>
      </c>
      <c r="G84" s="168"/>
      <c r="H84" s="231"/>
      <c r="J84" s="92">
        <v>19</v>
      </c>
      <c r="K84" s="93" t="s">
        <v>340</v>
      </c>
      <c r="L84" s="267">
        <f>IF(ISERROR(VLOOKUP(K84,'KAYIT LİSTESİ'!$B$4:$H$951,2,0)),"",(VLOOKUP(K84,'KAYIT LİSTESİ'!$B$4:$H$951,2,0)))</f>
      </c>
      <c r="M84" s="94">
        <f>IF(ISERROR(VLOOKUP(K84,'KAYIT LİSTESİ'!$B$4:$H$951,4,0)),"",(VLOOKUP(K84,'KAYIT LİSTESİ'!$B$4:$H$951,4,0)))</f>
      </c>
      <c r="N84" s="177">
        <f>IF(ISERROR(VLOOKUP(K84,'KAYIT LİSTESİ'!$B$4:$H$951,5,0)),"",(VLOOKUP(K84,'KAYIT LİSTESİ'!$B$4:$H$951,5,0)))</f>
      </c>
      <c r="O84" s="177">
        <f>IF(ISERROR(VLOOKUP(K84,'KAYIT LİSTESİ'!$B$4:$H$951,6,0)),"",(VLOOKUP(K84,'KAYIT LİSTESİ'!$B$4:$H$951,6,0)))</f>
      </c>
      <c r="P84" s="207"/>
    </row>
    <row r="85" spans="1:16" ht="36.75" customHeight="1">
      <c r="A85" s="19">
        <v>3</v>
      </c>
      <c r="B85" s="20" t="s">
        <v>250</v>
      </c>
      <c r="C85" s="280">
        <f>IF(ISERROR(VLOOKUP(B85,'KAYIT LİSTESİ'!$B$4:$H$951,2,0)),"",(VLOOKUP(B85,'KAYIT LİSTESİ'!$B$4:$H$951,2,0)))</f>
        <v>420</v>
      </c>
      <c r="D85" s="21">
        <f>IF(ISERROR(VLOOKUP(B85,'KAYIT LİSTESİ'!$B$4:$H$951,4,0)),"",(VLOOKUP(B85,'KAYIT LİSTESİ'!$B$4:$H$951,4,0)))</f>
        <v>35002</v>
      </c>
      <c r="E85" s="46" t="str">
        <f>IF(ISERROR(VLOOKUP(B85,'KAYIT LİSTESİ'!$B$4:$H$951,5,0)),"",(VLOOKUP(B85,'KAYIT LİSTESİ'!$B$4:$H$951,5,0)))</f>
        <v>İlyas ONURSABAN</v>
      </c>
      <c r="F85" s="46" t="str">
        <f>IF(ISERROR(VLOOKUP(B85,'KAYIT LİSTESİ'!$B$4:$H$951,6,0)),"",(VLOOKUP(B85,'KAYIT LİSTESİ'!$B$4:$H$951,6,0)))</f>
        <v>ANKARA-EGO SPOR KULÜBÜ</v>
      </c>
      <c r="G85" s="168"/>
      <c r="H85" s="231"/>
      <c r="J85" s="92">
        <v>20</v>
      </c>
      <c r="K85" s="93" t="s">
        <v>341</v>
      </c>
      <c r="L85" s="267">
        <f>IF(ISERROR(VLOOKUP(K85,'KAYIT LİSTESİ'!$B$4:$H$951,2,0)),"",(VLOOKUP(K85,'KAYIT LİSTESİ'!$B$4:$H$951,2,0)))</f>
      </c>
      <c r="M85" s="94">
        <f>IF(ISERROR(VLOOKUP(K85,'KAYIT LİSTESİ'!$B$4:$H$951,4,0)),"",(VLOOKUP(K85,'KAYIT LİSTESİ'!$B$4:$H$951,4,0)))</f>
      </c>
      <c r="N85" s="177">
        <f>IF(ISERROR(VLOOKUP(K85,'KAYIT LİSTESİ'!$B$4:$H$951,5,0)),"",(VLOOKUP(K85,'KAYIT LİSTESİ'!$B$4:$H$951,5,0)))</f>
      </c>
      <c r="O85" s="177">
        <f>IF(ISERROR(VLOOKUP(K85,'KAYIT LİSTESİ'!$B$4:$H$951,6,0)),"",(VLOOKUP(K85,'KAYIT LİSTESİ'!$B$4:$H$951,6,0)))</f>
      </c>
      <c r="P85" s="207"/>
    </row>
    <row r="86" spans="1:16" ht="36.75" customHeight="1">
      <c r="A86" s="19">
        <v>4</v>
      </c>
      <c r="B86" s="20" t="s">
        <v>251</v>
      </c>
      <c r="C86" s="280">
        <f>IF(ISERROR(VLOOKUP(B86,'KAYIT LİSTESİ'!$B$4:$H$951,2,0)),"",(VLOOKUP(B86,'KAYIT LİSTESİ'!$B$4:$H$951,2,0)))</f>
        <v>460</v>
      </c>
      <c r="D86" s="21">
        <f>IF(ISERROR(VLOOKUP(B86,'KAYIT LİSTESİ'!$B$4:$H$951,4,0)),"",(VLOOKUP(B86,'KAYIT LİSTESİ'!$B$4:$H$951,4,0)))</f>
        <v>34941</v>
      </c>
      <c r="E86" s="46" t="str">
        <f>IF(ISERROR(VLOOKUP(B86,'KAYIT LİSTESİ'!$B$4:$H$951,5,0)),"",(VLOOKUP(B86,'KAYIT LİSTESİ'!$B$4:$H$951,5,0)))</f>
        <v>ERSİN TEKAL</v>
      </c>
      <c r="F86" s="46" t="str">
        <f>IF(ISERROR(VLOOKUP(B86,'KAYIT LİSTESİ'!$B$4:$H$951,6,0)),"",(VLOOKUP(B86,'KAYIT LİSTESİ'!$B$4:$H$951,6,0)))</f>
        <v>İSTANBUL-FENERBAHÇE</v>
      </c>
      <c r="G86" s="168"/>
      <c r="H86" s="231"/>
      <c r="J86" s="461" t="s">
        <v>228</v>
      </c>
      <c r="K86" s="461"/>
      <c r="L86" s="461"/>
      <c r="M86" s="461"/>
      <c r="N86" s="461"/>
      <c r="O86" s="461"/>
      <c r="P86" s="461"/>
    </row>
    <row r="87" spans="1:16" ht="36.75" customHeight="1">
      <c r="A87" s="19">
        <v>5</v>
      </c>
      <c r="B87" s="20" t="s">
        <v>252</v>
      </c>
      <c r="C87" s="280">
        <f>IF(ISERROR(VLOOKUP(B87,'KAYIT LİSTESİ'!$B$4:$H$951,2,0)),"",(VLOOKUP(B87,'KAYIT LİSTESİ'!$B$4:$H$951,2,0)))</f>
        <v>453</v>
      </c>
      <c r="D87" s="21">
        <f>IF(ISERROR(VLOOKUP(B87,'KAYIT LİSTESİ'!$B$4:$H$951,4,0)),"",(VLOOKUP(B87,'KAYIT LİSTESİ'!$B$4:$H$951,4,0)))</f>
        <v>35018</v>
      </c>
      <c r="E87" s="46" t="str">
        <f>IF(ISERROR(VLOOKUP(B87,'KAYIT LİSTESİ'!$B$4:$H$951,5,0)),"",(VLOOKUP(B87,'KAYIT LİSTESİ'!$B$4:$H$951,5,0)))</f>
        <v>SÜLEYMAN BEKMEZCİ</v>
      </c>
      <c r="F87" s="46" t="str">
        <f>IF(ISERROR(VLOOKUP(B87,'KAYIT LİSTESİ'!$B$4:$H$951,6,0)),"",(VLOOKUP(B87,'KAYIT LİSTESİ'!$B$4:$H$951,6,0)))</f>
        <v>İSTANBUL-ENKA SPOR</v>
      </c>
      <c r="G87" s="168"/>
      <c r="H87" s="231"/>
      <c r="J87" s="455" t="s">
        <v>6</v>
      </c>
      <c r="K87" s="462"/>
      <c r="L87" s="455" t="s">
        <v>78</v>
      </c>
      <c r="M87" s="455" t="s">
        <v>21</v>
      </c>
      <c r="N87" s="455" t="s">
        <v>7</v>
      </c>
      <c r="O87" s="455" t="s">
        <v>672</v>
      </c>
      <c r="P87" s="455" t="s">
        <v>225</v>
      </c>
    </row>
    <row r="88" spans="1:16" ht="36.75" customHeight="1">
      <c r="A88" s="19">
        <v>6</v>
      </c>
      <c r="B88" s="20" t="s">
        <v>253</v>
      </c>
      <c r="C88" s="280">
        <f>IF(ISERROR(VLOOKUP(B88,'KAYIT LİSTESİ'!$B$4:$H$951,2,0)),"",(VLOOKUP(B88,'KAYIT LİSTESİ'!$B$4:$H$951,2,0)))</f>
        <v>579</v>
      </c>
      <c r="D88" s="21">
        <f>IF(ISERROR(VLOOKUP(B88,'KAYIT LİSTESİ'!$B$4:$H$951,4,0)),"",(VLOOKUP(B88,'KAYIT LİSTESİ'!$B$4:$H$951,4,0)))</f>
        <v>34700</v>
      </c>
      <c r="E88" s="46" t="str">
        <f>IF(ISERROR(VLOOKUP(B88,'KAYIT LİSTESİ'!$B$4:$H$951,5,0)),"",(VLOOKUP(B88,'KAYIT LİSTESİ'!$B$4:$H$951,5,0)))</f>
        <v>SİNAN TATLI</v>
      </c>
      <c r="F88" s="46" t="str">
        <f>IF(ISERROR(VLOOKUP(B88,'KAYIT LİSTESİ'!$B$4:$H$951,6,0)),"",(VLOOKUP(B88,'KAYIT LİSTESİ'!$B$4:$H$951,6,0)))</f>
        <v>KOCAELİ-B.Ş.BLD.KAĞIT SPOR</v>
      </c>
      <c r="G88" s="168"/>
      <c r="H88" s="231"/>
      <c r="J88" s="456"/>
      <c r="K88" s="462"/>
      <c r="L88" s="456"/>
      <c r="M88" s="456"/>
      <c r="N88" s="456"/>
      <c r="O88" s="456"/>
      <c r="P88" s="456"/>
    </row>
    <row r="89" spans="1:16" ht="36.75" customHeight="1">
      <c r="A89" s="19">
        <v>7</v>
      </c>
      <c r="B89" s="20" t="s">
        <v>254</v>
      </c>
      <c r="C89" s="280">
        <f>IF(ISERROR(VLOOKUP(B89,'KAYIT LİSTESİ'!$B$4:$H$951,2,0)),"",(VLOOKUP(B89,'KAYIT LİSTESİ'!$B$4:$H$951,2,0)))</f>
        <v>408</v>
      </c>
      <c r="D89" s="21">
        <f>IF(ISERROR(VLOOKUP(B89,'KAYIT LİSTESİ'!$B$4:$H$951,4,0)),"",(VLOOKUP(B89,'KAYIT LİSTESİ'!$B$4:$H$951,4,0)))</f>
        <v>1994</v>
      </c>
      <c r="E89" s="46" t="str">
        <f>IF(ISERROR(VLOOKUP(B89,'KAYIT LİSTESİ'!$B$4:$H$951,5,0)),"",(VLOOKUP(B89,'KAYIT LİSTESİ'!$B$4:$H$951,5,0)))</f>
        <v>FATİH SOYDAN</v>
      </c>
      <c r="F89" s="46" t="str">
        <f>IF(ISERROR(VLOOKUP(B89,'KAYIT LİSTESİ'!$B$4:$H$951,6,0)),"",(VLOOKUP(B89,'KAYIT LİSTESİ'!$B$4:$H$951,6,0)))</f>
        <v>ANKARA-B.B. ANKARASPOR</v>
      </c>
      <c r="G89" s="168"/>
      <c r="H89" s="231"/>
      <c r="J89" s="66">
        <v>1</v>
      </c>
      <c r="K89" s="204" t="s">
        <v>180</v>
      </c>
      <c r="L89" s="281">
        <f>IF(ISERROR(VLOOKUP(K89,'KAYIT LİSTESİ'!$B$4:$H$951,2,0)),"",(VLOOKUP(K89,'KAYIT LİSTESİ'!$B$4:$H$951,2,0)))</f>
        <v>562</v>
      </c>
      <c r="M89" s="206">
        <f>IF(ISERROR(VLOOKUP(K89,'KAYIT LİSTESİ'!$B$4:$H$951,4,0)),"",(VLOOKUP(K89,'KAYIT LİSTESİ'!$B$4:$H$951,4,0)))</f>
        <v>34403</v>
      </c>
      <c r="N89" s="244" t="str">
        <f>IF(ISERROR(VLOOKUP(K89,'KAYIT LİSTESİ'!$B$4:$H$951,5,0)),"",(VLOOKUP(K89,'KAYIT LİSTESİ'!$B$4:$H$951,5,0)))</f>
        <v>YUNİS YILDIZ</v>
      </c>
      <c r="O89" s="244" t="str">
        <f>IF(ISERROR(VLOOKUP(K89,'KAYIT LİSTESİ'!$B$4:$H$951,6,0)),"",(VLOOKUP(K89,'KAYIT LİSTESİ'!$B$4:$H$951,6,0)))</f>
        <v>TOKAT-BELEDİYE PLEVNE SPOR</v>
      </c>
      <c r="P89" s="207"/>
    </row>
    <row r="90" spans="1:16" ht="36.75" customHeight="1">
      <c r="A90" s="19">
        <v>8</v>
      </c>
      <c r="B90" s="20" t="s">
        <v>255</v>
      </c>
      <c r="C90" s="280">
        <f>IF(ISERROR(VLOOKUP(B90,'KAYIT LİSTESİ'!$B$4:$H$951,2,0)),"",(VLOOKUP(B90,'KAYIT LİSTESİ'!$B$4:$H$951,2,0)))</f>
        <v>502</v>
      </c>
      <c r="D90" s="21" t="str">
        <f>IF(ISERROR(VLOOKUP(B90,'KAYIT LİSTESİ'!$B$4:$H$951,4,0)),"",(VLOOKUP(B90,'KAYIT LİSTESİ'!$B$4:$H$951,4,0)))</f>
        <v>-</v>
      </c>
      <c r="E90" s="46" t="str">
        <f>IF(ISERROR(VLOOKUP(B90,'KAYIT LİSTESİ'!$B$4:$H$951,5,0)),"",(VLOOKUP(B90,'KAYIT LİSTESİ'!$B$4:$H$951,5,0)))</f>
        <v>ENİS KORKMAZ</v>
      </c>
      <c r="F90" s="46" t="str">
        <f>IF(ISERROR(VLOOKUP(B90,'KAYIT LİSTESİ'!$B$4:$H$951,6,0)),"",(VLOOKUP(B90,'KAYIT LİSTESİ'!$B$4:$H$951,6,0)))</f>
        <v>KOCAELİ-DARICA BLD.EĞT.SP.</v>
      </c>
      <c r="G90" s="168"/>
      <c r="H90" s="231"/>
      <c r="J90" s="66">
        <v>2</v>
      </c>
      <c r="K90" s="204" t="s">
        <v>181</v>
      </c>
      <c r="L90" s="281">
        <f>IF(ISERROR(VLOOKUP(K90,'KAYIT LİSTESİ'!$B$4:$H$951,2,0)),"",(VLOOKUP(K90,'KAYIT LİSTESİ'!$B$4:$H$951,2,0)))</f>
        <v>482</v>
      </c>
      <c r="M90" s="206">
        <f>IF(ISERROR(VLOOKUP(K90,'KAYIT LİSTESİ'!$B$4:$H$951,4,0)),"",(VLOOKUP(K90,'KAYIT LİSTESİ'!$B$4:$H$951,4,0)))</f>
        <v>34335</v>
      </c>
      <c r="N90" s="244" t="str">
        <f>IF(ISERROR(VLOOKUP(K90,'KAYIT LİSTESİ'!$B$4:$H$951,5,0)),"",(VLOOKUP(K90,'KAYIT LİSTESİ'!$B$4:$H$951,5,0)))</f>
        <v>TAKYEDDİN KÖKÜM</v>
      </c>
      <c r="O90" s="244" t="str">
        <f>IF(ISERROR(VLOOKUP(K90,'KAYIT LİSTESİ'!$B$4:$H$951,6,0)),"",(VLOOKUP(K90,'KAYIT LİSTESİ'!$B$4:$H$951,6,0)))</f>
        <v>İSTANBUL-SULTANBEYLİ MEVLANA İ.Ö.O.SP.</v>
      </c>
      <c r="P90" s="207"/>
    </row>
    <row r="91" spans="1:16" ht="36.75" customHeight="1">
      <c r="A91" s="19">
        <v>9</v>
      </c>
      <c r="B91" s="20" t="s">
        <v>256</v>
      </c>
      <c r="C91" s="280">
        <f>IF(ISERROR(VLOOKUP(B91,'KAYIT LİSTESİ'!$B$4:$H$951,2,0)),"",(VLOOKUP(B91,'KAYIT LİSTESİ'!$B$4:$H$951,2,0)))</f>
      </c>
      <c r="D91" s="21">
        <f>IF(ISERROR(VLOOKUP(B91,'KAYIT LİSTESİ'!$B$4:$H$951,4,0)),"",(VLOOKUP(B91,'KAYIT LİSTESİ'!$B$4:$H$951,4,0)))</f>
      </c>
      <c r="E91" s="46">
        <f>IF(ISERROR(VLOOKUP(B91,'KAYIT LİSTESİ'!$B$4:$H$951,5,0)),"",(VLOOKUP(B91,'KAYIT LİSTESİ'!$B$4:$H$951,5,0)))</f>
      </c>
      <c r="F91" s="46">
        <f>IF(ISERROR(VLOOKUP(B91,'KAYIT LİSTESİ'!$B$4:$H$951,6,0)),"",(VLOOKUP(B91,'KAYIT LİSTESİ'!$B$4:$H$951,6,0)))</f>
      </c>
      <c r="G91" s="168"/>
      <c r="H91" s="231"/>
      <c r="J91" s="66">
        <v>3</v>
      </c>
      <c r="K91" s="204" t="s">
        <v>182</v>
      </c>
      <c r="L91" s="281">
        <f>IF(ISERROR(VLOOKUP(K91,'KAYIT LİSTESİ'!$B$4:$H$951,2,0)),"",(VLOOKUP(K91,'KAYIT LİSTESİ'!$B$4:$H$951,2,0)))</f>
        <v>516</v>
      </c>
      <c r="M91" s="206">
        <f>IF(ISERROR(VLOOKUP(K91,'KAYIT LİSTESİ'!$B$4:$H$951,4,0)),"",(VLOOKUP(K91,'KAYIT LİSTESİ'!$B$4:$H$951,4,0)))</f>
        <v>34860</v>
      </c>
      <c r="N91" s="244" t="str">
        <f>IF(ISERROR(VLOOKUP(K91,'KAYIT LİSTESİ'!$B$4:$H$951,5,0)),"",(VLOOKUP(K91,'KAYIT LİSTESİ'!$B$4:$H$951,5,0)))</f>
        <v>BURAK ÇETİNKAYA</v>
      </c>
      <c r="O91" s="244" t="str">
        <f>IF(ISERROR(VLOOKUP(K91,'KAYIT LİSTESİ'!$B$4:$H$951,6,0)),"",(VLOOKUP(K91,'KAYIT LİSTESİ'!$B$4:$H$951,6,0)))</f>
        <v>MALATYA-ESENLİK BLD.SP.</v>
      </c>
      <c r="P91" s="207"/>
    </row>
    <row r="92" spans="1:16" ht="36.75" customHeight="1">
      <c r="A92" s="19">
        <v>10</v>
      </c>
      <c r="B92" s="20" t="s">
        <v>257</v>
      </c>
      <c r="C92" s="280">
        <f>IF(ISERROR(VLOOKUP(B92,'KAYIT LİSTESİ'!$B$4:$H$951,2,0)),"",(VLOOKUP(B92,'KAYIT LİSTESİ'!$B$4:$H$951,2,0)))</f>
      </c>
      <c r="D92" s="21">
        <f>IF(ISERROR(VLOOKUP(B92,'KAYIT LİSTESİ'!$B$4:$H$951,4,0)),"",(VLOOKUP(B92,'KAYIT LİSTESİ'!$B$4:$H$951,4,0)))</f>
      </c>
      <c r="E92" s="46">
        <f>IF(ISERROR(VLOOKUP(B92,'KAYIT LİSTESİ'!$B$4:$H$951,5,0)),"",(VLOOKUP(B92,'KAYIT LİSTESİ'!$B$4:$H$951,5,0)))</f>
      </c>
      <c r="F92" s="46">
        <f>IF(ISERROR(VLOOKUP(B92,'KAYIT LİSTESİ'!$B$4:$H$951,6,0)),"",(VLOOKUP(B92,'KAYIT LİSTESİ'!$B$4:$H$951,6,0)))</f>
      </c>
      <c r="G92" s="168"/>
      <c r="H92" s="231"/>
      <c r="J92" s="66">
        <v>4</v>
      </c>
      <c r="K92" s="204" t="s">
        <v>183</v>
      </c>
      <c r="L92" s="281">
        <f>IF(ISERROR(VLOOKUP(K92,'KAYIT LİSTESİ'!$B$4:$H$951,2,0)),"",(VLOOKUP(K92,'KAYIT LİSTESİ'!$B$4:$H$951,2,0)))</f>
        <v>439</v>
      </c>
      <c r="M92" s="206">
        <f>IF(ISERROR(VLOOKUP(K92,'KAYIT LİSTESİ'!$B$4:$H$951,4,0)),"",(VLOOKUP(K92,'KAYIT LİSTESİ'!$B$4:$H$951,4,0)))</f>
        <v>35618</v>
      </c>
      <c r="N92" s="244" t="str">
        <f>IF(ISERROR(VLOOKUP(K92,'KAYIT LİSTESİ'!$B$4:$H$951,5,0)),"",(VLOOKUP(K92,'KAYIT LİSTESİ'!$B$4:$H$951,5,0)))</f>
        <v>TUGAY ÖZ</v>
      </c>
      <c r="O92" s="244" t="str">
        <f>IF(ISERROR(VLOOKUP(K92,'KAYIT LİSTESİ'!$B$4:$H$951,6,0)),"",(VLOOKUP(K92,'KAYIT LİSTESİ'!$B$4:$H$951,6,0)))</f>
        <v>ESKİŞEHİR-B.Ş.GENÇLİK VE SPOR</v>
      </c>
      <c r="P92" s="207"/>
    </row>
    <row r="93" spans="1:16" ht="36.75" customHeight="1">
      <c r="A93" s="19">
        <v>11</v>
      </c>
      <c r="B93" s="20" t="s">
        <v>258</v>
      </c>
      <c r="C93" s="280">
        <f>IF(ISERROR(VLOOKUP(B93,'KAYIT LİSTESİ'!$B$4:$H$951,2,0)),"",(VLOOKUP(B93,'KAYIT LİSTESİ'!$B$4:$H$951,2,0)))</f>
      </c>
      <c r="D93" s="21">
        <f>IF(ISERROR(VLOOKUP(B93,'KAYIT LİSTESİ'!$B$4:$H$951,4,0)),"",(VLOOKUP(B93,'KAYIT LİSTESİ'!$B$4:$H$951,4,0)))</f>
      </c>
      <c r="E93" s="46">
        <f>IF(ISERROR(VLOOKUP(B93,'KAYIT LİSTESİ'!$B$4:$H$951,5,0)),"",(VLOOKUP(B93,'KAYIT LİSTESİ'!$B$4:$H$951,5,0)))</f>
      </c>
      <c r="F93" s="46">
        <f>IF(ISERROR(VLOOKUP(B93,'KAYIT LİSTESİ'!$B$4:$H$951,6,0)),"",(VLOOKUP(B93,'KAYIT LİSTESİ'!$B$4:$H$951,6,0)))</f>
      </c>
      <c r="G93" s="168"/>
      <c r="H93" s="231"/>
      <c r="J93" s="66">
        <v>5</v>
      </c>
      <c r="K93" s="204" t="s">
        <v>184</v>
      </c>
      <c r="L93" s="281">
        <f>IF(ISERROR(VLOOKUP(K93,'KAYIT LİSTESİ'!$B$4:$H$951,2,0)),"",(VLOOKUP(K93,'KAYIT LİSTESİ'!$B$4:$H$951,2,0)))</f>
        <v>531</v>
      </c>
      <c r="M93" s="206">
        <f>IF(ISERROR(VLOOKUP(K93,'KAYIT LİSTESİ'!$B$4:$H$951,4,0)),"",(VLOOKUP(K93,'KAYIT LİSTESİ'!$B$4:$H$951,4,0)))</f>
        <v>35443</v>
      </c>
      <c r="N93" s="244" t="str">
        <f>IF(ISERROR(VLOOKUP(K93,'KAYIT LİSTESİ'!$B$4:$H$951,5,0)),"",(VLOOKUP(K93,'KAYIT LİSTESİ'!$B$4:$H$951,5,0)))</f>
        <v>M. CAN KAYGUSUZ</v>
      </c>
      <c r="O93" s="244" t="str">
        <f>IF(ISERROR(VLOOKUP(K93,'KAYIT LİSTESİ'!$B$4:$H$951,6,0)),"",(VLOOKUP(K93,'KAYIT LİSTESİ'!$B$4:$H$951,6,0)))</f>
        <v>MERSİN-MESKİ SPOR</v>
      </c>
      <c r="P93" s="207"/>
    </row>
    <row r="94" spans="1:16" ht="36.75" customHeight="1">
      <c r="A94" s="19">
        <v>12</v>
      </c>
      <c r="B94" s="20" t="s">
        <v>259</v>
      </c>
      <c r="C94" s="280">
        <f>IF(ISERROR(VLOOKUP(B94,'KAYIT LİSTESİ'!$B$4:$H$951,2,0)),"",(VLOOKUP(B94,'KAYIT LİSTESİ'!$B$4:$H$951,2,0)))</f>
      </c>
      <c r="D94" s="21">
        <f>IF(ISERROR(VLOOKUP(B94,'KAYIT LİSTESİ'!$B$4:$H$951,4,0)),"",(VLOOKUP(B94,'KAYIT LİSTESİ'!$B$4:$H$951,4,0)))</f>
      </c>
      <c r="E94" s="46">
        <f>IF(ISERROR(VLOOKUP(B94,'KAYIT LİSTESİ'!$B$4:$H$951,5,0)),"",(VLOOKUP(B94,'KAYIT LİSTESİ'!$B$4:$H$951,5,0)))</f>
      </c>
      <c r="F94" s="46">
        <f>IF(ISERROR(VLOOKUP(B94,'KAYIT LİSTESİ'!$B$4:$H$951,6,0)),"",(VLOOKUP(B94,'KAYIT LİSTESİ'!$B$4:$H$951,6,0)))</f>
      </c>
      <c r="G94" s="168"/>
      <c r="H94" s="231"/>
      <c r="J94" s="66">
        <v>6</v>
      </c>
      <c r="K94" s="204" t="s">
        <v>185</v>
      </c>
      <c r="L94" s="281">
        <f>IF(ISERROR(VLOOKUP(K94,'KAYIT LİSTESİ'!$B$4:$H$951,2,0)),"",(VLOOKUP(K94,'KAYIT LİSTESİ'!$B$4:$H$951,2,0)))</f>
        <v>541</v>
      </c>
      <c r="M94" s="206">
        <f>IF(ISERROR(VLOOKUP(K94,'KAYIT LİSTESİ'!$B$4:$H$951,4,0)),"",(VLOOKUP(K94,'KAYIT LİSTESİ'!$B$4:$H$951,4,0)))</f>
        <v>34517</v>
      </c>
      <c r="N94" s="244" t="str">
        <f>IF(ISERROR(VLOOKUP(K94,'KAYIT LİSTESİ'!$B$4:$H$951,5,0)),"",(VLOOKUP(K94,'KAYIT LİSTESİ'!$B$4:$H$951,5,0)))</f>
        <v>ALİ ÖZÇİÇEK</v>
      </c>
      <c r="O94" s="244" t="str">
        <f>IF(ISERROR(VLOOKUP(K94,'KAYIT LİSTESİ'!$B$4:$H$951,6,0)),"",(VLOOKUP(K94,'KAYIT LİSTESİ'!$B$4:$H$951,6,0)))</f>
        <v>SİVAS-SPORCU EĞİTİM MERKEZİ</v>
      </c>
      <c r="P94" s="207"/>
    </row>
    <row r="95" spans="1:16" ht="36.75" customHeight="1">
      <c r="A95" s="458" t="s">
        <v>18</v>
      </c>
      <c r="B95" s="459"/>
      <c r="C95" s="459"/>
      <c r="D95" s="459"/>
      <c r="E95" s="459"/>
      <c r="F95" s="459"/>
      <c r="G95" s="459"/>
      <c r="H95" s="231"/>
      <c r="J95" s="66">
        <v>7</v>
      </c>
      <c r="K95" s="204" t="s">
        <v>186</v>
      </c>
      <c r="L95" s="281">
        <f>IF(ISERROR(VLOOKUP(K95,'KAYIT LİSTESİ'!$B$4:$H$951,2,0)),"",(VLOOKUP(K95,'KAYIT LİSTESİ'!$B$4:$H$951,2,0)))</f>
        <v>414</v>
      </c>
      <c r="M95" s="206">
        <f>IF(ISERROR(VLOOKUP(K95,'KAYIT LİSTESİ'!$B$4:$H$951,4,0)),"",(VLOOKUP(K95,'KAYIT LİSTESİ'!$B$4:$H$951,4,0)))</f>
        <v>1995</v>
      </c>
      <c r="N95" s="244" t="str">
        <f>IF(ISERROR(VLOOKUP(K95,'KAYIT LİSTESİ'!$B$4:$H$951,5,0)),"",(VLOOKUP(K95,'KAYIT LİSTESİ'!$B$4:$H$951,5,0)))</f>
        <v>YUSUF KARAPINAR</v>
      </c>
      <c r="O95" s="244" t="str">
        <f>IF(ISERROR(VLOOKUP(K95,'KAYIT LİSTESİ'!$B$4:$H$951,6,0)),"",(VLOOKUP(K95,'KAYIT LİSTESİ'!$B$4:$H$951,6,0)))</f>
        <v>ANKARA-B.B. ANKARASPOR</v>
      </c>
      <c r="P95" s="207"/>
    </row>
    <row r="96" spans="1:16" ht="36.75" customHeight="1">
      <c r="A96" s="195" t="s">
        <v>12</v>
      </c>
      <c r="B96" s="195" t="s">
        <v>80</v>
      </c>
      <c r="C96" s="195" t="s">
        <v>79</v>
      </c>
      <c r="D96" s="196" t="s">
        <v>13</v>
      </c>
      <c r="E96" s="197" t="s">
        <v>14</v>
      </c>
      <c r="F96" s="197" t="s">
        <v>672</v>
      </c>
      <c r="G96" s="198" t="s">
        <v>225</v>
      </c>
      <c r="H96" s="231"/>
      <c r="J96" s="66">
        <v>8</v>
      </c>
      <c r="K96" s="204" t="s">
        <v>187</v>
      </c>
      <c r="L96" s="281">
        <f>IF(ISERROR(VLOOKUP(K96,'KAYIT LİSTESİ'!$B$4:$H$951,2,0)),"",(VLOOKUP(K96,'KAYIT LİSTESİ'!$B$4:$H$951,2,0)))</f>
        <v>507</v>
      </c>
      <c r="M96" s="206">
        <f>IF(ISERROR(VLOOKUP(K96,'KAYIT LİSTESİ'!$B$4:$H$951,4,0)),"",(VLOOKUP(K96,'KAYIT LİSTESİ'!$B$4:$H$951,4,0)))</f>
        <v>34450</v>
      </c>
      <c r="N96" s="244" t="str">
        <f>IF(ISERROR(VLOOKUP(K96,'KAYIT LİSTESİ'!$B$4:$H$951,5,0)),"",(VLOOKUP(K96,'KAYIT LİSTESİ'!$B$4:$H$951,5,0)))</f>
        <v>M.ÇAĞLAR BİTKİN</v>
      </c>
      <c r="O96" s="244" t="str">
        <f>IF(ISERROR(VLOOKUP(K96,'KAYIT LİSTESİ'!$B$4:$H$951,6,0)),"",(VLOOKUP(K96,'KAYIT LİSTESİ'!$B$4:$H$951,6,0)))</f>
        <v>KOCAELİ-DARICA BLD.EĞT.SP.</v>
      </c>
      <c r="P96" s="207"/>
    </row>
    <row r="97" spans="1:16" ht="36.75" customHeight="1">
      <c r="A97" s="19">
        <v>1</v>
      </c>
      <c r="B97" s="20" t="s">
        <v>260</v>
      </c>
      <c r="C97" s="279">
        <f>IF(ISERROR(VLOOKUP(B97,'KAYIT LİSTESİ'!$B$4:$H$951,2,0)),"",(VLOOKUP(B97,'KAYIT LİSTESİ'!$B$4:$H$951,2,0)))</f>
      </c>
      <c r="D97" s="21">
        <f>IF(ISERROR(VLOOKUP(B97,'KAYIT LİSTESİ'!$B$4:$H$951,4,0)),"",(VLOOKUP(B97,'KAYIT LİSTESİ'!$B$4:$H$951,4,0)))</f>
      </c>
      <c r="E97" s="46">
        <f>IF(ISERROR(VLOOKUP(B97,'KAYIT LİSTESİ'!$B$4:$H$951,5,0)),"",(VLOOKUP(B97,'KAYIT LİSTESİ'!$B$4:$H$951,5,0)))</f>
      </c>
      <c r="F97" s="46">
        <f>IF(ISERROR(VLOOKUP(B97,'KAYIT LİSTESİ'!$B$4:$H$951,6,0)),"",(VLOOKUP(B97,'KAYIT LİSTESİ'!$B$4:$H$951,6,0)))</f>
      </c>
      <c r="G97" s="168"/>
      <c r="H97" s="231"/>
      <c r="J97" s="66">
        <v>9</v>
      </c>
      <c r="K97" s="204" t="s">
        <v>188</v>
      </c>
      <c r="L97" s="281">
        <f>IF(ISERROR(VLOOKUP(K97,'KAYIT LİSTESİ'!$B$4:$H$951,2,0)),"",(VLOOKUP(K97,'KAYIT LİSTESİ'!$B$4:$H$951,2,0)))</f>
        <v>484</v>
      </c>
      <c r="M97" s="206">
        <f>IF(ISERROR(VLOOKUP(K97,'KAYIT LİSTESİ'!$B$4:$H$951,4,0)),"",(VLOOKUP(K97,'KAYIT LİSTESİ'!$B$4:$H$951,4,0)))</f>
        <v>35374</v>
      </c>
      <c r="N97" s="244" t="str">
        <f>IF(ISERROR(VLOOKUP(K97,'KAYIT LİSTESİ'!$B$4:$H$951,5,0)),"",(VLOOKUP(K97,'KAYIT LİSTESİ'!$B$4:$H$951,5,0)))</f>
        <v>CANKUT ERZURUM</v>
      </c>
      <c r="O97" s="244" t="str">
        <f>IF(ISERROR(VLOOKUP(K97,'KAYIT LİSTESİ'!$B$4:$H$951,6,0)),"",(VLOOKUP(K97,'KAYIT LİSTESİ'!$B$4:$H$951,6,0)))</f>
        <v>İSTANBUL-ÜSKÜDAR BLD.SPOR</v>
      </c>
      <c r="P97" s="207"/>
    </row>
    <row r="98" spans="1:16" ht="36.75" customHeight="1">
      <c r="A98" s="19">
        <v>2</v>
      </c>
      <c r="B98" s="20" t="s">
        <v>261</v>
      </c>
      <c r="C98" s="279">
        <f>IF(ISERROR(VLOOKUP(B98,'KAYIT LİSTESİ'!$B$4:$H$951,2,0)),"",(VLOOKUP(B98,'KAYIT LİSTESİ'!$B$4:$H$951,2,0)))</f>
      </c>
      <c r="D98" s="21">
        <f>IF(ISERROR(VLOOKUP(B98,'KAYIT LİSTESİ'!$B$4:$H$951,4,0)),"",(VLOOKUP(B98,'KAYIT LİSTESİ'!$B$4:$H$951,4,0)))</f>
      </c>
      <c r="E98" s="46">
        <f>IF(ISERROR(VLOOKUP(B98,'KAYIT LİSTESİ'!$B$4:$H$951,5,0)),"",(VLOOKUP(B98,'KAYIT LİSTESİ'!$B$4:$H$951,5,0)))</f>
      </c>
      <c r="F98" s="46">
        <f>IF(ISERROR(VLOOKUP(B98,'KAYIT LİSTESİ'!$B$4:$H$951,6,0)),"",(VLOOKUP(B98,'KAYIT LİSTESİ'!$B$4:$H$951,6,0)))</f>
      </c>
      <c r="G98" s="168"/>
      <c r="H98" s="231"/>
      <c r="J98" s="66">
        <v>10</v>
      </c>
      <c r="K98" s="204" t="s">
        <v>189</v>
      </c>
      <c r="L98" s="281">
        <f>IF(ISERROR(VLOOKUP(K98,'KAYIT LİSTESİ'!$B$4:$H$951,2,0)),"",(VLOOKUP(K98,'KAYIT LİSTESİ'!$B$4:$H$951,2,0)))</f>
        <v>572</v>
      </c>
      <c r="M98" s="206">
        <f>IF(ISERROR(VLOOKUP(K98,'KAYIT LİSTESİ'!$B$4:$H$951,4,0)),"",(VLOOKUP(K98,'KAYIT LİSTESİ'!$B$4:$H$951,4,0)))</f>
        <v>34939</v>
      </c>
      <c r="N98" s="244" t="str">
        <f>IF(ISERROR(VLOOKUP(K98,'KAYIT LİSTESİ'!$B$4:$H$951,5,0)),"",(VLOOKUP(K98,'KAYIT LİSTESİ'!$B$4:$H$951,5,0)))</f>
        <v>KUBİLAY PARILTI</v>
      </c>
      <c r="O98" s="244" t="str">
        <f>IF(ISERROR(VLOOKUP(K98,'KAYIT LİSTESİ'!$B$4:$H$951,6,0)),"",(VLOOKUP(K98,'KAYIT LİSTESİ'!$B$4:$H$951,6,0)))</f>
        <v>KOCAELİ-B.Ş.BLD.KAĞIT SPOR</v>
      </c>
      <c r="P98" s="207"/>
    </row>
    <row r="99" spans="1:16" ht="36.75" customHeight="1">
      <c r="A99" s="19">
        <v>3</v>
      </c>
      <c r="B99" s="20" t="s">
        <v>262</v>
      </c>
      <c r="C99" s="279">
        <f>IF(ISERROR(VLOOKUP(B99,'KAYIT LİSTESİ'!$B$4:$H$951,2,0)),"",(VLOOKUP(B99,'KAYIT LİSTESİ'!$B$4:$H$951,2,0)))</f>
      </c>
      <c r="D99" s="21">
        <f>IF(ISERROR(VLOOKUP(B99,'KAYIT LİSTESİ'!$B$4:$H$951,4,0)),"",(VLOOKUP(B99,'KAYIT LİSTESİ'!$B$4:$H$951,4,0)))</f>
      </c>
      <c r="E99" s="46">
        <f>IF(ISERROR(VLOOKUP(B99,'KAYIT LİSTESİ'!$B$4:$H$951,5,0)),"",(VLOOKUP(B99,'KAYIT LİSTESİ'!$B$4:$H$951,5,0)))</f>
      </c>
      <c r="F99" s="46">
        <f>IF(ISERROR(VLOOKUP(B99,'KAYIT LİSTESİ'!$B$4:$H$951,6,0)),"",(VLOOKUP(B99,'KAYIT LİSTESİ'!$B$4:$H$951,6,0)))</f>
      </c>
      <c r="G99" s="168"/>
      <c r="H99" s="231"/>
      <c r="J99" s="66">
        <v>11</v>
      </c>
      <c r="K99" s="204" t="s">
        <v>190</v>
      </c>
      <c r="L99" s="281">
        <f>IF(ISERROR(VLOOKUP(K99,'KAYIT LİSTESİ'!$B$4:$H$951,2,0)),"",(VLOOKUP(K99,'KAYIT LİSTESİ'!$B$4:$H$951,2,0)))</f>
        <v>424</v>
      </c>
      <c r="M99" s="206">
        <f>IF(ISERROR(VLOOKUP(K99,'KAYIT LİSTESİ'!$B$4:$H$951,4,0)),"",(VLOOKUP(K99,'KAYIT LİSTESİ'!$B$4:$H$951,4,0)))</f>
        <v>34710</v>
      </c>
      <c r="N99" s="244" t="str">
        <f>IF(ISERROR(VLOOKUP(K99,'KAYIT LİSTESİ'!$B$4:$H$951,5,0)),"",(VLOOKUP(K99,'KAYIT LİSTESİ'!$B$4:$H$951,5,0)))</f>
        <v>Oğulcan DÜZYURT</v>
      </c>
      <c r="O99" s="244" t="str">
        <f>IF(ISERROR(VLOOKUP(K99,'KAYIT LİSTESİ'!$B$4:$H$951,6,0)),"",(VLOOKUP(K99,'KAYIT LİSTESİ'!$B$4:$H$951,6,0)))</f>
        <v>ANKARA-EGO SPOR KULÜBÜ</v>
      </c>
      <c r="P99" s="207"/>
    </row>
    <row r="100" spans="1:16" ht="36.75" customHeight="1">
      <c r="A100" s="19">
        <v>4</v>
      </c>
      <c r="B100" s="20" t="s">
        <v>263</v>
      </c>
      <c r="C100" s="279">
        <f>IF(ISERROR(VLOOKUP(B100,'KAYIT LİSTESİ'!$B$4:$H$951,2,0)),"",(VLOOKUP(B100,'KAYIT LİSTESİ'!$B$4:$H$951,2,0)))</f>
      </c>
      <c r="D100" s="21">
        <f>IF(ISERROR(VLOOKUP(B100,'KAYIT LİSTESİ'!$B$4:$H$951,4,0)),"",(VLOOKUP(B100,'KAYIT LİSTESİ'!$B$4:$H$951,4,0)))</f>
      </c>
      <c r="E100" s="46">
        <f>IF(ISERROR(VLOOKUP(B100,'KAYIT LİSTESİ'!$B$4:$H$951,5,0)),"",(VLOOKUP(B100,'KAYIT LİSTESİ'!$B$4:$H$951,5,0)))</f>
      </c>
      <c r="F100" s="46">
        <f>IF(ISERROR(VLOOKUP(B100,'KAYIT LİSTESİ'!$B$4:$H$951,6,0)),"",(VLOOKUP(B100,'KAYIT LİSTESİ'!$B$4:$H$951,6,0)))</f>
      </c>
      <c r="G100" s="168"/>
      <c r="H100" s="231"/>
      <c r="J100" s="66">
        <v>12</v>
      </c>
      <c r="K100" s="204" t="s">
        <v>191</v>
      </c>
      <c r="L100" s="281">
        <f>IF(ISERROR(VLOOKUP(K100,'KAYIT LİSTESİ'!$B$4:$H$951,2,0)),"",(VLOOKUP(K100,'KAYIT LİSTESİ'!$B$4:$H$951,2,0)))</f>
        <v>449</v>
      </c>
      <c r="M100" s="206">
        <f>IF(ISERROR(VLOOKUP(K100,'KAYIT LİSTESİ'!$B$4:$H$951,4,0)),"",(VLOOKUP(K100,'KAYIT LİSTESİ'!$B$4:$H$951,4,0)))</f>
        <v>34747</v>
      </c>
      <c r="N100" s="244" t="str">
        <f>IF(ISERROR(VLOOKUP(K100,'KAYIT LİSTESİ'!$B$4:$H$951,5,0)),"",(VLOOKUP(K100,'KAYIT LİSTESİ'!$B$4:$H$951,5,0)))</f>
        <v>MUAMMER DEMİR</v>
      </c>
      <c r="O100" s="244" t="str">
        <f>IF(ISERROR(VLOOKUP(K100,'KAYIT LİSTESİ'!$B$4:$H$951,6,0)),"",(VLOOKUP(K100,'KAYIT LİSTESİ'!$B$4:$H$951,6,0)))</f>
        <v>İSTANBUL-ENKA SPOR</v>
      </c>
      <c r="P100" s="207"/>
    </row>
    <row r="101" spans="1:16" ht="36.75" customHeight="1">
      <c r="A101" s="19">
        <v>5</v>
      </c>
      <c r="B101" s="20" t="s">
        <v>264</v>
      </c>
      <c r="C101" s="279">
        <f>IF(ISERROR(VLOOKUP(B101,'KAYIT LİSTESİ'!$B$4:$H$951,2,0)),"",(VLOOKUP(B101,'KAYIT LİSTESİ'!$B$4:$H$951,2,0)))</f>
      </c>
      <c r="D101" s="21">
        <f>IF(ISERROR(VLOOKUP(B101,'KAYIT LİSTESİ'!$B$4:$H$951,4,0)),"",(VLOOKUP(B101,'KAYIT LİSTESİ'!$B$4:$H$951,4,0)))</f>
      </c>
      <c r="E101" s="46">
        <f>IF(ISERROR(VLOOKUP(B101,'KAYIT LİSTESİ'!$B$4:$H$951,5,0)),"",(VLOOKUP(B101,'KAYIT LİSTESİ'!$B$4:$H$951,5,0)))</f>
      </c>
      <c r="F101" s="46">
        <f>IF(ISERROR(VLOOKUP(B101,'KAYIT LİSTESİ'!$B$4:$H$951,6,0)),"",(VLOOKUP(B101,'KAYIT LİSTESİ'!$B$4:$H$951,6,0)))</f>
      </c>
      <c r="G101" s="168"/>
      <c r="H101" s="231"/>
      <c r="J101" s="66">
        <v>13</v>
      </c>
      <c r="K101" s="204" t="s">
        <v>192</v>
      </c>
      <c r="L101" s="281">
        <f>IF(ISERROR(VLOOKUP(K101,'KAYIT LİSTESİ'!$B$4:$H$951,2,0)),"",(VLOOKUP(K101,'KAYIT LİSTESİ'!$B$4:$H$951,2,0)))</f>
        <v>465</v>
      </c>
      <c r="M101" s="206">
        <f>IF(ISERROR(VLOOKUP(K101,'KAYIT LİSTESİ'!$B$4:$H$951,4,0)),"",(VLOOKUP(K101,'KAYIT LİSTESİ'!$B$4:$H$951,4,0)))</f>
        <v>34576</v>
      </c>
      <c r="N101" s="244" t="str">
        <f>IF(ISERROR(VLOOKUP(K101,'KAYIT LİSTESİ'!$B$4:$H$951,5,0)),"",(VLOOKUP(K101,'KAYIT LİSTESİ'!$B$4:$H$951,5,0)))</f>
        <v>MUSA TÜZEN</v>
      </c>
      <c r="O101" s="244" t="str">
        <f>IF(ISERROR(VLOOKUP(K101,'KAYIT LİSTESİ'!$B$4:$H$951,6,0)),"",(VLOOKUP(K101,'KAYIT LİSTESİ'!$B$4:$H$951,6,0)))</f>
        <v>İSTANBUL-FENERBAHÇE</v>
      </c>
      <c r="P101" s="207"/>
    </row>
    <row r="102" spans="1:16" ht="36.75" customHeight="1">
      <c r="A102" s="19">
        <v>6</v>
      </c>
      <c r="B102" s="20" t="s">
        <v>265</v>
      </c>
      <c r="C102" s="279">
        <f>IF(ISERROR(VLOOKUP(B102,'KAYIT LİSTESİ'!$B$4:$H$951,2,0)),"",(VLOOKUP(B102,'KAYIT LİSTESİ'!$B$4:$H$951,2,0)))</f>
      </c>
      <c r="D102" s="21">
        <f>IF(ISERROR(VLOOKUP(B102,'KAYIT LİSTESİ'!$B$4:$H$951,4,0)),"",(VLOOKUP(B102,'KAYIT LİSTESİ'!$B$4:$H$951,4,0)))</f>
      </c>
      <c r="E102" s="46">
        <f>IF(ISERROR(VLOOKUP(B102,'KAYIT LİSTESİ'!$B$4:$H$951,5,0)),"",(VLOOKUP(B102,'KAYIT LİSTESİ'!$B$4:$H$951,5,0)))</f>
      </c>
      <c r="F102" s="46">
        <f>IF(ISERROR(VLOOKUP(B102,'KAYIT LİSTESİ'!$B$4:$H$951,6,0)),"",(VLOOKUP(B102,'KAYIT LİSTESİ'!$B$4:$H$951,6,0)))</f>
      </c>
      <c r="G102" s="168"/>
      <c r="H102" s="231"/>
      <c r="J102" s="66">
        <v>14</v>
      </c>
      <c r="K102" s="204" t="s">
        <v>193</v>
      </c>
      <c r="L102" s="281">
        <f>IF(ISERROR(VLOOKUP(K102,'KAYIT LİSTESİ'!$B$4:$H$951,2,0)),"",(VLOOKUP(K102,'KAYIT LİSTESİ'!$B$4:$H$951,2,0)))</f>
      </c>
      <c r="M102" s="206">
        <f>IF(ISERROR(VLOOKUP(K102,'KAYIT LİSTESİ'!$B$4:$H$951,4,0)),"",(VLOOKUP(K102,'KAYIT LİSTESİ'!$B$4:$H$951,4,0)))</f>
      </c>
      <c r="N102" s="244">
        <f>IF(ISERROR(VLOOKUP(K102,'KAYIT LİSTESİ'!$B$4:$H$951,5,0)),"",(VLOOKUP(K102,'KAYIT LİSTESİ'!$B$4:$H$951,5,0)))</f>
      </c>
      <c r="O102" s="244">
        <f>IF(ISERROR(VLOOKUP(K102,'KAYIT LİSTESİ'!$B$4:$H$951,6,0)),"",(VLOOKUP(K102,'KAYIT LİSTESİ'!$B$4:$H$951,6,0)))</f>
      </c>
      <c r="P102" s="207"/>
    </row>
    <row r="103" spans="1:16" ht="36.75" customHeight="1">
      <c r="A103" s="19">
        <v>7</v>
      </c>
      <c r="B103" s="20" t="s">
        <v>266</v>
      </c>
      <c r="C103" s="279">
        <f>IF(ISERROR(VLOOKUP(B103,'KAYIT LİSTESİ'!$B$4:$H$951,2,0)),"",(VLOOKUP(B103,'KAYIT LİSTESİ'!$B$4:$H$951,2,0)))</f>
      </c>
      <c r="D103" s="21">
        <f>IF(ISERROR(VLOOKUP(B103,'KAYIT LİSTESİ'!$B$4:$H$951,4,0)),"",(VLOOKUP(B103,'KAYIT LİSTESİ'!$B$4:$H$951,4,0)))</f>
      </c>
      <c r="E103" s="46">
        <f>IF(ISERROR(VLOOKUP(B103,'KAYIT LİSTESİ'!$B$4:$H$951,5,0)),"",(VLOOKUP(B103,'KAYIT LİSTESİ'!$B$4:$H$951,5,0)))</f>
      </c>
      <c r="F103" s="46">
        <f>IF(ISERROR(VLOOKUP(B103,'KAYIT LİSTESİ'!$B$4:$H$951,6,0)),"",(VLOOKUP(B103,'KAYIT LİSTESİ'!$B$4:$H$951,6,0)))</f>
      </c>
      <c r="G103" s="168"/>
      <c r="H103" s="231"/>
      <c r="J103" s="66">
        <v>15</v>
      </c>
      <c r="K103" s="204" t="s">
        <v>194</v>
      </c>
      <c r="L103" s="281">
        <f>IF(ISERROR(VLOOKUP(K103,'KAYIT LİSTESİ'!$B$4:$H$951,2,0)),"",(VLOOKUP(K103,'KAYIT LİSTESİ'!$B$4:$H$951,2,0)))</f>
      </c>
      <c r="M103" s="206">
        <f>IF(ISERROR(VLOOKUP(K103,'KAYIT LİSTESİ'!$B$4:$H$951,4,0)),"",(VLOOKUP(K103,'KAYIT LİSTESİ'!$B$4:$H$951,4,0)))</f>
      </c>
      <c r="N103" s="244">
        <f>IF(ISERROR(VLOOKUP(K103,'KAYIT LİSTESİ'!$B$4:$H$951,5,0)),"",(VLOOKUP(K103,'KAYIT LİSTESİ'!$B$4:$H$951,5,0)))</f>
      </c>
      <c r="O103" s="244">
        <f>IF(ISERROR(VLOOKUP(K103,'KAYIT LİSTESİ'!$B$4:$H$951,6,0)),"",(VLOOKUP(K103,'KAYIT LİSTESİ'!$B$4:$H$951,6,0)))</f>
      </c>
      <c r="P103" s="207"/>
    </row>
    <row r="104" spans="1:16" ht="36.75" customHeight="1">
      <c r="A104" s="19">
        <v>8</v>
      </c>
      <c r="B104" s="20" t="s">
        <v>267</v>
      </c>
      <c r="C104" s="279">
        <f>IF(ISERROR(VLOOKUP(B104,'KAYIT LİSTESİ'!$B$4:$H$951,2,0)),"",(VLOOKUP(B104,'KAYIT LİSTESİ'!$B$4:$H$951,2,0)))</f>
      </c>
      <c r="D104" s="21">
        <f>IF(ISERROR(VLOOKUP(B104,'KAYIT LİSTESİ'!$B$4:$H$951,4,0)),"",(VLOOKUP(B104,'KAYIT LİSTESİ'!$B$4:$H$951,4,0)))</f>
      </c>
      <c r="E104" s="46">
        <f>IF(ISERROR(VLOOKUP(B104,'KAYIT LİSTESİ'!$B$4:$H$951,5,0)),"",(VLOOKUP(B104,'KAYIT LİSTESİ'!$B$4:$H$951,5,0)))</f>
      </c>
      <c r="F104" s="46">
        <f>IF(ISERROR(VLOOKUP(B104,'KAYIT LİSTESİ'!$B$4:$H$951,6,0)),"",(VLOOKUP(B104,'KAYIT LİSTESİ'!$B$4:$H$951,6,0)))</f>
      </c>
      <c r="G104" s="168"/>
      <c r="H104" s="231"/>
      <c r="J104" s="66">
        <v>16</v>
      </c>
      <c r="K104" s="204" t="s">
        <v>195</v>
      </c>
      <c r="L104" s="281">
        <f>IF(ISERROR(VLOOKUP(K104,'KAYIT LİSTESİ'!$B$4:$H$951,2,0)),"",(VLOOKUP(K104,'KAYIT LİSTESİ'!$B$4:$H$951,2,0)))</f>
      </c>
      <c r="M104" s="206">
        <f>IF(ISERROR(VLOOKUP(K104,'KAYIT LİSTESİ'!$B$4:$H$951,4,0)),"",(VLOOKUP(K104,'KAYIT LİSTESİ'!$B$4:$H$951,4,0)))</f>
      </c>
      <c r="N104" s="244">
        <f>IF(ISERROR(VLOOKUP(K104,'KAYIT LİSTESİ'!$B$4:$H$951,5,0)),"",(VLOOKUP(K104,'KAYIT LİSTESİ'!$B$4:$H$951,5,0)))</f>
      </c>
      <c r="O104" s="244">
        <f>IF(ISERROR(VLOOKUP(K104,'KAYIT LİSTESİ'!$B$4:$H$951,6,0)),"",(VLOOKUP(K104,'KAYIT LİSTESİ'!$B$4:$H$951,6,0)))</f>
      </c>
      <c r="P104" s="207"/>
    </row>
    <row r="105" spans="1:16" ht="36.75" customHeight="1">
      <c r="A105" s="19">
        <v>9</v>
      </c>
      <c r="B105" s="20" t="s">
        <v>268</v>
      </c>
      <c r="C105" s="279">
        <f>IF(ISERROR(VLOOKUP(B105,'KAYIT LİSTESİ'!$B$4:$H$951,2,0)),"",(VLOOKUP(B105,'KAYIT LİSTESİ'!$B$4:$H$951,2,0)))</f>
      </c>
      <c r="D105" s="21">
        <f>IF(ISERROR(VLOOKUP(B105,'KAYIT LİSTESİ'!$B$4:$H$951,4,0)),"",(VLOOKUP(B105,'KAYIT LİSTESİ'!$B$4:$H$951,4,0)))</f>
      </c>
      <c r="E105" s="46">
        <f>IF(ISERROR(VLOOKUP(B105,'KAYIT LİSTESİ'!$B$4:$H$951,5,0)),"",(VLOOKUP(B105,'KAYIT LİSTESİ'!$B$4:$H$951,5,0)))</f>
      </c>
      <c r="F105" s="46">
        <f>IF(ISERROR(VLOOKUP(B105,'KAYIT LİSTESİ'!$B$4:$H$951,6,0)),"",(VLOOKUP(B105,'KAYIT LİSTESİ'!$B$4:$H$951,6,0)))</f>
      </c>
      <c r="G105" s="168"/>
      <c r="H105" s="231"/>
      <c r="J105" s="66">
        <v>17</v>
      </c>
      <c r="K105" s="204" t="s">
        <v>196</v>
      </c>
      <c r="L105" s="281">
        <f>IF(ISERROR(VLOOKUP(K105,'KAYIT LİSTESİ'!$B$4:$H$951,2,0)),"",(VLOOKUP(K105,'KAYIT LİSTESİ'!$B$4:$H$951,2,0)))</f>
      </c>
      <c r="M105" s="206">
        <f>IF(ISERROR(VLOOKUP(K105,'KAYIT LİSTESİ'!$B$4:$H$951,4,0)),"",(VLOOKUP(K105,'KAYIT LİSTESİ'!$B$4:$H$951,4,0)))</f>
      </c>
      <c r="N105" s="244">
        <f>IF(ISERROR(VLOOKUP(K105,'KAYIT LİSTESİ'!$B$4:$H$951,5,0)),"",(VLOOKUP(K105,'KAYIT LİSTESİ'!$B$4:$H$951,5,0)))</f>
      </c>
      <c r="O105" s="244">
        <f>IF(ISERROR(VLOOKUP(K105,'KAYIT LİSTESİ'!$B$4:$H$951,6,0)),"",(VLOOKUP(K105,'KAYIT LİSTESİ'!$B$4:$H$951,6,0)))</f>
      </c>
      <c r="P105" s="207"/>
    </row>
    <row r="106" spans="1:16" ht="36.75" customHeight="1">
      <c r="A106" s="19">
        <v>10</v>
      </c>
      <c r="B106" s="20" t="s">
        <v>269</v>
      </c>
      <c r="C106" s="279">
        <f>IF(ISERROR(VLOOKUP(B106,'KAYIT LİSTESİ'!$B$4:$H$951,2,0)),"",(VLOOKUP(B106,'KAYIT LİSTESİ'!$B$4:$H$951,2,0)))</f>
      </c>
      <c r="D106" s="21">
        <f>IF(ISERROR(VLOOKUP(B106,'KAYIT LİSTESİ'!$B$4:$H$951,4,0)),"",(VLOOKUP(B106,'KAYIT LİSTESİ'!$B$4:$H$951,4,0)))</f>
      </c>
      <c r="E106" s="46">
        <f>IF(ISERROR(VLOOKUP(B106,'KAYIT LİSTESİ'!$B$4:$H$951,5,0)),"",(VLOOKUP(B106,'KAYIT LİSTESİ'!$B$4:$H$951,5,0)))</f>
      </c>
      <c r="F106" s="46">
        <f>IF(ISERROR(VLOOKUP(B106,'KAYIT LİSTESİ'!$B$4:$H$951,6,0)),"",(VLOOKUP(B106,'KAYIT LİSTESİ'!$B$4:$H$951,6,0)))</f>
      </c>
      <c r="G106" s="168"/>
      <c r="H106" s="231"/>
      <c r="J106" s="66">
        <v>18</v>
      </c>
      <c r="K106" s="204" t="s">
        <v>197</v>
      </c>
      <c r="L106" s="281">
        <f>IF(ISERROR(VLOOKUP(K106,'KAYIT LİSTESİ'!$B$4:$H$951,2,0)),"",(VLOOKUP(K106,'KAYIT LİSTESİ'!$B$4:$H$951,2,0)))</f>
      </c>
      <c r="M106" s="206">
        <f>IF(ISERROR(VLOOKUP(K106,'KAYIT LİSTESİ'!$B$4:$H$951,4,0)),"",(VLOOKUP(K106,'KAYIT LİSTESİ'!$B$4:$H$951,4,0)))</f>
      </c>
      <c r="N106" s="244">
        <f>IF(ISERROR(VLOOKUP(K106,'KAYIT LİSTESİ'!$B$4:$H$951,5,0)),"",(VLOOKUP(K106,'KAYIT LİSTESİ'!$B$4:$H$951,5,0)))</f>
      </c>
      <c r="O106" s="244">
        <f>IF(ISERROR(VLOOKUP(K106,'KAYIT LİSTESİ'!$B$4:$H$951,6,0)),"",(VLOOKUP(K106,'KAYIT LİSTESİ'!$B$4:$H$951,6,0)))</f>
      </c>
      <c r="P106" s="207"/>
    </row>
    <row r="107" spans="1:16" ht="36.75" customHeight="1">
      <c r="A107" s="19">
        <v>11</v>
      </c>
      <c r="B107" s="20" t="s">
        <v>270</v>
      </c>
      <c r="C107" s="279">
        <f>IF(ISERROR(VLOOKUP(B107,'KAYIT LİSTESİ'!$B$4:$H$951,2,0)),"",(VLOOKUP(B107,'KAYIT LİSTESİ'!$B$4:$H$951,2,0)))</f>
      </c>
      <c r="D107" s="21">
        <f>IF(ISERROR(VLOOKUP(B107,'KAYIT LİSTESİ'!$B$4:$H$951,4,0)),"",(VLOOKUP(B107,'KAYIT LİSTESİ'!$B$4:$H$951,4,0)))</f>
      </c>
      <c r="E107" s="46">
        <f>IF(ISERROR(VLOOKUP(B107,'KAYIT LİSTESİ'!$B$4:$H$951,5,0)),"",(VLOOKUP(B107,'KAYIT LİSTESİ'!$B$4:$H$951,5,0)))</f>
      </c>
      <c r="F107" s="46">
        <f>IF(ISERROR(VLOOKUP(B107,'KAYIT LİSTESİ'!$B$4:$H$951,6,0)),"",(VLOOKUP(B107,'KAYIT LİSTESİ'!$B$4:$H$951,6,0)))</f>
      </c>
      <c r="G107" s="168"/>
      <c r="H107" s="231"/>
      <c r="J107" s="66">
        <v>19</v>
      </c>
      <c r="K107" s="204" t="s">
        <v>198</v>
      </c>
      <c r="L107" s="281">
        <f>IF(ISERROR(VLOOKUP(K107,'KAYIT LİSTESİ'!$B$4:$H$951,2,0)),"",(VLOOKUP(K107,'KAYIT LİSTESİ'!$B$4:$H$951,2,0)))</f>
      </c>
      <c r="M107" s="206">
        <f>IF(ISERROR(VLOOKUP(K107,'KAYIT LİSTESİ'!$B$4:$H$951,4,0)),"",(VLOOKUP(K107,'KAYIT LİSTESİ'!$B$4:$H$951,4,0)))</f>
      </c>
      <c r="N107" s="244">
        <f>IF(ISERROR(VLOOKUP(K107,'KAYIT LİSTESİ'!$B$4:$H$951,5,0)),"",(VLOOKUP(K107,'KAYIT LİSTESİ'!$B$4:$H$951,5,0)))</f>
      </c>
      <c r="O107" s="244">
        <f>IF(ISERROR(VLOOKUP(K107,'KAYIT LİSTESİ'!$B$4:$H$951,6,0)),"",(VLOOKUP(K107,'KAYIT LİSTESİ'!$B$4:$H$951,6,0)))</f>
      </c>
      <c r="P107" s="207"/>
    </row>
    <row r="108" spans="1:16" ht="36.75" customHeight="1">
      <c r="A108" s="19">
        <v>12</v>
      </c>
      <c r="B108" s="20" t="s">
        <v>271</v>
      </c>
      <c r="C108" s="279">
        <f>IF(ISERROR(VLOOKUP(B108,'KAYIT LİSTESİ'!$B$4:$H$951,2,0)),"",(VLOOKUP(B108,'KAYIT LİSTESİ'!$B$4:$H$951,2,0)))</f>
      </c>
      <c r="D108" s="21">
        <f>IF(ISERROR(VLOOKUP(B108,'KAYIT LİSTESİ'!$B$4:$H$951,4,0)),"",(VLOOKUP(B108,'KAYIT LİSTESİ'!$B$4:$H$951,4,0)))</f>
      </c>
      <c r="E108" s="46">
        <f>IF(ISERROR(VLOOKUP(B108,'KAYIT LİSTESİ'!$B$4:$H$951,5,0)),"",(VLOOKUP(B108,'KAYIT LİSTESİ'!$B$4:$H$951,5,0)))</f>
      </c>
      <c r="F108" s="46">
        <f>IF(ISERROR(VLOOKUP(B108,'KAYIT LİSTESİ'!$B$4:$H$951,6,0)),"",(VLOOKUP(B108,'KAYIT LİSTESİ'!$B$4:$H$951,6,0)))</f>
      </c>
      <c r="G108" s="168"/>
      <c r="H108" s="231"/>
      <c r="J108" s="66">
        <v>20</v>
      </c>
      <c r="K108" s="204" t="s">
        <v>199</v>
      </c>
      <c r="L108" s="281">
        <f>IF(ISERROR(VLOOKUP(K108,'KAYIT LİSTESİ'!$B$4:$H$951,2,0)),"",(VLOOKUP(K108,'KAYIT LİSTESİ'!$B$4:$H$951,2,0)))</f>
      </c>
      <c r="M108" s="206">
        <f>IF(ISERROR(VLOOKUP(K108,'KAYIT LİSTESİ'!$B$4:$H$951,4,0)),"",(VLOOKUP(K108,'KAYIT LİSTESİ'!$B$4:$H$951,4,0)))</f>
      </c>
      <c r="N108" s="244">
        <f>IF(ISERROR(VLOOKUP(K108,'KAYIT LİSTESİ'!$B$4:$H$951,5,0)),"",(VLOOKUP(K108,'KAYIT LİSTESİ'!$B$4:$H$951,5,0)))</f>
      </c>
      <c r="O108" s="244">
        <f>IF(ISERROR(VLOOKUP(K108,'KAYIT LİSTESİ'!$B$4:$H$951,6,0)),"",(VLOOKUP(K108,'KAYIT LİSTESİ'!$B$4:$H$951,6,0)))</f>
      </c>
      <c r="P108" s="207"/>
    </row>
    <row r="109" spans="1:16" ht="36.75" customHeight="1">
      <c r="A109" s="460" t="s">
        <v>608</v>
      </c>
      <c r="B109" s="460"/>
      <c r="C109" s="460"/>
      <c r="D109" s="460"/>
      <c r="E109" s="460"/>
      <c r="F109" s="460"/>
      <c r="G109" s="460"/>
      <c r="H109" s="231"/>
      <c r="J109" s="461" t="s">
        <v>603</v>
      </c>
      <c r="K109" s="461"/>
      <c r="L109" s="461"/>
      <c r="M109" s="461"/>
      <c r="N109" s="461"/>
      <c r="O109" s="461"/>
      <c r="P109" s="461"/>
    </row>
    <row r="110" spans="1:16" ht="36.75" customHeight="1">
      <c r="A110" s="458" t="s">
        <v>16</v>
      </c>
      <c r="B110" s="459"/>
      <c r="C110" s="459"/>
      <c r="D110" s="459"/>
      <c r="E110" s="459"/>
      <c r="F110" s="459"/>
      <c r="G110" s="459"/>
      <c r="H110" s="231"/>
      <c r="J110" s="455" t="s">
        <v>6</v>
      </c>
      <c r="K110" s="462"/>
      <c r="L110" s="455" t="s">
        <v>78</v>
      </c>
      <c r="M110" s="455" t="s">
        <v>21</v>
      </c>
      <c r="N110" s="455" t="s">
        <v>7</v>
      </c>
      <c r="O110" s="455" t="s">
        <v>672</v>
      </c>
      <c r="P110" s="455" t="s">
        <v>225</v>
      </c>
    </row>
    <row r="111" spans="1:16" ht="36.75" customHeight="1">
      <c r="A111" s="195" t="s">
        <v>12</v>
      </c>
      <c r="B111" s="195" t="s">
        <v>80</v>
      </c>
      <c r="C111" s="195" t="s">
        <v>79</v>
      </c>
      <c r="D111" s="196" t="s">
        <v>13</v>
      </c>
      <c r="E111" s="197" t="s">
        <v>14</v>
      </c>
      <c r="F111" s="197" t="s">
        <v>672</v>
      </c>
      <c r="G111" s="198" t="s">
        <v>225</v>
      </c>
      <c r="H111" s="231"/>
      <c r="J111" s="456"/>
      <c r="K111" s="462"/>
      <c r="L111" s="456"/>
      <c r="M111" s="456"/>
      <c r="N111" s="456"/>
      <c r="O111" s="456"/>
      <c r="P111" s="456"/>
    </row>
    <row r="112" spans="1:16" ht="36.75" customHeight="1">
      <c r="A112" s="19">
        <v>1</v>
      </c>
      <c r="B112" s="20" t="s">
        <v>566</v>
      </c>
      <c r="C112" s="279">
        <f>IF(ISERROR(VLOOKUP(B112,'KAYIT LİSTESİ'!$B$4:$H$951,2,0)),"",(VLOOKUP(B112,'KAYIT LİSTESİ'!$B$4:$H$951,2,0)))</f>
      </c>
      <c r="D112" s="21">
        <f>IF(ISERROR(VLOOKUP(B112,'KAYIT LİSTESİ'!$B$4:$H$951,4,0)),"",(VLOOKUP(B112,'KAYIT LİSTESİ'!$B$4:$H$951,4,0)))</f>
      </c>
      <c r="E112" s="46">
        <f>IF(ISERROR(VLOOKUP(B112,'KAYIT LİSTESİ'!$B$4:$H$951,5,0)),"",(VLOOKUP(B112,'KAYIT LİSTESİ'!$B$4:$H$951,5,0)))</f>
      </c>
      <c r="F112" s="46">
        <f>IF(ISERROR(VLOOKUP(B112,'KAYIT LİSTESİ'!$B$4:$H$951,6,0)),"",(VLOOKUP(B112,'KAYIT LİSTESİ'!$B$4:$H$951,6,0)))</f>
      </c>
      <c r="G112" s="168"/>
      <c r="H112" s="231"/>
      <c r="J112" s="92">
        <v>1</v>
      </c>
      <c r="K112" s="93" t="s">
        <v>477</v>
      </c>
      <c r="L112" s="267">
        <f>IF(ISERROR(VLOOKUP(K112,'KAYIT LİSTESİ'!$B$4:$H$951,2,0)),"",(VLOOKUP(K112,'KAYIT LİSTESİ'!$B$4:$H$951,2,0)))</f>
        <v>563</v>
      </c>
      <c r="M112" s="94">
        <f>IF(ISERROR(VLOOKUP(K112,'KAYIT LİSTESİ'!$B$4:$H$951,4,0)),"",(VLOOKUP(K112,'KAYIT LİSTESİ'!$B$4:$H$951,4,0)))</f>
        <v>35740</v>
      </c>
      <c r="N112" s="177" t="str">
        <f>IF(ISERROR(VLOOKUP(K112,'KAYIT LİSTESİ'!$B$4:$H$951,5,0)),"",(VLOOKUP(K112,'KAYIT LİSTESİ'!$B$4:$H$951,5,0)))</f>
        <v>YUSUF  DOĞAN ERTAŞ</v>
      </c>
      <c r="O112" s="177" t="str">
        <f>IF(ISERROR(VLOOKUP(K112,'KAYIT LİSTESİ'!$B$4:$H$951,6,0)),"",(VLOOKUP(K112,'KAYIT LİSTESİ'!$B$4:$H$951,6,0)))</f>
        <v>TOKAT-BELEDİYE PLEVNE SPOR</v>
      </c>
      <c r="P112" s="207"/>
    </row>
    <row r="113" spans="1:16" ht="36.75" customHeight="1">
      <c r="A113" s="19">
        <v>2</v>
      </c>
      <c r="B113" s="20" t="s">
        <v>567</v>
      </c>
      <c r="C113" s="279">
        <f>IF(ISERROR(VLOOKUP(B113,'KAYIT LİSTESİ'!$B$4:$H$951,2,0)),"",(VLOOKUP(B113,'KAYIT LİSTESİ'!$B$4:$H$951,2,0)))</f>
        <v>553</v>
      </c>
      <c r="D113" s="21">
        <f>IF(ISERROR(VLOOKUP(B113,'KAYIT LİSTESİ'!$B$4:$H$951,4,0)),"",(VLOOKUP(B113,'KAYIT LİSTESİ'!$B$4:$H$951,4,0)))</f>
        <v>35782</v>
      </c>
      <c r="E113" s="46" t="str">
        <f>IF(ISERROR(VLOOKUP(B113,'KAYIT LİSTESİ'!$B$4:$H$951,5,0)),"",(VLOOKUP(B113,'KAYIT LİSTESİ'!$B$4:$H$951,5,0)))</f>
        <v>BURAK ÖZDEMİR</v>
      </c>
      <c r="F113" s="46" t="str">
        <f>IF(ISERROR(VLOOKUP(B113,'KAYIT LİSTESİ'!$B$4:$H$951,6,0)),"",(VLOOKUP(B113,'KAYIT LİSTESİ'!$B$4:$H$951,6,0)))</f>
        <v>TOKAT-BELEDİYE PLEVNE SPOR</v>
      </c>
      <c r="G113" s="168"/>
      <c r="H113" s="231"/>
      <c r="J113" s="92">
        <v>2</v>
      </c>
      <c r="K113" s="93" t="s">
        <v>478</v>
      </c>
      <c r="L113" s="267">
        <f>IF(ISERROR(VLOOKUP(K113,'KAYIT LİSTESİ'!$B$4:$H$951,2,0)),"",(VLOOKUP(K113,'KAYIT LİSTESİ'!$B$4:$H$951,2,0)))</f>
        <v>564</v>
      </c>
      <c r="M113" s="94">
        <f>IF(ISERROR(VLOOKUP(K113,'KAYIT LİSTESİ'!$B$4:$H$951,4,0)),"",(VLOOKUP(K113,'KAYIT LİSTESİ'!$B$4:$H$951,4,0)))</f>
        <v>35431</v>
      </c>
      <c r="N113" s="177" t="str">
        <f>IF(ISERROR(VLOOKUP(K113,'KAYIT LİSTESİ'!$B$4:$H$951,5,0)),"",(VLOOKUP(K113,'KAYIT LİSTESİ'!$B$4:$H$951,5,0)))</f>
        <v>MUHAMMET DEMİR</v>
      </c>
      <c r="O113" s="177" t="str">
        <f>IF(ISERROR(VLOOKUP(K113,'KAYIT LİSTESİ'!$B$4:$H$951,6,0)),"",(VLOOKUP(K113,'KAYIT LİSTESİ'!$B$4:$H$951,6,0)))</f>
        <v>İSTANBUL-SULTANBEYLİ MEVLANA İ.Ö.O.SP.</v>
      </c>
      <c r="P113" s="207"/>
    </row>
    <row r="114" spans="1:16" ht="36.75" customHeight="1">
      <c r="A114" s="19">
        <v>3</v>
      </c>
      <c r="B114" s="20" t="s">
        <v>568</v>
      </c>
      <c r="C114" s="279">
        <f>IF(ISERROR(VLOOKUP(B114,'KAYIT LİSTESİ'!$B$4:$H$951,2,0)),"",(VLOOKUP(B114,'KAYIT LİSTESİ'!$B$4:$H$951,2,0)))</f>
        <v>476</v>
      </c>
      <c r="D114" s="21">
        <f>IF(ISERROR(VLOOKUP(B114,'KAYIT LİSTESİ'!$B$4:$H$951,4,0)),"",(VLOOKUP(B114,'KAYIT LİSTESİ'!$B$4:$H$951,4,0)))</f>
        <v>34700</v>
      </c>
      <c r="E114" s="46" t="str">
        <f>IF(ISERROR(VLOOKUP(B114,'KAYIT LİSTESİ'!$B$4:$H$951,5,0)),"",(VLOOKUP(B114,'KAYIT LİSTESİ'!$B$4:$H$951,5,0)))</f>
        <v>İSMAİL TİLAVER</v>
      </c>
      <c r="F114" s="46" t="str">
        <f>IF(ISERROR(VLOOKUP(B114,'KAYIT LİSTESİ'!$B$4:$H$951,6,0)),"",(VLOOKUP(B114,'KAYIT LİSTESİ'!$B$4:$H$951,6,0)))</f>
        <v>İSTANBUL-SULTANBEYLİ MEVLANA İ.Ö.O.SP.</v>
      </c>
      <c r="G114" s="168"/>
      <c r="H114" s="231"/>
      <c r="J114" s="92">
        <v>3</v>
      </c>
      <c r="K114" s="93" t="s">
        <v>479</v>
      </c>
      <c r="L114" s="267">
        <f>IF(ISERROR(VLOOKUP(K114,'KAYIT LİSTESİ'!$B$4:$H$951,2,0)),"",(VLOOKUP(K114,'KAYIT LİSTESİ'!$B$4:$H$951,2,0)))</f>
        <v>528</v>
      </c>
      <c r="M114" s="94">
        <f>IF(ISERROR(VLOOKUP(K114,'KAYIT LİSTESİ'!$B$4:$H$951,4,0)),"",(VLOOKUP(K114,'KAYIT LİSTESİ'!$B$4:$H$951,4,0)))</f>
        <v>35366</v>
      </c>
      <c r="N114" s="177" t="str">
        <f>IF(ISERROR(VLOOKUP(K114,'KAYIT LİSTESİ'!$B$4:$H$951,5,0)),"",(VLOOKUP(K114,'KAYIT LİSTESİ'!$B$4:$H$951,5,0)))</f>
        <v>YASİN ÇAKIR</v>
      </c>
      <c r="O114" s="177" t="str">
        <f>IF(ISERROR(VLOOKUP(K114,'KAYIT LİSTESİ'!$B$4:$H$951,6,0)),"",(VLOOKUP(K114,'KAYIT LİSTESİ'!$B$4:$H$951,6,0)))</f>
        <v>MALATYA-ESENLİK BLD.SP.</v>
      </c>
      <c r="P114" s="207"/>
    </row>
    <row r="115" spans="1:16" ht="36.75" customHeight="1">
      <c r="A115" s="19">
        <v>4</v>
      </c>
      <c r="B115" s="20" t="s">
        <v>569</v>
      </c>
      <c r="C115" s="279">
        <f>IF(ISERROR(VLOOKUP(B115,'KAYIT LİSTESİ'!$B$4:$H$951,2,0)),"",(VLOOKUP(B115,'KAYIT LİSTESİ'!$B$4:$H$951,2,0)))</f>
        <v>519</v>
      </c>
      <c r="D115" s="21">
        <f>IF(ISERROR(VLOOKUP(B115,'KAYIT LİSTESİ'!$B$4:$H$951,4,0)),"",(VLOOKUP(B115,'KAYIT LİSTESİ'!$B$4:$H$951,4,0)))</f>
        <v>35374</v>
      </c>
      <c r="E115" s="46" t="str">
        <f>IF(ISERROR(VLOOKUP(B115,'KAYIT LİSTESİ'!$B$4:$H$951,5,0)),"",(VLOOKUP(B115,'KAYIT LİSTESİ'!$B$4:$H$951,5,0)))</f>
        <v>İSMAİL ASLAN</v>
      </c>
      <c r="F115" s="46" t="str">
        <f>IF(ISERROR(VLOOKUP(B115,'KAYIT LİSTESİ'!$B$4:$H$951,6,0)),"",(VLOOKUP(B115,'KAYIT LİSTESİ'!$B$4:$H$951,6,0)))</f>
        <v>MALATYA-ESENLİK BLD.SP.</v>
      </c>
      <c r="G115" s="168"/>
      <c r="H115" s="231"/>
      <c r="J115" s="92">
        <v>4</v>
      </c>
      <c r="K115" s="93" t="s">
        <v>480</v>
      </c>
      <c r="L115" s="267">
        <f>IF(ISERROR(VLOOKUP(K115,'KAYIT LİSTESİ'!$B$4:$H$951,2,0)),"",(VLOOKUP(K115,'KAYIT LİSTESİ'!$B$4:$H$951,2,0)))</f>
        <v>434</v>
      </c>
      <c r="M115" s="94">
        <f>IF(ISERROR(VLOOKUP(K115,'KAYIT LİSTESİ'!$B$4:$H$951,4,0)),"",(VLOOKUP(K115,'KAYIT LİSTESİ'!$B$4:$H$951,4,0)))</f>
        <v>35612</v>
      </c>
      <c r="N115" s="177" t="str">
        <f>IF(ISERROR(VLOOKUP(K115,'KAYIT LİSTESİ'!$B$4:$H$951,5,0)),"",(VLOOKUP(K115,'KAYIT LİSTESİ'!$B$4:$H$951,5,0)))</f>
        <v>MERT KAYADÜĞÜN</v>
      </c>
      <c r="O115" s="177" t="str">
        <f>IF(ISERROR(VLOOKUP(K115,'KAYIT LİSTESİ'!$B$4:$H$951,6,0)),"",(VLOOKUP(K115,'KAYIT LİSTESİ'!$B$4:$H$951,6,0)))</f>
        <v>ESKİŞEHİR-B.Ş.GENÇLİK VE SPOR</v>
      </c>
      <c r="P115" s="207"/>
    </row>
    <row r="116" spans="1:16" ht="36.75" customHeight="1">
      <c r="A116" s="19">
        <v>5</v>
      </c>
      <c r="B116" s="20" t="s">
        <v>570</v>
      </c>
      <c r="C116" s="279">
        <f>IF(ISERROR(VLOOKUP(B116,'KAYIT LİSTESİ'!$B$4:$H$951,2,0)),"",(VLOOKUP(B116,'KAYIT LİSTESİ'!$B$4:$H$951,2,0)))</f>
        <v>431</v>
      </c>
      <c r="D116" s="21">
        <f>IF(ISERROR(VLOOKUP(B116,'KAYIT LİSTESİ'!$B$4:$H$951,4,0)),"",(VLOOKUP(B116,'KAYIT LİSTESİ'!$B$4:$H$951,4,0)))</f>
        <v>35217</v>
      </c>
      <c r="E116" s="46" t="str">
        <f>IF(ISERROR(VLOOKUP(B116,'KAYIT LİSTESİ'!$B$4:$H$951,5,0)),"",(VLOOKUP(B116,'KAYIT LİSTESİ'!$B$4:$H$951,5,0)))</f>
        <v>EROL AKIN</v>
      </c>
      <c r="F116" s="46" t="str">
        <f>IF(ISERROR(VLOOKUP(B116,'KAYIT LİSTESİ'!$B$4:$H$951,6,0)),"",(VLOOKUP(B116,'KAYIT LİSTESİ'!$B$4:$H$951,6,0)))</f>
        <v>ESKİŞEHİR-B.Ş.GENÇLİK VE SPOR</v>
      </c>
      <c r="G116" s="168"/>
      <c r="H116" s="231"/>
      <c r="J116" s="92">
        <v>5</v>
      </c>
      <c r="K116" s="93" t="s">
        <v>481</v>
      </c>
      <c r="L116" s="267">
        <f>IF(ISERROR(VLOOKUP(K116,'KAYIT LİSTESİ'!$B$4:$H$951,2,0)),"",(VLOOKUP(K116,'KAYIT LİSTESİ'!$B$4:$H$951,2,0)))</f>
        <v>530</v>
      </c>
      <c r="M116" s="94">
        <f>IF(ISERROR(VLOOKUP(K116,'KAYIT LİSTESİ'!$B$4:$H$951,4,0)),"",(VLOOKUP(K116,'KAYIT LİSTESİ'!$B$4:$H$951,4,0)))</f>
        <v>35080</v>
      </c>
      <c r="N116" s="177" t="str">
        <f>IF(ISERROR(VLOOKUP(K116,'KAYIT LİSTESİ'!$B$4:$H$951,5,0)),"",(VLOOKUP(K116,'KAYIT LİSTESİ'!$B$4:$H$951,5,0)))</f>
        <v>B.MERİÇ KIZILDAĞ</v>
      </c>
      <c r="O116" s="177" t="str">
        <f>IF(ISERROR(VLOOKUP(K116,'KAYIT LİSTESİ'!$B$4:$H$951,6,0)),"",(VLOOKUP(K116,'KAYIT LİSTESİ'!$B$4:$H$951,6,0)))</f>
        <v>MERSİN-MESKİ SPOR</v>
      </c>
      <c r="P116" s="207"/>
    </row>
    <row r="117" spans="1:16" ht="36.75" customHeight="1">
      <c r="A117" s="19">
        <v>6</v>
      </c>
      <c r="B117" s="20" t="s">
        <v>571</v>
      </c>
      <c r="C117" s="279">
        <f>IF(ISERROR(VLOOKUP(B117,'KAYIT LİSTESİ'!$B$4:$H$951,2,0)),"",(VLOOKUP(B117,'KAYIT LİSTESİ'!$B$4:$H$951,2,0)))</f>
        <v>534</v>
      </c>
      <c r="D117" s="21">
        <f>IF(ISERROR(VLOOKUP(B117,'KAYIT LİSTESİ'!$B$4:$H$951,4,0)),"",(VLOOKUP(B117,'KAYIT LİSTESİ'!$B$4:$H$951,4,0)))</f>
        <v>35081</v>
      </c>
      <c r="E117" s="46" t="str">
        <f>IF(ISERROR(VLOOKUP(B117,'KAYIT LİSTESİ'!$B$4:$H$951,5,0)),"",(VLOOKUP(B117,'KAYIT LİSTESİ'!$B$4:$H$951,5,0)))</f>
        <v>MEHMET PINAR</v>
      </c>
      <c r="F117" s="46" t="str">
        <f>IF(ISERROR(VLOOKUP(B117,'KAYIT LİSTESİ'!$B$4:$H$951,6,0)),"",(VLOOKUP(B117,'KAYIT LİSTESİ'!$B$4:$H$951,6,0)))</f>
        <v>MERSİN-MESKİ SPOR</v>
      </c>
      <c r="G117" s="168"/>
      <c r="H117" s="231"/>
      <c r="J117" s="92">
        <v>6</v>
      </c>
      <c r="K117" s="93" t="s">
        <v>482</v>
      </c>
      <c r="L117" s="267">
        <f>IF(ISERROR(VLOOKUP(K117,'KAYIT LİSTESİ'!$B$4:$H$951,2,0)),"",(VLOOKUP(K117,'KAYIT LİSTESİ'!$B$4:$H$951,2,0)))</f>
        <v>545</v>
      </c>
      <c r="M117" s="94">
        <f>IF(ISERROR(VLOOKUP(K117,'KAYIT LİSTESİ'!$B$4:$H$951,4,0)),"",(VLOOKUP(K117,'KAYIT LİSTESİ'!$B$4:$H$951,4,0)))</f>
        <v>34952</v>
      </c>
      <c r="N117" s="177" t="str">
        <f>IF(ISERROR(VLOOKUP(K117,'KAYIT LİSTESİ'!$B$4:$H$951,5,0)),"",(VLOOKUP(K117,'KAYIT LİSTESİ'!$B$4:$H$951,5,0)))</f>
        <v>FATİH ÇERÇİ</v>
      </c>
      <c r="O117" s="177" t="str">
        <f>IF(ISERROR(VLOOKUP(K117,'KAYIT LİSTESİ'!$B$4:$H$951,6,0)),"",(VLOOKUP(K117,'KAYIT LİSTESİ'!$B$4:$H$951,6,0)))</f>
        <v>SİVAS-SPORCU EĞİTİM MERKEZİ</v>
      </c>
      <c r="P117" s="207"/>
    </row>
    <row r="118" spans="1:16" ht="36.75" customHeight="1">
      <c r="A118" s="19">
        <v>7</v>
      </c>
      <c r="B118" s="20" t="s">
        <v>572</v>
      </c>
      <c r="C118" s="279">
        <f>IF(ISERROR(VLOOKUP(B118,'KAYIT LİSTESİ'!$B$4:$H$951,2,0)),"",(VLOOKUP(B118,'KAYIT LİSTESİ'!$B$4:$H$951,2,0)))</f>
        <v>550</v>
      </c>
      <c r="D118" s="21">
        <f>IF(ISERROR(VLOOKUP(B118,'KAYIT LİSTESİ'!$B$4:$H$951,4,0)),"",(VLOOKUP(B118,'KAYIT LİSTESİ'!$B$4:$H$951,4,0)))</f>
        <v>34547</v>
      </c>
      <c r="E118" s="46" t="str">
        <f>IF(ISERROR(VLOOKUP(B118,'KAYIT LİSTESİ'!$B$4:$H$951,5,0)),"",(VLOOKUP(B118,'KAYIT LİSTESİ'!$B$4:$H$951,5,0)))</f>
        <v>TEYFİK YAĞMUR</v>
      </c>
      <c r="F118" s="46" t="str">
        <f>IF(ISERROR(VLOOKUP(B118,'KAYIT LİSTESİ'!$B$4:$H$951,6,0)),"",(VLOOKUP(B118,'KAYIT LİSTESİ'!$B$4:$H$951,6,0)))</f>
        <v>SİVAS-SPORCU EĞİTİM MERKEZİ</v>
      </c>
      <c r="G118" s="168"/>
      <c r="H118" s="231"/>
      <c r="J118" s="92">
        <v>7</v>
      </c>
      <c r="K118" s="93" t="s">
        <v>483</v>
      </c>
      <c r="L118" s="267">
        <f>IF(ISERROR(VLOOKUP(K118,'KAYIT LİSTESİ'!$B$4:$H$951,2,0)),"",(VLOOKUP(K118,'KAYIT LİSTESİ'!$B$4:$H$951,2,0)))</f>
        <v>599</v>
      </c>
      <c r="M118" s="94">
        <f>IF(ISERROR(VLOOKUP(K118,'KAYIT LİSTESİ'!$B$4:$H$951,4,0)),"",(VLOOKUP(K118,'KAYIT LİSTESİ'!$B$4:$H$951,4,0)))</f>
        <v>1995</v>
      </c>
      <c r="N118" s="177" t="str">
        <f>IF(ISERROR(VLOOKUP(K118,'KAYIT LİSTESİ'!$B$4:$H$951,5,0)),"",(VLOOKUP(K118,'KAYIT LİSTESİ'!$B$4:$H$951,5,0)))</f>
        <v>MURAT ÇİMEN</v>
      </c>
      <c r="O118" s="177" t="str">
        <f>IF(ISERROR(VLOOKUP(K118,'KAYIT LİSTESİ'!$B$4:$H$951,6,0)),"",(VLOOKUP(K118,'KAYIT LİSTESİ'!$B$4:$H$951,6,0)))</f>
        <v>ANKARA-B.B. ANKARASPOR</v>
      </c>
      <c r="P118" s="207"/>
    </row>
    <row r="119" spans="1:16" ht="36.75" customHeight="1">
      <c r="A119" s="19">
        <v>8</v>
      </c>
      <c r="B119" s="20" t="s">
        <v>573</v>
      </c>
      <c r="C119" s="279">
        <f>IF(ISERROR(VLOOKUP(B119,'KAYIT LİSTESİ'!$B$4:$H$951,2,0)),"",(VLOOKUP(B119,'KAYIT LİSTESİ'!$B$4:$H$951,2,0)))</f>
      </c>
      <c r="D119" s="21">
        <f>IF(ISERROR(VLOOKUP(B119,'KAYIT LİSTESİ'!$B$4:$H$951,4,0)),"",(VLOOKUP(B119,'KAYIT LİSTESİ'!$B$4:$H$951,4,0)))</f>
      </c>
      <c r="E119" s="46">
        <f>IF(ISERROR(VLOOKUP(B119,'KAYIT LİSTESİ'!$B$4:$H$951,5,0)),"",(VLOOKUP(B119,'KAYIT LİSTESİ'!$B$4:$H$951,5,0)))</f>
      </c>
      <c r="F119" s="46">
        <f>IF(ISERROR(VLOOKUP(B119,'KAYIT LİSTESİ'!$B$4:$H$951,6,0)),"",(VLOOKUP(B119,'KAYIT LİSTESİ'!$B$4:$H$951,6,0)))</f>
      </c>
      <c r="G119" s="168"/>
      <c r="H119" s="231"/>
      <c r="J119" s="92">
        <v>8</v>
      </c>
      <c r="K119" s="93" t="s">
        <v>484</v>
      </c>
      <c r="L119" s="267">
        <f>IF(ISERROR(VLOOKUP(K119,'KAYIT LİSTESİ'!$B$4:$H$951,2,0)),"",(VLOOKUP(K119,'KAYIT LİSTESİ'!$B$4:$H$951,2,0)))</f>
        <v>504</v>
      </c>
      <c r="M119" s="94" t="str">
        <f>IF(ISERROR(VLOOKUP(K119,'KAYIT LİSTESİ'!$B$4:$H$951,4,0)),"",(VLOOKUP(K119,'KAYIT LİSTESİ'!$B$4:$H$951,4,0)))</f>
        <v>-</v>
      </c>
      <c r="N119" s="177" t="str">
        <f>IF(ISERROR(VLOOKUP(K119,'KAYIT LİSTESİ'!$B$4:$H$951,5,0)),"",(VLOOKUP(K119,'KAYIT LİSTESİ'!$B$4:$H$951,5,0)))</f>
        <v>FEYYAZ AKÇA</v>
      </c>
      <c r="O119" s="177" t="str">
        <f>IF(ISERROR(VLOOKUP(K119,'KAYIT LİSTESİ'!$B$4:$H$951,6,0)),"",(VLOOKUP(K119,'KAYIT LİSTESİ'!$B$4:$H$951,6,0)))</f>
        <v>KOCAELİ-DARICA BLD.EĞT.SP.</v>
      </c>
      <c r="P119" s="207"/>
    </row>
    <row r="120" spans="1:16" ht="36.75" customHeight="1">
      <c r="A120" s="19">
        <v>9</v>
      </c>
      <c r="B120" s="20" t="s">
        <v>574</v>
      </c>
      <c r="C120" s="279">
        <f>IF(ISERROR(VLOOKUP(B120,'KAYIT LİSTESİ'!$B$4:$H$951,2,0)),"",(VLOOKUP(B120,'KAYIT LİSTESİ'!$B$4:$H$951,2,0)))</f>
      </c>
      <c r="D120" s="21">
        <f>IF(ISERROR(VLOOKUP(B120,'KAYIT LİSTESİ'!$B$4:$H$951,4,0)),"",(VLOOKUP(B120,'KAYIT LİSTESİ'!$B$4:$H$951,4,0)))</f>
      </c>
      <c r="E120" s="46">
        <f>IF(ISERROR(VLOOKUP(B120,'KAYIT LİSTESİ'!$B$4:$H$951,5,0)),"",(VLOOKUP(B120,'KAYIT LİSTESİ'!$B$4:$H$951,5,0)))</f>
      </c>
      <c r="F120" s="46">
        <f>IF(ISERROR(VLOOKUP(B120,'KAYIT LİSTESİ'!$B$4:$H$951,6,0)),"",(VLOOKUP(B120,'KAYIT LİSTESİ'!$B$4:$H$951,6,0)))</f>
      </c>
      <c r="G120" s="168"/>
      <c r="H120" s="231"/>
      <c r="J120" s="92">
        <v>9</v>
      </c>
      <c r="K120" s="93" t="s">
        <v>485</v>
      </c>
      <c r="L120" s="267">
        <f>IF(ISERROR(VLOOKUP(K120,'KAYIT LİSTESİ'!$B$4:$H$951,2,0)),"",(VLOOKUP(K120,'KAYIT LİSTESİ'!$B$4:$H$951,2,0)))</f>
        <v>485</v>
      </c>
      <c r="M120" s="94">
        <f>IF(ISERROR(VLOOKUP(K120,'KAYIT LİSTESİ'!$B$4:$H$951,4,0)),"",(VLOOKUP(K120,'KAYIT LİSTESİ'!$B$4:$H$951,4,0)))</f>
        <v>34822</v>
      </c>
      <c r="N120" s="177" t="str">
        <f>IF(ISERROR(VLOOKUP(K120,'KAYIT LİSTESİ'!$B$4:$H$951,5,0)),"",(VLOOKUP(K120,'KAYIT LİSTESİ'!$B$4:$H$951,5,0)))</f>
        <v>MERT KURNAZ</v>
      </c>
      <c r="O120" s="177" t="str">
        <f>IF(ISERROR(VLOOKUP(K120,'KAYIT LİSTESİ'!$B$4:$H$951,6,0)),"",(VLOOKUP(K120,'KAYIT LİSTESİ'!$B$4:$H$951,6,0)))</f>
        <v>İSTANBUL-ÜSKÜDAR BLD.SPOR</v>
      </c>
      <c r="P120" s="207"/>
    </row>
    <row r="121" spans="1:16" ht="36.75" customHeight="1">
      <c r="A121" s="19">
        <v>10</v>
      </c>
      <c r="B121" s="20" t="s">
        <v>575</v>
      </c>
      <c r="C121" s="279">
        <f>IF(ISERROR(VLOOKUP(B121,'KAYIT LİSTESİ'!$B$4:$H$951,2,0)),"",(VLOOKUP(B121,'KAYIT LİSTESİ'!$B$4:$H$951,2,0)))</f>
      </c>
      <c r="D121" s="21">
        <f>IF(ISERROR(VLOOKUP(B121,'KAYIT LİSTESİ'!$B$4:$H$951,4,0)),"",(VLOOKUP(B121,'KAYIT LİSTESİ'!$B$4:$H$951,4,0)))</f>
      </c>
      <c r="E121" s="46">
        <f>IF(ISERROR(VLOOKUP(B121,'KAYIT LİSTESİ'!$B$4:$H$951,5,0)),"",(VLOOKUP(B121,'KAYIT LİSTESİ'!$B$4:$H$951,5,0)))</f>
      </c>
      <c r="F121" s="46">
        <f>IF(ISERROR(VLOOKUP(B121,'KAYIT LİSTESİ'!$B$4:$H$951,6,0)),"",(VLOOKUP(B121,'KAYIT LİSTESİ'!$B$4:$H$951,6,0)))</f>
      </c>
      <c r="G121" s="168"/>
      <c r="H121" s="231"/>
      <c r="J121" s="92">
        <v>10</v>
      </c>
      <c r="K121" s="93" t="s">
        <v>486</v>
      </c>
      <c r="L121" s="267">
        <f>IF(ISERROR(VLOOKUP(K121,'KAYIT LİSTESİ'!$B$4:$H$951,2,0)),"",(VLOOKUP(K121,'KAYIT LİSTESİ'!$B$4:$H$951,2,0)))</f>
        <v>575</v>
      </c>
      <c r="M121" s="94">
        <f>IF(ISERROR(VLOOKUP(K121,'KAYIT LİSTESİ'!$B$4:$H$951,4,0)),"",(VLOOKUP(K121,'KAYIT LİSTESİ'!$B$4:$H$951,4,0)))</f>
        <v>34444</v>
      </c>
      <c r="N121" s="177" t="str">
        <f>IF(ISERROR(VLOOKUP(K121,'KAYIT LİSTESİ'!$B$4:$H$951,5,0)),"",(VLOOKUP(K121,'KAYIT LİSTESİ'!$B$4:$H$951,5,0)))</f>
        <v>GÖKSAL YILMAZ</v>
      </c>
      <c r="O121" s="177" t="str">
        <f>IF(ISERROR(VLOOKUP(K121,'KAYIT LİSTESİ'!$B$4:$H$951,6,0)),"",(VLOOKUP(K121,'KAYIT LİSTESİ'!$B$4:$H$951,6,0)))</f>
        <v>KOCAELİ-B.Ş.BLD.KAĞIT SPOR</v>
      </c>
      <c r="P121" s="207"/>
    </row>
    <row r="122" spans="1:16" ht="36.75" customHeight="1">
      <c r="A122" s="19">
        <v>11</v>
      </c>
      <c r="B122" s="20" t="s">
        <v>576</v>
      </c>
      <c r="C122" s="279">
        <f>IF(ISERROR(VLOOKUP(B122,'KAYIT LİSTESİ'!$B$4:$H$951,2,0)),"",(VLOOKUP(B122,'KAYIT LİSTESİ'!$B$4:$H$951,2,0)))</f>
      </c>
      <c r="D122" s="21">
        <f>IF(ISERROR(VLOOKUP(B122,'KAYIT LİSTESİ'!$B$4:$H$951,4,0)),"",(VLOOKUP(B122,'KAYIT LİSTESİ'!$B$4:$H$951,4,0)))</f>
      </c>
      <c r="E122" s="46">
        <f>IF(ISERROR(VLOOKUP(B122,'KAYIT LİSTESİ'!$B$4:$H$951,5,0)),"",(VLOOKUP(B122,'KAYIT LİSTESİ'!$B$4:$H$951,5,0)))</f>
      </c>
      <c r="F122" s="46">
        <f>IF(ISERROR(VLOOKUP(B122,'KAYIT LİSTESİ'!$B$4:$H$951,6,0)),"",(VLOOKUP(B122,'KAYIT LİSTESİ'!$B$4:$H$951,6,0)))</f>
      </c>
      <c r="G122" s="168"/>
      <c r="H122" s="231"/>
      <c r="J122" s="92">
        <v>11</v>
      </c>
      <c r="K122" s="93" t="s">
        <v>487</v>
      </c>
      <c r="L122" s="267">
        <f>IF(ISERROR(VLOOKUP(K122,'KAYIT LİSTESİ'!$B$4:$H$951,2,0)),"",(VLOOKUP(K122,'KAYIT LİSTESİ'!$B$4:$H$951,2,0)))</f>
        <v>423</v>
      </c>
      <c r="M122" s="94">
        <f>IF(ISERROR(VLOOKUP(K122,'KAYIT LİSTESİ'!$B$4:$H$951,4,0)),"",(VLOOKUP(K122,'KAYIT LİSTESİ'!$B$4:$H$951,4,0)))</f>
        <v>34335</v>
      </c>
      <c r="N122" s="177" t="str">
        <f>IF(ISERROR(VLOOKUP(K122,'KAYIT LİSTESİ'!$B$4:$H$951,5,0)),"",(VLOOKUP(K122,'KAYIT LİSTESİ'!$B$4:$H$951,5,0)))</f>
        <v>M.Sami DURU</v>
      </c>
      <c r="O122" s="177" t="str">
        <f>IF(ISERROR(VLOOKUP(K122,'KAYIT LİSTESİ'!$B$4:$H$951,6,0)),"",(VLOOKUP(K122,'KAYIT LİSTESİ'!$B$4:$H$951,6,0)))</f>
        <v>ANKARA-EGO SPOR KULÜBÜ</v>
      </c>
      <c r="P122" s="207"/>
    </row>
    <row r="123" spans="1:16" ht="36.75" customHeight="1">
      <c r="A123" s="19">
        <v>12</v>
      </c>
      <c r="B123" s="20" t="s">
        <v>577</v>
      </c>
      <c r="C123" s="279">
        <f>IF(ISERROR(VLOOKUP(B123,'KAYIT LİSTESİ'!$B$4:$H$951,2,0)),"",(VLOOKUP(B123,'KAYIT LİSTESİ'!$B$4:$H$951,2,0)))</f>
      </c>
      <c r="D123" s="21">
        <f>IF(ISERROR(VLOOKUP(B123,'KAYIT LİSTESİ'!$B$4:$H$951,4,0)),"",(VLOOKUP(B123,'KAYIT LİSTESİ'!$B$4:$H$951,4,0)))</f>
      </c>
      <c r="E123" s="46">
        <f>IF(ISERROR(VLOOKUP(B123,'KAYIT LİSTESİ'!$B$4:$H$951,5,0)),"",(VLOOKUP(B123,'KAYIT LİSTESİ'!$B$4:$H$951,5,0)))</f>
      </c>
      <c r="F123" s="46">
        <f>IF(ISERROR(VLOOKUP(B123,'KAYIT LİSTESİ'!$B$4:$H$951,6,0)),"",(VLOOKUP(B123,'KAYIT LİSTESİ'!$B$4:$H$951,6,0)))</f>
      </c>
      <c r="G123" s="168"/>
      <c r="H123" s="231"/>
      <c r="J123" s="92">
        <v>12</v>
      </c>
      <c r="K123" s="93" t="s">
        <v>488</v>
      </c>
      <c r="L123" s="267">
        <f>IF(ISERROR(VLOOKUP(K123,'KAYIT LİSTESİ'!$B$4:$H$951,2,0)),"",(VLOOKUP(K123,'KAYIT LİSTESİ'!$B$4:$H$951,2,0)))</f>
        <v>448</v>
      </c>
      <c r="M123" s="94">
        <f>IF(ISERROR(VLOOKUP(K123,'KAYIT LİSTESİ'!$B$4:$H$951,4,0)),"",(VLOOKUP(K123,'KAYIT LİSTESİ'!$B$4:$H$951,4,0)))</f>
        <v>35431</v>
      </c>
      <c r="N123" s="177" t="str">
        <f>IF(ISERROR(VLOOKUP(K123,'KAYIT LİSTESİ'!$B$4:$H$951,5,0)),"",(VLOOKUP(K123,'KAYIT LİSTESİ'!$B$4:$H$951,5,0)))</f>
        <v>HÜSEYİN CUMALI</v>
      </c>
      <c r="O123" s="177" t="str">
        <f>IF(ISERROR(VLOOKUP(K123,'KAYIT LİSTESİ'!$B$4:$H$951,6,0)),"",(VLOOKUP(K123,'KAYIT LİSTESİ'!$B$4:$H$951,6,0)))</f>
        <v>İSTANBUL-ENKA SPOR</v>
      </c>
      <c r="P123" s="207"/>
    </row>
    <row r="124" spans="1:16" ht="36.75" customHeight="1">
      <c r="A124" s="458" t="s">
        <v>17</v>
      </c>
      <c r="B124" s="459"/>
      <c r="C124" s="459"/>
      <c r="D124" s="459"/>
      <c r="E124" s="459"/>
      <c r="F124" s="459"/>
      <c r="G124" s="459"/>
      <c r="H124" s="231"/>
      <c r="J124" s="92">
        <v>13</v>
      </c>
      <c r="K124" s="93" t="s">
        <v>489</v>
      </c>
      <c r="L124" s="267">
        <f>IF(ISERROR(VLOOKUP(K124,'KAYIT LİSTESİ'!$B$4:$H$951,2,0)),"",(VLOOKUP(K124,'KAYIT LİSTESİ'!$B$4:$H$951,2,0)))</f>
        <v>469</v>
      </c>
      <c r="M124" s="94">
        <f>IF(ISERROR(VLOOKUP(K124,'KAYIT LİSTESİ'!$B$4:$H$951,4,0)),"",(VLOOKUP(K124,'KAYIT LİSTESİ'!$B$4:$H$951,4,0)))</f>
        <v>34378</v>
      </c>
      <c r="N124" s="177" t="str">
        <f>IF(ISERROR(VLOOKUP(K124,'KAYIT LİSTESİ'!$B$4:$H$951,5,0)),"",(VLOOKUP(K124,'KAYIT LİSTESİ'!$B$4:$H$951,5,0)))</f>
        <v>ÖZKAN BALTACI</v>
      </c>
      <c r="O124" s="177" t="str">
        <f>IF(ISERROR(VLOOKUP(K124,'KAYIT LİSTESİ'!$B$4:$H$951,6,0)),"",(VLOOKUP(K124,'KAYIT LİSTESİ'!$B$4:$H$951,6,0)))</f>
        <v>İSTANBUL-FENERBAHÇE</v>
      </c>
      <c r="P124" s="207"/>
    </row>
    <row r="125" spans="1:16" ht="36.75" customHeight="1">
      <c r="A125" s="195" t="s">
        <v>12</v>
      </c>
      <c r="B125" s="195" t="s">
        <v>80</v>
      </c>
      <c r="C125" s="195" t="s">
        <v>79</v>
      </c>
      <c r="D125" s="196" t="s">
        <v>13</v>
      </c>
      <c r="E125" s="197" t="s">
        <v>14</v>
      </c>
      <c r="F125" s="197" t="s">
        <v>672</v>
      </c>
      <c r="G125" s="198" t="s">
        <v>225</v>
      </c>
      <c r="H125" s="231"/>
      <c r="J125" s="92">
        <v>14</v>
      </c>
      <c r="K125" s="93" t="s">
        <v>490</v>
      </c>
      <c r="L125" s="267">
        <f>IF(ISERROR(VLOOKUP(K125,'KAYIT LİSTESİ'!$B$4:$H$951,2,0)),"",(VLOOKUP(K125,'KAYIT LİSTESİ'!$B$4:$H$951,2,0)))</f>
      </c>
      <c r="M125" s="94">
        <f>IF(ISERROR(VLOOKUP(K125,'KAYIT LİSTESİ'!$B$4:$H$951,4,0)),"",(VLOOKUP(K125,'KAYIT LİSTESİ'!$B$4:$H$951,4,0)))</f>
      </c>
      <c r="N125" s="177">
        <f>IF(ISERROR(VLOOKUP(K125,'KAYIT LİSTESİ'!$B$4:$H$951,5,0)),"",(VLOOKUP(K125,'KAYIT LİSTESİ'!$B$4:$H$951,5,0)))</f>
      </c>
      <c r="O125" s="177">
        <f>IF(ISERROR(VLOOKUP(K125,'KAYIT LİSTESİ'!$B$4:$H$951,6,0)),"",(VLOOKUP(K125,'KAYIT LİSTESİ'!$B$4:$H$951,6,0)))</f>
      </c>
      <c r="P125" s="207"/>
    </row>
    <row r="126" spans="1:16" ht="36.75" customHeight="1">
      <c r="A126" s="19">
        <v>1</v>
      </c>
      <c r="B126" s="20" t="s">
        <v>578</v>
      </c>
      <c r="C126" s="280">
        <f>IF(ISERROR(VLOOKUP(B126,'KAYIT LİSTESİ'!$B$4:$H$951,2,0)),"",(VLOOKUP(B126,'KAYIT LİSTESİ'!$B$4:$H$951,2,0)))</f>
      </c>
      <c r="D126" s="21">
        <f>IF(ISERROR(VLOOKUP(B126,'KAYIT LİSTESİ'!$B$4:$H$951,4,0)),"",(VLOOKUP(B126,'KAYIT LİSTESİ'!$B$4:$H$951,4,0)))</f>
      </c>
      <c r="E126" s="46">
        <f>IF(ISERROR(VLOOKUP(B126,'KAYIT LİSTESİ'!$B$4:$H$951,5,0)),"",(VLOOKUP(B126,'KAYIT LİSTESİ'!$B$4:$H$951,5,0)))</f>
      </c>
      <c r="F126" s="46">
        <f>IF(ISERROR(VLOOKUP(B126,'KAYIT LİSTESİ'!$B$4:$H$951,6,0)),"",(VLOOKUP(B126,'KAYIT LİSTESİ'!$B$4:$H$951,6,0)))</f>
      </c>
      <c r="G126" s="168"/>
      <c r="H126" s="231"/>
      <c r="J126" s="92">
        <v>15</v>
      </c>
      <c r="K126" s="93" t="s">
        <v>491</v>
      </c>
      <c r="L126" s="267">
        <f>IF(ISERROR(VLOOKUP(K126,'KAYIT LİSTESİ'!$B$4:$H$951,2,0)),"",(VLOOKUP(K126,'KAYIT LİSTESİ'!$B$4:$H$951,2,0)))</f>
      </c>
      <c r="M126" s="94">
        <f>IF(ISERROR(VLOOKUP(K126,'KAYIT LİSTESİ'!$B$4:$H$951,4,0)),"",(VLOOKUP(K126,'KAYIT LİSTESİ'!$B$4:$H$951,4,0)))</f>
      </c>
      <c r="N126" s="177">
        <f>IF(ISERROR(VLOOKUP(K126,'KAYIT LİSTESİ'!$B$4:$H$951,5,0)),"",(VLOOKUP(K126,'KAYIT LİSTESİ'!$B$4:$H$951,5,0)))</f>
      </c>
      <c r="O126" s="177">
        <f>IF(ISERROR(VLOOKUP(K126,'KAYIT LİSTESİ'!$B$4:$H$951,6,0)),"",(VLOOKUP(K126,'KAYIT LİSTESİ'!$B$4:$H$951,6,0)))</f>
      </c>
      <c r="P126" s="207"/>
    </row>
    <row r="127" spans="1:16" ht="36.75" customHeight="1">
      <c r="A127" s="19">
        <v>2</v>
      </c>
      <c r="B127" s="20" t="s">
        <v>579</v>
      </c>
      <c r="C127" s="280">
        <f>IF(ISERROR(VLOOKUP(B127,'KAYIT LİSTESİ'!$B$4:$H$951,2,0)),"",(VLOOKUP(B127,'KAYIT LİSTESİ'!$B$4:$H$951,2,0)))</f>
        <v>494</v>
      </c>
      <c r="D127" s="21">
        <f>IF(ISERROR(VLOOKUP(B127,'KAYIT LİSTESİ'!$B$4:$H$951,4,0)),"",(VLOOKUP(B127,'KAYIT LİSTESİ'!$B$4:$H$951,4,0)))</f>
        <v>35082.08199074074</v>
      </c>
      <c r="E127" s="46" t="str">
        <f>IF(ISERROR(VLOOKUP(B127,'KAYIT LİSTESİ'!$B$4:$H$951,5,0)),"",(VLOOKUP(B127,'KAYIT LİSTESİ'!$B$4:$H$951,5,0)))</f>
        <v>ÜMİT TURAN</v>
      </c>
      <c r="F127" s="46" t="str">
        <f>IF(ISERROR(VLOOKUP(B127,'KAYIT LİSTESİ'!$B$4:$H$951,6,0)),"",(VLOOKUP(B127,'KAYIT LİSTESİ'!$B$4:$H$951,6,0)))</f>
        <v>İSTANBUL-ÜSKÜDAR BLD.SPOR</v>
      </c>
      <c r="G127" s="168"/>
      <c r="H127" s="231"/>
      <c r="J127" s="92">
        <v>16</v>
      </c>
      <c r="K127" s="93" t="s">
        <v>492</v>
      </c>
      <c r="L127" s="267">
        <f>IF(ISERROR(VLOOKUP(K127,'KAYIT LİSTESİ'!$B$4:$H$951,2,0)),"",(VLOOKUP(K127,'KAYIT LİSTESİ'!$B$4:$H$951,2,0)))</f>
      </c>
      <c r="M127" s="94">
        <f>IF(ISERROR(VLOOKUP(K127,'KAYIT LİSTESİ'!$B$4:$H$951,4,0)),"",(VLOOKUP(K127,'KAYIT LİSTESİ'!$B$4:$H$951,4,0)))</f>
      </c>
      <c r="N127" s="177">
        <f>IF(ISERROR(VLOOKUP(K127,'KAYIT LİSTESİ'!$B$4:$H$951,5,0)),"",(VLOOKUP(K127,'KAYIT LİSTESİ'!$B$4:$H$951,5,0)))</f>
      </c>
      <c r="O127" s="177">
        <f>IF(ISERROR(VLOOKUP(K127,'KAYIT LİSTESİ'!$B$4:$H$951,6,0)),"",(VLOOKUP(K127,'KAYIT LİSTESİ'!$B$4:$H$951,6,0)))</f>
      </c>
      <c r="P127" s="207"/>
    </row>
    <row r="128" spans="1:16" ht="36.75" customHeight="1">
      <c r="A128" s="19">
        <v>3</v>
      </c>
      <c r="B128" s="20" t="s">
        <v>580</v>
      </c>
      <c r="C128" s="280">
        <f>IF(ISERROR(VLOOKUP(B128,'KAYIT LİSTESİ'!$B$4:$H$951,2,0)),"",(VLOOKUP(B128,'KAYIT LİSTESİ'!$B$4:$H$951,2,0)))</f>
        <v>428</v>
      </c>
      <c r="D128" s="21">
        <f>IF(ISERROR(VLOOKUP(B128,'KAYIT LİSTESİ'!$B$4:$H$951,4,0)),"",(VLOOKUP(B128,'KAYIT LİSTESİ'!$B$4:$H$951,4,0)))</f>
        <v>34947</v>
      </c>
      <c r="E128" s="46" t="str">
        <f>IF(ISERROR(VLOOKUP(B128,'KAYIT LİSTESİ'!$B$4:$H$951,5,0)),"",(VLOOKUP(B128,'KAYIT LİSTESİ'!$B$4:$H$951,5,0)))</f>
        <v>Yunus İNAN</v>
      </c>
      <c r="F128" s="46" t="str">
        <f>IF(ISERROR(VLOOKUP(B128,'KAYIT LİSTESİ'!$B$4:$H$951,6,0)),"",(VLOOKUP(B128,'KAYIT LİSTESİ'!$B$4:$H$951,6,0)))</f>
        <v>ANKARA-EGO SPOR KULÜBÜ</v>
      </c>
      <c r="G128" s="168"/>
      <c r="H128" s="231"/>
      <c r="J128" s="92">
        <v>17</v>
      </c>
      <c r="K128" s="93" t="s">
        <v>493</v>
      </c>
      <c r="L128" s="267">
        <f>IF(ISERROR(VLOOKUP(K128,'KAYIT LİSTESİ'!$B$4:$H$951,2,0)),"",(VLOOKUP(K128,'KAYIT LİSTESİ'!$B$4:$H$951,2,0)))</f>
      </c>
      <c r="M128" s="94">
        <f>IF(ISERROR(VLOOKUP(K128,'KAYIT LİSTESİ'!$B$4:$H$951,4,0)),"",(VLOOKUP(K128,'KAYIT LİSTESİ'!$B$4:$H$951,4,0)))</f>
      </c>
      <c r="N128" s="177">
        <f>IF(ISERROR(VLOOKUP(K128,'KAYIT LİSTESİ'!$B$4:$H$951,5,0)),"",(VLOOKUP(K128,'KAYIT LİSTESİ'!$B$4:$H$951,5,0)))</f>
      </c>
      <c r="O128" s="177">
        <f>IF(ISERROR(VLOOKUP(K128,'KAYIT LİSTESİ'!$B$4:$H$951,6,0)),"",(VLOOKUP(K128,'KAYIT LİSTESİ'!$B$4:$H$951,6,0)))</f>
      </c>
      <c r="P128" s="207"/>
    </row>
    <row r="129" spans="1:16" ht="36.75" customHeight="1">
      <c r="A129" s="19">
        <v>4</v>
      </c>
      <c r="B129" s="20" t="s">
        <v>581</v>
      </c>
      <c r="C129" s="280">
        <f>IF(ISERROR(VLOOKUP(B129,'KAYIT LİSTESİ'!$B$4:$H$951,2,0)),"",(VLOOKUP(B129,'KAYIT LİSTESİ'!$B$4:$H$951,2,0)))</f>
        <v>470</v>
      </c>
      <c r="D129" s="21">
        <f>IF(ISERROR(VLOOKUP(B129,'KAYIT LİSTESİ'!$B$4:$H$951,4,0)),"",(VLOOKUP(B129,'KAYIT LİSTESİ'!$B$4:$H$951,4,0)))</f>
        <v>35004</v>
      </c>
      <c r="E129" s="46" t="str">
        <f>IF(ISERROR(VLOOKUP(B129,'KAYIT LİSTESİ'!$B$4:$H$951,5,0)),"",(VLOOKUP(B129,'KAYIT LİSTESİ'!$B$4:$H$951,5,0)))</f>
        <v>SAFFET ELKATMIŞ</v>
      </c>
      <c r="F129" s="46" t="str">
        <f>IF(ISERROR(VLOOKUP(B129,'KAYIT LİSTESİ'!$B$4:$H$951,6,0)),"",(VLOOKUP(B129,'KAYIT LİSTESİ'!$B$4:$H$951,6,0)))</f>
        <v>İSTANBUL-FENERBAHÇE</v>
      </c>
      <c r="G129" s="168"/>
      <c r="H129" s="231"/>
      <c r="J129" s="92">
        <v>18</v>
      </c>
      <c r="K129" s="93" t="s">
        <v>494</v>
      </c>
      <c r="L129" s="267">
        <f>IF(ISERROR(VLOOKUP(K129,'KAYIT LİSTESİ'!$B$4:$H$951,2,0)),"",(VLOOKUP(K129,'KAYIT LİSTESİ'!$B$4:$H$951,2,0)))</f>
      </c>
      <c r="M129" s="94">
        <f>IF(ISERROR(VLOOKUP(K129,'KAYIT LİSTESİ'!$B$4:$H$951,4,0)),"",(VLOOKUP(K129,'KAYIT LİSTESİ'!$B$4:$H$951,4,0)))</f>
      </c>
      <c r="N129" s="177">
        <f>IF(ISERROR(VLOOKUP(K129,'KAYIT LİSTESİ'!$B$4:$H$951,5,0)),"",(VLOOKUP(K129,'KAYIT LİSTESİ'!$B$4:$H$951,5,0)))</f>
      </c>
      <c r="O129" s="177">
        <f>IF(ISERROR(VLOOKUP(K129,'KAYIT LİSTESİ'!$B$4:$H$951,6,0)),"",(VLOOKUP(K129,'KAYIT LİSTESİ'!$B$4:$H$951,6,0)))</f>
      </c>
      <c r="P129" s="207"/>
    </row>
    <row r="130" spans="1:16" ht="36.75" customHeight="1">
      <c r="A130" s="19">
        <v>5</v>
      </c>
      <c r="B130" s="20" t="s">
        <v>582</v>
      </c>
      <c r="C130" s="280">
        <f>IF(ISERROR(VLOOKUP(B130,'KAYIT LİSTESİ'!$B$4:$H$951,2,0)),"",(VLOOKUP(B130,'KAYIT LİSTESİ'!$B$4:$H$951,2,0)))</f>
        <v>456</v>
      </c>
      <c r="D130" s="21">
        <f>IF(ISERROR(VLOOKUP(B130,'KAYIT LİSTESİ'!$B$4:$H$951,4,0)),"",(VLOOKUP(B130,'KAYIT LİSTESİ'!$B$4:$H$951,4,0)))</f>
        <v>35709</v>
      </c>
      <c r="E130" s="46" t="str">
        <f>IF(ISERROR(VLOOKUP(B130,'KAYIT LİSTESİ'!$B$4:$H$951,5,0)),"",(VLOOKUP(B130,'KAYIT LİSTESİ'!$B$4:$H$951,5,0)))</f>
        <v>UMUT KÜRKÇÜ</v>
      </c>
      <c r="F130" s="46" t="str">
        <f>IF(ISERROR(VLOOKUP(B130,'KAYIT LİSTESİ'!$B$4:$H$951,6,0)),"",(VLOOKUP(B130,'KAYIT LİSTESİ'!$B$4:$H$951,6,0)))</f>
        <v>İSTANBUL-ENKA SPOR</v>
      </c>
      <c r="G130" s="168"/>
      <c r="H130" s="231"/>
      <c r="J130" s="92">
        <v>19</v>
      </c>
      <c r="K130" s="93" t="s">
        <v>495</v>
      </c>
      <c r="L130" s="267">
        <f>IF(ISERROR(VLOOKUP(K130,'KAYIT LİSTESİ'!$B$4:$H$951,2,0)),"",(VLOOKUP(K130,'KAYIT LİSTESİ'!$B$4:$H$951,2,0)))</f>
      </c>
      <c r="M130" s="94">
        <f>IF(ISERROR(VLOOKUP(K130,'KAYIT LİSTESİ'!$B$4:$H$951,4,0)),"",(VLOOKUP(K130,'KAYIT LİSTESİ'!$B$4:$H$951,4,0)))</f>
      </c>
      <c r="N130" s="177">
        <f>IF(ISERROR(VLOOKUP(K130,'KAYIT LİSTESİ'!$B$4:$H$951,5,0)),"",(VLOOKUP(K130,'KAYIT LİSTESİ'!$B$4:$H$951,5,0)))</f>
      </c>
      <c r="O130" s="177">
        <f>IF(ISERROR(VLOOKUP(K130,'KAYIT LİSTESİ'!$B$4:$H$951,6,0)),"",(VLOOKUP(K130,'KAYIT LİSTESİ'!$B$4:$H$951,6,0)))</f>
      </c>
      <c r="P130" s="207"/>
    </row>
    <row r="131" spans="1:16" ht="36.75" customHeight="1">
      <c r="A131" s="19">
        <v>6</v>
      </c>
      <c r="B131" s="20" t="s">
        <v>583</v>
      </c>
      <c r="C131" s="280">
        <f>IF(ISERROR(VLOOKUP(B131,'KAYIT LİSTESİ'!$B$4:$H$951,2,0)),"",(VLOOKUP(B131,'KAYIT LİSTESİ'!$B$4:$H$951,2,0)))</f>
        <v>571</v>
      </c>
      <c r="D131" s="21">
        <f>IF(ISERROR(VLOOKUP(B131,'KAYIT LİSTESİ'!$B$4:$H$951,4,0)),"",(VLOOKUP(B131,'KAYIT LİSTESİ'!$B$4:$H$951,4,0)))</f>
        <v>34700</v>
      </c>
      <c r="E131" s="46" t="str">
        <f>IF(ISERROR(VLOOKUP(B131,'KAYIT LİSTESİ'!$B$4:$H$951,5,0)),"",(VLOOKUP(B131,'KAYIT LİSTESİ'!$B$4:$H$951,5,0)))</f>
        <v>MUSTAFA İNAN</v>
      </c>
      <c r="F131" s="46" t="str">
        <f>IF(ISERROR(VLOOKUP(B131,'KAYIT LİSTESİ'!$B$4:$H$951,6,0)),"",(VLOOKUP(B131,'KAYIT LİSTESİ'!$B$4:$H$951,6,0)))</f>
        <v>KOCAELİ-B.Ş.BLD.KAĞIT SPOR</v>
      </c>
      <c r="G131" s="168"/>
      <c r="H131" s="231"/>
      <c r="J131" s="92">
        <v>20</v>
      </c>
      <c r="K131" s="93" t="s">
        <v>496</v>
      </c>
      <c r="L131" s="267">
        <f>IF(ISERROR(VLOOKUP(K131,'KAYIT LİSTESİ'!$B$4:$H$951,2,0)),"",(VLOOKUP(K131,'KAYIT LİSTESİ'!$B$4:$H$951,2,0)))</f>
      </c>
      <c r="M131" s="94">
        <f>IF(ISERROR(VLOOKUP(K131,'KAYIT LİSTESİ'!$B$4:$H$951,4,0)),"",(VLOOKUP(K131,'KAYIT LİSTESİ'!$B$4:$H$951,4,0)))</f>
      </c>
      <c r="N131" s="177">
        <f>IF(ISERROR(VLOOKUP(K131,'KAYIT LİSTESİ'!$B$4:$H$951,5,0)),"",(VLOOKUP(K131,'KAYIT LİSTESİ'!$B$4:$H$951,5,0)))</f>
      </c>
      <c r="O131" s="177">
        <f>IF(ISERROR(VLOOKUP(K131,'KAYIT LİSTESİ'!$B$4:$H$951,6,0)),"",(VLOOKUP(K131,'KAYIT LİSTESİ'!$B$4:$H$951,6,0)))</f>
      </c>
      <c r="P131" s="207"/>
    </row>
    <row r="132" spans="1:16" ht="36.75" customHeight="1">
      <c r="A132" s="19">
        <v>7</v>
      </c>
      <c r="B132" s="20" t="s">
        <v>584</v>
      </c>
      <c r="C132" s="280">
        <f>IF(ISERROR(VLOOKUP(B132,'KAYIT LİSTESİ'!$B$4:$H$951,2,0)),"",(VLOOKUP(B132,'KAYIT LİSTESİ'!$B$4:$H$951,2,0)))</f>
        <v>406</v>
      </c>
      <c r="D132" s="21">
        <f>IF(ISERROR(VLOOKUP(B132,'KAYIT LİSTESİ'!$B$4:$H$951,4,0)),"",(VLOOKUP(B132,'KAYIT LİSTESİ'!$B$4:$H$951,4,0)))</f>
        <v>1995</v>
      </c>
      <c r="E132" s="46" t="str">
        <f>IF(ISERROR(VLOOKUP(B132,'KAYIT LİSTESİ'!$B$4:$H$951,5,0)),"",(VLOOKUP(B132,'KAYIT LİSTESİ'!$B$4:$H$951,5,0)))</f>
        <v>CEMRE ALET</v>
      </c>
      <c r="F132" s="46" t="str">
        <f>IF(ISERROR(VLOOKUP(B132,'KAYIT LİSTESİ'!$B$4:$H$951,6,0)),"",(VLOOKUP(B132,'KAYIT LİSTESİ'!$B$4:$H$951,6,0)))</f>
        <v>ANKARA-B.B. ANKARASPOR</v>
      </c>
      <c r="G132" s="168"/>
      <c r="H132" s="231"/>
      <c r="J132" s="92">
        <v>21</v>
      </c>
      <c r="K132" s="93" t="s">
        <v>497</v>
      </c>
      <c r="L132" s="267">
        <f>IF(ISERROR(VLOOKUP(K132,'KAYIT LİSTESİ'!$B$4:$H$951,2,0)),"",(VLOOKUP(K132,'KAYIT LİSTESİ'!$B$4:$H$951,2,0)))</f>
      </c>
      <c r="M132" s="94">
        <f>IF(ISERROR(VLOOKUP(K132,'KAYIT LİSTESİ'!$B$4:$H$951,4,0)),"",(VLOOKUP(K132,'KAYIT LİSTESİ'!$B$4:$H$951,4,0)))</f>
      </c>
      <c r="N132" s="177">
        <f>IF(ISERROR(VLOOKUP(K132,'KAYIT LİSTESİ'!$B$4:$H$951,5,0)),"",(VLOOKUP(K132,'KAYIT LİSTESİ'!$B$4:$H$951,5,0)))</f>
      </c>
      <c r="O132" s="177">
        <f>IF(ISERROR(VLOOKUP(K132,'KAYIT LİSTESİ'!$B$4:$H$951,6,0)),"",(VLOOKUP(K132,'KAYIT LİSTESİ'!$B$4:$H$951,6,0)))</f>
      </c>
      <c r="P132" s="207"/>
    </row>
    <row r="133" spans="1:16" ht="36.75" customHeight="1">
      <c r="A133" s="19">
        <v>8</v>
      </c>
      <c r="B133" s="20" t="s">
        <v>585</v>
      </c>
      <c r="C133" s="280">
        <f>IF(ISERROR(VLOOKUP(B133,'KAYIT LİSTESİ'!$B$4:$H$951,2,0)),"",(VLOOKUP(B133,'KAYIT LİSTESİ'!$B$4:$H$951,2,0)))</f>
        <v>565</v>
      </c>
      <c r="D133" s="21" t="str">
        <f>IF(ISERROR(VLOOKUP(B133,'KAYIT LİSTESİ'!$B$4:$H$951,4,0)),"",(VLOOKUP(B133,'KAYIT LİSTESİ'!$B$4:$H$951,4,0)))</f>
        <v>-</v>
      </c>
      <c r="E133" s="46" t="str">
        <f>IF(ISERROR(VLOOKUP(B133,'KAYIT LİSTESİ'!$B$4:$H$951,5,0)),"",(VLOOKUP(B133,'KAYIT LİSTESİ'!$B$4:$H$951,5,0)))</f>
        <v>ADEM KARAGÖZ</v>
      </c>
      <c r="F133" s="46" t="str">
        <f>IF(ISERROR(VLOOKUP(B133,'KAYIT LİSTESİ'!$B$4:$H$951,6,0)),"",(VLOOKUP(B133,'KAYIT LİSTESİ'!$B$4:$H$951,6,0)))</f>
        <v>KOCAELİ-DARICA BLD.EĞT.SP.</v>
      </c>
      <c r="G133" s="168"/>
      <c r="H133" s="231"/>
      <c r="J133" s="92">
        <v>22</v>
      </c>
      <c r="K133" s="93" t="s">
        <v>498</v>
      </c>
      <c r="L133" s="267">
        <f>IF(ISERROR(VLOOKUP(K133,'KAYIT LİSTESİ'!$B$4:$H$951,2,0)),"",(VLOOKUP(K133,'KAYIT LİSTESİ'!$B$4:$H$951,2,0)))</f>
      </c>
      <c r="M133" s="94">
        <f>IF(ISERROR(VLOOKUP(K133,'KAYIT LİSTESİ'!$B$4:$H$951,4,0)),"",(VLOOKUP(K133,'KAYIT LİSTESİ'!$B$4:$H$951,4,0)))</f>
      </c>
      <c r="N133" s="177">
        <f>IF(ISERROR(VLOOKUP(K133,'KAYIT LİSTESİ'!$B$4:$H$951,5,0)),"",(VLOOKUP(K133,'KAYIT LİSTESİ'!$B$4:$H$951,5,0)))</f>
      </c>
      <c r="O133" s="177">
        <f>IF(ISERROR(VLOOKUP(K133,'KAYIT LİSTESİ'!$B$4:$H$951,6,0)),"",(VLOOKUP(K133,'KAYIT LİSTESİ'!$B$4:$H$951,6,0)))</f>
      </c>
      <c r="P133" s="207"/>
    </row>
    <row r="134" spans="1:16" ht="36.75" customHeight="1">
      <c r="A134" s="19">
        <v>9</v>
      </c>
      <c r="B134" s="20" t="s">
        <v>586</v>
      </c>
      <c r="C134" s="280">
        <f>IF(ISERROR(VLOOKUP(B134,'KAYIT LİSTESİ'!$B$4:$H$951,2,0)),"",(VLOOKUP(B134,'KAYIT LİSTESİ'!$B$4:$H$951,2,0)))</f>
      </c>
      <c r="D134" s="21">
        <f>IF(ISERROR(VLOOKUP(B134,'KAYIT LİSTESİ'!$B$4:$H$951,4,0)),"",(VLOOKUP(B134,'KAYIT LİSTESİ'!$B$4:$H$951,4,0)))</f>
      </c>
      <c r="E134" s="46">
        <f>IF(ISERROR(VLOOKUP(B134,'KAYIT LİSTESİ'!$B$4:$H$951,5,0)),"",(VLOOKUP(B134,'KAYIT LİSTESİ'!$B$4:$H$951,5,0)))</f>
      </c>
      <c r="F134" s="46">
        <f>IF(ISERROR(VLOOKUP(B134,'KAYIT LİSTESİ'!$B$4:$H$951,6,0)),"",(VLOOKUP(B134,'KAYIT LİSTESİ'!$B$4:$H$951,6,0)))</f>
      </c>
      <c r="G134" s="168"/>
      <c r="H134" s="231"/>
      <c r="I134" s="231"/>
      <c r="J134" s="231"/>
      <c r="K134" s="231"/>
      <c r="L134" s="231"/>
      <c r="M134" s="231"/>
      <c r="N134" s="231"/>
      <c r="O134" s="231"/>
      <c r="P134" s="231"/>
    </row>
    <row r="135" spans="1:16" ht="36.75" customHeight="1">
      <c r="A135" s="19">
        <v>10</v>
      </c>
      <c r="B135" s="20" t="s">
        <v>587</v>
      </c>
      <c r="C135" s="280">
        <f>IF(ISERROR(VLOOKUP(B135,'KAYIT LİSTESİ'!$B$4:$H$951,2,0)),"",(VLOOKUP(B135,'KAYIT LİSTESİ'!$B$4:$H$951,2,0)))</f>
      </c>
      <c r="D135" s="21">
        <f>IF(ISERROR(VLOOKUP(B135,'KAYIT LİSTESİ'!$B$4:$H$951,4,0)),"",(VLOOKUP(B135,'KAYIT LİSTESİ'!$B$4:$H$951,4,0)))</f>
      </c>
      <c r="E135" s="46">
        <f>IF(ISERROR(VLOOKUP(B135,'KAYIT LİSTESİ'!$B$4:$H$951,5,0)),"",(VLOOKUP(B135,'KAYIT LİSTESİ'!$B$4:$H$951,5,0)))</f>
      </c>
      <c r="F135" s="46">
        <f>IF(ISERROR(VLOOKUP(B135,'KAYIT LİSTESİ'!$B$4:$H$951,6,0)),"",(VLOOKUP(B135,'KAYIT LİSTESİ'!$B$4:$H$951,6,0)))</f>
      </c>
      <c r="G135" s="168"/>
      <c r="H135" s="231"/>
      <c r="J135" s="231"/>
      <c r="K135" s="231"/>
      <c r="L135" s="231"/>
      <c r="M135" s="231"/>
      <c r="N135" s="231"/>
      <c r="O135" s="231"/>
      <c r="P135" s="231"/>
    </row>
    <row r="136" spans="1:16" ht="36.75" customHeight="1">
      <c r="A136" s="19">
        <v>11</v>
      </c>
      <c r="B136" s="20" t="s">
        <v>588</v>
      </c>
      <c r="C136" s="280">
        <f>IF(ISERROR(VLOOKUP(B136,'KAYIT LİSTESİ'!$B$4:$H$951,2,0)),"",(VLOOKUP(B136,'KAYIT LİSTESİ'!$B$4:$H$951,2,0)))</f>
      </c>
      <c r="D136" s="21">
        <f>IF(ISERROR(VLOOKUP(B136,'KAYIT LİSTESİ'!$B$4:$H$951,4,0)),"",(VLOOKUP(B136,'KAYIT LİSTESİ'!$B$4:$H$951,4,0)))</f>
      </c>
      <c r="E136" s="46">
        <f>IF(ISERROR(VLOOKUP(B136,'KAYIT LİSTESİ'!$B$4:$H$951,5,0)),"",(VLOOKUP(B136,'KAYIT LİSTESİ'!$B$4:$H$951,5,0)))</f>
      </c>
      <c r="F136" s="46">
        <f>IF(ISERROR(VLOOKUP(B136,'KAYIT LİSTESİ'!$B$4:$H$951,6,0)),"",(VLOOKUP(B136,'KAYIT LİSTESİ'!$B$4:$H$951,6,0)))</f>
      </c>
      <c r="G136" s="168"/>
      <c r="H136" s="231"/>
      <c r="J136" s="231"/>
      <c r="K136" s="231"/>
      <c r="L136" s="231"/>
      <c r="M136" s="231"/>
      <c r="N136" s="231"/>
      <c r="O136" s="231"/>
      <c r="P136" s="231"/>
    </row>
    <row r="137" spans="1:16" ht="36.75" customHeight="1">
      <c r="A137" s="19">
        <v>12</v>
      </c>
      <c r="B137" s="20" t="s">
        <v>589</v>
      </c>
      <c r="C137" s="280">
        <f>IF(ISERROR(VLOOKUP(B137,'KAYIT LİSTESİ'!$B$4:$H$951,2,0)),"",(VLOOKUP(B137,'KAYIT LİSTESİ'!$B$4:$H$951,2,0)))</f>
      </c>
      <c r="D137" s="21">
        <f>IF(ISERROR(VLOOKUP(B137,'KAYIT LİSTESİ'!$B$4:$H$951,4,0)),"",(VLOOKUP(B137,'KAYIT LİSTESİ'!$B$4:$H$951,4,0)))</f>
      </c>
      <c r="E137" s="46">
        <f>IF(ISERROR(VLOOKUP(B137,'KAYIT LİSTESİ'!$B$4:$H$951,5,0)),"",(VLOOKUP(B137,'KAYIT LİSTESİ'!$B$4:$H$951,5,0)))</f>
      </c>
      <c r="F137" s="46">
        <f>IF(ISERROR(VLOOKUP(B137,'KAYIT LİSTESİ'!$B$4:$H$951,6,0)),"",(VLOOKUP(B137,'KAYIT LİSTESİ'!$B$4:$H$951,6,0)))</f>
      </c>
      <c r="G137" s="168"/>
      <c r="H137" s="231"/>
      <c r="J137" s="231"/>
      <c r="K137" s="231"/>
      <c r="L137" s="231"/>
      <c r="M137" s="231"/>
      <c r="N137" s="231"/>
      <c r="O137" s="231"/>
      <c r="P137" s="231"/>
    </row>
    <row r="138" spans="1:16" ht="36.75" customHeight="1">
      <c r="A138" s="457" t="s">
        <v>626</v>
      </c>
      <c r="B138" s="457"/>
      <c r="C138" s="457"/>
      <c r="D138" s="457"/>
      <c r="E138" s="457"/>
      <c r="F138" s="457"/>
      <c r="G138" s="457"/>
      <c r="H138" s="231"/>
      <c r="J138" s="457" t="s">
        <v>627</v>
      </c>
      <c r="K138" s="457"/>
      <c r="L138" s="457"/>
      <c r="M138" s="457"/>
      <c r="N138" s="457"/>
      <c r="O138" s="457"/>
      <c r="P138" s="457"/>
    </row>
    <row r="139" spans="1:16" ht="36.75" customHeight="1">
      <c r="A139" s="458" t="s">
        <v>16</v>
      </c>
      <c r="B139" s="459"/>
      <c r="C139" s="459"/>
      <c r="D139" s="459"/>
      <c r="E139" s="459"/>
      <c r="F139" s="459"/>
      <c r="G139" s="459"/>
      <c r="H139" s="231"/>
      <c r="J139" s="458" t="s">
        <v>16</v>
      </c>
      <c r="K139" s="459"/>
      <c r="L139" s="459"/>
      <c r="M139" s="459"/>
      <c r="N139" s="459"/>
      <c r="O139" s="459"/>
      <c r="P139" s="459"/>
    </row>
    <row r="140" spans="1:16" ht="36.75" customHeight="1">
      <c r="A140" s="195" t="s">
        <v>12</v>
      </c>
      <c r="B140" s="195" t="s">
        <v>80</v>
      </c>
      <c r="C140" s="195" t="s">
        <v>79</v>
      </c>
      <c r="D140" s="196" t="s">
        <v>13</v>
      </c>
      <c r="E140" s="197" t="s">
        <v>14</v>
      </c>
      <c r="F140" s="197" t="s">
        <v>672</v>
      </c>
      <c r="G140" s="195" t="s">
        <v>225</v>
      </c>
      <c r="H140" s="231"/>
      <c r="J140" s="195" t="s">
        <v>12</v>
      </c>
      <c r="K140" s="195" t="s">
        <v>80</v>
      </c>
      <c r="L140" s="195" t="s">
        <v>79</v>
      </c>
      <c r="M140" s="196" t="s">
        <v>13</v>
      </c>
      <c r="N140" s="197" t="s">
        <v>14</v>
      </c>
      <c r="O140" s="197" t="s">
        <v>672</v>
      </c>
      <c r="P140" s="195" t="s">
        <v>225</v>
      </c>
    </row>
    <row r="141" spans="1:16" ht="113.25" customHeight="1">
      <c r="A141" s="66">
        <v>1</v>
      </c>
      <c r="B141" s="204" t="s">
        <v>502</v>
      </c>
      <c r="C141" s="278">
        <f>IF(ISERROR(VLOOKUP(B141,'KAYIT LİSTESİ'!$B$4:$H$951,2,0)),"",(VLOOKUP(B141,'KAYIT LİSTESİ'!$B$4:$H$951,2,0)))</f>
      </c>
      <c r="D141" s="122">
        <f>IF(ISERROR(VLOOKUP(B141,'KAYIT LİSTESİ'!$B$4:$H$951,4,0)),"",(VLOOKUP(B141,'KAYIT LİSTESİ'!$B$4:$H$951,4,0)))</f>
      </c>
      <c r="E141" s="205">
        <f>IF(ISERROR(VLOOKUP(B141,'KAYIT LİSTESİ'!$B$4:$H$951,5,0)),"",(VLOOKUP(B141,'KAYIT LİSTESİ'!$B$4:$H$951,5,0)))</f>
      </c>
      <c r="F141" s="205">
        <f>IF(ISERROR(VLOOKUP(B141,'KAYIT LİSTESİ'!$B$4:$H$951,6,0)),"",(VLOOKUP(B141,'KAYIT LİSTESİ'!$B$4:$H$951,6,0)))</f>
      </c>
      <c r="G141" s="123"/>
      <c r="H141" s="231"/>
      <c r="J141" s="66">
        <v>1</v>
      </c>
      <c r="K141" s="204" t="s">
        <v>510</v>
      </c>
      <c r="L141" s="278">
        <f>IF(ISERROR(VLOOKUP(K141,'KAYIT LİSTESİ'!$B$4:$H$951,2,0)),"",(VLOOKUP(K141,'KAYIT LİSTESİ'!$B$4:$H$951,2,0)))</f>
      </c>
      <c r="M141" s="122">
        <f>IF(ISERROR(VLOOKUP(K141,'KAYIT LİSTESİ'!$B$4:$H$951,4,0)),"",(VLOOKUP(K141,'KAYIT LİSTESİ'!$B$4:$H$951,4,0)))</f>
      </c>
      <c r="N141" s="205">
        <f>IF(ISERROR(VLOOKUP(K141,'KAYIT LİSTESİ'!$B$4:$H$951,5,0)),"",(VLOOKUP(K141,'KAYIT LİSTESİ'!$B$4:$H$951,5,0)))</f>
      </c>
      <c r="O141" s="205">
        <f>IF(ISERROR(VLOOKUP(K141,'KAYIT LİSTESİ'!$B$4:$H$951,6,0)),"",(VLOOKUP(K141,'KAYIT LİSTESİ'!$B$4:$H$951,6,0)))</f>
      </c>
      <c r="P141" s="123"/>
    </row>
    <row r="142" spans="1:16" ht="113.25" customHeight="1">
      <c r="A142" s="66">
        <v>2</v>
      </c>
      <c r="B142" s="204" t="s">
        <v>503</v>
      </c>
      <c r="C142" s="278">
        <f>IF(ISERROR(VLOOKUP(B142,'KAYIT LİSTESİ'!$B$4:$H$951,2,0)),"",(VLOOKUP(B142,'KAYIT LİSTESİ'!$B$4:$H$951,2,0)))</f>
        <v>0</v>
      </c>
      <c r="D142" s="122" t="str">
        <f>IF(ISERROR(VLOOKUP(B142,'KAYIT LİSTESİ'!$B$4:$H$951,4,0)),"",(VLOOKUP(B142,'KAYIT LİSTESİ'!$B$4:$H$951,4,0)))</f>
        <v>-</v>
      </c>
      <c r="E142" s="205" t="str">
        <f>IF(ISERROR(VLOOKUP(B142,'KAYIT LİSTESİ'!$B$4:$H$951,5,0)),"",(VLOOKUP(B142,'KAYIT LİSTESİ'!$B$4:$H$951,5,0)))</f>
        <v>YUNİS YILDIZ
MURAT YILMAZ
SAMET COŞKUN
FATİH ŞANLI</v>
      </c>
      <c r="F142" s="205" t="str">
        <f>IF(ISERROR(VLOOKUP(B142,'KAYIT LİSTESİ'!$B$4:$H$951,6,0)),"",(VLOOKUP(B142,'KAYIT LİSTESİ'!$B$4:$H$951,6,0)))</f>
        <v>TOKAT-BELEDİYE PLEVNE SPOR</v>
      </c>
      <c r="G142" s="123"/>
      <c r="H142" s="231"/>
      <c r="J142" s="66">
        <v>2</v>
      </c>
      <c r="K142" s="204" t="s">
        <v>511</v>
      </c>
      <c r="L142" s="278">
        <f>IF(ISERROR(VLOOKUP(K142,'KAYIT LİSTESİ'!$B$4:$H$951,2,0)),"",(VLOOKUP(K142,'KAYIT LİSTESİ'!$B$4:$H$951,2,0)))</f>
        <v>0</v>
      </c>
      <c r="M142" s="122" t="str">
        <f>IF(ISERROR(VLOOKUP(K142,'KAYIT LİSTESİ'!$B$4:$H$951,4,0)),"",(VLOOKUP(K142,'KAYIT LİSTESİ'!$B$4:$H$951,4,0)))</f>
        <v>-</v>
      </c>
      <c r="N142" s="205" t="str">
        <f>IF(ISERROR(VLOOKUP(K142,'KAYIT LİSTESİ'!$B$4:$H$951,5,0)),"",(VLOOKUP(K142,'KAYIT LİSTESİ'!$B$4:$H$951,5,0)))</f>
        <v>CANKUT ERZURUM
MUSTAFA İNAN
YAGIZ ERDOĞAN
ABDÜSSAMET BULAT</v>
      </c>
      <c r="O142" s="205" t="str">
        <f>IF(ISERROR(VLOOKUP(K142,'KAYIT LİSTESİ'!$B$4:$H$951,6,0)),"",(VLOOKUP(K142,'KAYIT LİSTESİ'!$B$4:$H$951,6,0)))</f>
        <v>İSTANBUL-ÜSKÜDAR BLD.SPOR</v>
      </c>
      <c r="P142" s="123"/>
    </row>
    <row r="143" spans="1:16" ht="113.25" customHeight="1">
      <c r="A143" s="66">
        <v>3</v>
      </c>
      <c r="B143" s="204" t="s">
        <v>504</v>
      </c>
      <c r="C143" s="278">
        <f>IF(ISERROR(VLOOKUP(B143,'KAYIT LİSTESİ'!$B$4:$H$951,2,0)),"",(VLOOKUP(B143,'KAYIT LİSTESİ'!$B$4:$H$951,2,0)))</f>
        <v>0</v>
      </c>
      <c r="D143" s="122" t="str">
        <f>IF(ISERROR(VLOOKUP(B143,'KAYIT LİSTESİ'!$B$4:$H$951,4,0)),"",(VLOOKUP(B143,'KAYIT LİSTESİ'!$B$4:$H$951,4,0)))</f>
        <v>-</v>
      </c>
      <c r="E143" s="205" t="str">
        <f>IF(ISERROR(VLOOKUP(B143,'KAYIT LİSTESİ'!$B$4:$H$951,5,0)),"",(VLOOKUP(B143,'KAYIT LİSTESİ'!$B$4:$H$951,5,0)))</f>
        <v>RAMAZAN BEKİ
MUHAMMED DÖNMEZ
TAKYEDDİN KÖKÜM
BARIŞ KOCATEPE</v>
      </c>
      <c r="F143" s="205" t="str">
        <f>IF(ISERROR(VLOOKUP(B143,'KAYIT LİSTESİ'!$B$4:$H$951,6,0)),"",(VLOOKUP(B143,'KAYIT LİSTESİ'!$B$4:$H$951,6,0)))</f>
        <v>İSTANBUL-SULTANBEYLİ MEVLANA İ.Ö.O.SP.</v>
      </c>
      <c r="G143" s="123"/>
      <c r="H143" s="231"/>
      <c r="J143" s="66">
        <v>3</v>
      </c>
      <c r="K143" s="204" t="s">
        <v>512</v>
      </c>
      <c r="L143" s="278" t="str">
        <f>IF(ISERROR(VLOOKUP(K143,'KAYIT LİSTESİ'!$B$4:$H$951,2,0)),"",(VLOOKUP(K143,'KAYIT LİSTESİ'!$B$4:$H$951,2,0)))</f>
        <v>424
417
415
419
566
426</v>
      </c>
      <c r="M143" s="122" t="str">
        <f>IF(ISERROR(VLOOKUP(K143,'KAYIT LİSTESİ'!$B$4:$H$951,4,0)),"",(VLOOKUP(K143,'KAYIT LİSTESİ'!$B$4:$H$951,4,0)))</f>
        <v>-</v>
      </c>
      <c r="N143" s="205" t="str">
        <f>IF(ISERROR(VLOOKUP(K143,'KAYIT LİSTESİ'!$B$4:$H$951,5,0)),"",(VLOOKUP(K143,'KAYIT LİSTESİ'!$B$4:$H$951,5,0)))</f>
        <v>Oğulcan DÜZYURT
Doruk UĞURER
Ali İhsan SÖNMEZ
H.Çağlayan ERDEM
</v>
      </c>
      <c r="O143" s="205" t="str">
        <f>IF(ISERROR(VLOOKUP(K143,'KAYIT LİSTESİ'!$B$4:$H$951,6,0)),"",(VLOOKUP(K143,'KAYIT LİSTESİ'!$B$4:$H$951,6,0)))</f>
        <v>ANKARA-EGO SPOR KULÜBÜ</v>
      </c>
      <c r="P143" s="123"/>
    </row>
    <row r="144" spans="1:16" ht="113.25" customHeight="1">
      <c r="A144" s="66">
        <v>4</v>
      </c>
      <c r="B144" s="204" t="s">
        <v>505</v>
      </c>
      <c r="C144" s="278">
        <f>IF(ISERROR(VLOOKUP(B144,'KAYIT LİSTESİ'!$B$4:$H$951,2,0)),"",(VLOOKUP(B144,'KAYIT LİSTESİ'!$B$4:$H$951,2,0)))</f>
        <v>0</v>
      </c>
      <c r="D144" s="122" t="str">
        <f>IF(ISERROR(VLOOKUP(B144,'KAYIT LİSTESİ'!$B$4:$H$951,4,0)),"",(VLOOKUP(B144,'KAYIT LİSTESİ'!$B$4:$H$951,4,0)))</f>
        <v>-</v>
      </c>
      <c r="E144" s="205" t="str">
        <f>IF(ISERROR(VLOOKUP(B144,'KAYIT LİSTESİ'!$B$4:$H$951,5,0)),"",(VLOOKUP(B144,'KAYIT LİSTESİ'!$B$4:$H$951,5,0)))</f>
        <v>BURAK ÇETİNKAYA
SEZER SEYFİOĞLU
EMRE ARSLAN
MEHMET HAN</v>
      </c>
      <c r="F144" s="205" t="str">
        <f>IF(ISERROR(VLOOKUP(B144,'KAYIT LİSTESİ'!$B$4:$H$951,6,0)),"",(VLOOKUP(B144,'KAYIT LİSTESİ'!$B$4:$H$951,6,0)))</f>
        <v>MALATYA-ESENLİK BLD.SP.</v>
      </c>
      <c r="G144" s="123"/>
      <c r="H144" s="231"/>
      <c r="J144" s="66">
        <v>4</v>
      </c>
      <c r="K144" s="204" t="s">
        <v>513</v>
      </c>
      <c r="L144" s="278">
        <f>IF(ISERROR(VLOOKUP(K144,'KAYIT LİSTESİ'!$B$4:$H$951,2,0)),"",(VLOOKUP(K144,'KAYIT LİSTESİ'!$B$4:$H$951,2,0)))</f>
        <v>0</v>
      </c>
      <c r="M144" s="122" t="str">
        <f>IF(ISERROR(VLOOKUP(K144,'KAYIT LİSTESİ'!$B$4:$H$951,4,0)),"",(VLOOKUP(K144,'KAYIT LİSTESİ'!$B$4:$H$951,4,0)))</f>
        <v>-</v>
      </c>
      <c r="N144" s="205" t="str">
        <f>IF(ISERROR(VLOOKUP(K144,'KAYIT LİSTESİ'!$B$4:$H$951,5,0)),"",(VLOOKUP(K144,'KAYIT LİSTESİ'!$B$4:$H$951,5,0)))</f>
        <v>FATİH AKTAŞ
TOLGA YILMAZ
MEHMET NADİR AŞCI
MUSA TÜZEN</v>
      </c>
      <c r="O144" s="205" t="str">
        <f>IF(ISERROR(VLOOKUP(K144,'KAYIT LİSTESİ'!$B$4:$H$951,6,0)),"",(VLOOKUP(K144,'KAYIT LİSTESİ'!$B$4:$H$951,6,0)))</f>
        <v>İSTANBUL-FENERBAHÇE</v>
      </c>
      <c r="P144" s="123"/>
    </row>
    <row r="145" spans="1:16" ht="113.25" customHeight="1">
      <c r="A145" s="66">
        <v>5</v>
      </c>
      <c r="B145" s="204" t="s">
        <v>506</v>
      </c>
      <c r="C145" s="278">
        <f>IF(ISERROR(VLOOKUP(B145,'KAYIT LİSTESİ'!$B$4:$H$951,2,0)),"",(VLOOKUP(B145,'KAYIT LİSTESİ'!$B$4:$H$951,2,0)))</f>
        <v>0</v>
      </c>
      <c r="D145" s="122" t="str">
        <f>IF(ISERROR(VLOOKUP(B145,'KAYIT LİSTESİ'!$B$4:$H$951,4,0)),"",(VLOOKUP(B145,'KAYIT LİSTESİ'!$B$4:$H$951,4,0)))</f>
        <v>-</v>
      </c>
      <c r="E145" s="205" t="str">
        <f>IF(ISERROR(VLOOKUP(B145,'KAYIT LİSTESİ'!$B$4:$H$951,5,0)),"",(VLOOKUP(B145,'KAYIT LİSTESİ'!$B$4:$H$951,5,0)))</f>
        <v>SUAT ACER
MUSTAFA DEMİREL
TUGAY ÖZ
SERTAÇ BUZAGACI
</v>
      </c>
      <c r="F145" s="205" t="str">
        <f>IF(ISERROR(VLOOKUP(B145,'KAYIT LİSTESİ'!$B$4:$H$951,6,0)),"",(VLOOKUP(B145,'KAYIT LİSTESİ'!$B$4:$H$951,6,0)))</f>
        <v>ESKİŞEHİR-B.Ş.GENÇLİK VE SPOR</v>
      </c>
      <c r="G145" s="123"/>
      <c r="H145" s="231"/>
      <c r="J145" s="66">
        <v>5</v>
      </c>
      <c r="K145" s="204" t="s">
        <v>514</v>
      </c>
      <c r="L145" s="278">
        <f>IF(ISERROR(VLOOKUP(K145,'KAYIT LİSTESİ'!$B$4:$H$951,2,0)),"",(VLOOKUP(K145,'KAYIT LİSTESİ'!$B$4:$H$951,2,0)))</f>
        <v>0</v>
      </c>
      <c r="M145" s="122" t="str">
        <f>IF(ISERROR(VLOOKUP(K145,'KAYIT LİSTESİ'!$B$4:$H$951,4,0)),"",(VLOOKUP(K145,'KAYIT LİSTESİ'!$B$4:$H$951,4,0)))</f>
        <v>-</v>
      </c>
      <c r="N145" s="205" t="str">
        <f>IF(ISERROR(VLOOKUP(K145,'KAYIT LİSTESİ'!$B$4:$H$951,5,0)),"",(VLOOKUP(K145,'KAYIT LİSTESİ'!$B$4:$H$951,5,0)))</f>
        <v>ENES ÜNLÜ
MUAMMER DEMİR
CANER YAĞCI
UĞUR BİLGİ</v>
      </c>
      <c r="O145" s="205" t="str">
        <f>IF(ISERROR(VLOOKUP(K145,'KAYIT LİSTESİ'!$B$4:$H$951,6,0)),"",(VLOOKUP(K145,'KAYIT LİSTESİ'!$B$4:$H$951,6,0)))</f>
        <v>İSTANBUL-ENKA SPOR</v>
      </c>
      <c r="P145" s="123"/>
    </row>
    <row r="146" spans="1:16" ht="113.25" customHeight="1">
      <c r="A146" s="66">
        <v>6</v>
      </c>
      <c r="B146" s="204" t="s">
        <v>507</v>
      </c>
      <c r="C146" s="278">
        <f>IF(ISERROR(VLOOKUP(B146,'KAYIT LİSTESİ'!$B$4:$H$951,2,0)),"",(VLOOKUP(B146,'KAYIT LİSTESİ'!$B$4:$H$951,2,0)))</f>
        <v>0</v>
      </c>
      <c r="D146" s="122" t="str">
        <f>IF(ISERROR(VLOOKUP(B146,'KAYIT LİSTESİ'!$B$4:$H$951,4,0)),"",(VLOOKUP(B146,'KAYIT LİSTESİ'!$B$4:$H$951,4,0)))</f>
        <v>-</v>
      </c>
      <c r="E146" s="205" t="str">
        <f>IF(ISERROR(VLOOKUP(B146,'KAYIT LİSTESİ'!$B$4:$H$951,5,0)),"",(VLOOKUP(B146,'KAYIT LİSTESİ'!$B$4:$H$951,5,0)))</f>
        <v>MUSTAFA KARADUMAN
İSHAK TOK
OZAN GÖÇMEN
M. CAN KAYGUSUZ</v>
      </c>
      <c r="F146" s="205" t="str">
        <f>IF(ISERROR(VLOOKUP(B146,'KAYIT LİSTESİ'!$B$4:$H$951,6,0)),"",(VLOOKUP(B146,'KAYIT LİSTESİ'!$B$4:$H$951,6,0)))</f>
        <v>MERSİN-MESKİ SPOR</v>
      </c>
      <c r="G146" s="123"/>
      <c r="H146" s="231"/>
      <c r="J146" s="66">
        <v>6</v>
      </c>
      <c r="K146" s="204" t="s">
        <v>515</v>
      </c>
      <c r="L146" s="278">
        <f>IF(ISERROR(VLOOKUP(K146,'KAYIT LİSTESİ'!$B$4:$H$951,2,0)),"",(VLOOKUP(K146,'KAYIT LİSTESİ'!$B$4:$H$951,2,0)))</f>
        <v>0</v>
      </c>
      <c r="M146" s="122" t="str">
        <f>IF(ISERROR(VLOOKUP(K146,'KAYIT LİSTESİ'!$B$4:$H$951,4,0)),"",(VLOOKUP(K146,'KAYIT LİSTESİ'!$B$4:$H$951,4,0)))</f>
        <v>-</v>
      </c>
      <c r="N146" s="205" t="str">
        <f>IF(ISERROR(VLOOKUP(K146,'KAYIT LİSTESİ'!$B$4:$H$951,5,0)),"",(VLOOKUP(K146,'KAYIT LİSTESİ'!$B$4:$H$951,5,0)))</f>
        <v>ASİL KIRCIN
YUNUS PEHLEVAN 
ONURCAN SEYHAN 
UTKU ÇOBANOĞLU</v>
      </c>
      <c r="O146" s="205" t="str">
        <f>IF(ISERROR(VLOOKUP(K146,'KAYIT LİSTESİ'!$B$4:$H$951,6,0)),"",(VLOOKUP(K146,'KAYIT LİSTESİ'!$B$4:$H$951,6,0)))</f>
        <v>KOCAELİ-B.Ş.BLD.KAĞIT SPOR</v>
      </c>
      <c r="P146" s="123"/>
    </row>
    <row r="147" spans="1:16" ht="113.25" customHeight="1">
      <c r="A147" s="66">
        <v>7</v>
      </c>
      <c r="B147" s="204" t="s">
        <v>508</v>
      </c>
      <c r="C147" s="278">
        <f>IF(ISERROR(VLOOKUP(B147,'KAYIT LİSTESİ'!$B$4:$H$951,2,0)),"",(VLOOKUP(B147,'KAYIT LİSTESİ'!$B$4:$H$951,2,0)))</f>
        <v>0</v>
      </c>
      <c r="D147" s="122" t="str">
        <f>IF(ISERROR(VLOOKUP(B147,'KAYIT LİSTESİ'!$B$4:$H$951,4,0)),"",(VLOOKUP(B147,'KAYIT LİSTESİ'!$B$4:$H$951,4,0)))</f>
        <v>-</v>
      </c>
      <c r="E147" s="205" t="str">
        <f>IF(ISERROR(VLOOKUP(B147,'KAYIT LİSTESİ'!$B$4:$H$951,5,0)),"",(VLOOKUP(B147,'KAYIT LİSTESİ'!$B$4:$H$951,5,0)))</f>
        <v>SÜHA UĞUR
ALPEREN KIRATİK
BURAK AYIŞIĞI
NUH ÖZDEMİR</v>
      </c>
      <c r="F147" s="205" t="str">
        <f>IF(ISERROR(VLOOKUP(B147,'KAYIT LİSTESİ'!$B$4:$H$951,6,0)),"",(VLOOKUP(B147,'KAYIT LİSTESİ'!$B$4:$H$951,6,0)))</f>
        <v>SİVAS-SPORCU EĞİTİM MERKEZİ</v>
      </c>
      <c r="G147" s="123"/>
      <c r="H147" s="231"/>
      <c r="J147" s="66">
        <v>7</v>
      </c>
      <c r="K147" s="204" t="s">
        <v>516</v>
      </c>
      <c r="L147" s="278" t="str">
        <f>IF(ISERROR(VLOOKUP(K147,'KAYIT LİSTESİ'!$B$4:$H$951,2,0)),"",(VLOOKUP(K147,'KAYIT LİSTESİ'!$B$4:$H$951,2,0)))</f>
        <v>405
410
414
409
413
408</v>
      </c>
      <c r="M147" s="122" t="str">
        <f>IF(ISERROR(VLOOKUP(K147,'KAYIT LİSTESİ'!$B$4:$H$951,4,0)),"",(VLOOKUP(K147,'KAYIT LİSTESİ'!$B$4:$H$951,4,0)))</f>
        <v>-</v>
      </c>
      <c r="N147" s="205" t="str">
        <f>IF(ISERROR(VLOOKUP(K147,'KAYIT LİSTESİ'!$B$4:$H$951,5,0)),"",(VLOOKUP(K147,'KAYIT LİSTESİ'!$B$4:$H$951,5,0)))</f>
        <v>BARIŞ UYAR
MİKTAT KAYA
YUSUF KARAPINAR
GÜRKAN ALTUN
</v>
      </c>
      <c r="O147" s="205" t="str">
        <f>IF(ISERROR(VLOOKUP(K147,'KAYIT LİSTESİ'!$B$4:$H$951,6,0)),"",(VLOOKUP(K147,'KAYIT LİSTESİ'!$B$4:$H$951,6,0)))</f>
        <v>ANKARA-B.B. ANKARASPOR</v>
      </c>
      <c r="P147" s="123"/>
    </row>
    <row r="148" spans="1:16" ht="102" customHeight="1">
      <c r="A148" s="66">
        <v>8</v>
      </c>
      <c r="B148" s="204" t="s">
        <v>509</v>
      </c>
      <c r="C148" s="278">
        <f>IF(ISERROR(VLOOKUP(B148,'KAYIT LİSTESİ'!$B$4:$H$951,2,0)),"",(VLOOKUP(B148,'KAYIT LİSTESİ'!$B$4:$H$951,2,0)))</f>
      </c>
      <c r="D148" s="122">
        <f>IF(ISERROR(VLOOKUP(B148,'KAYIT LİSTESİ'!$B$4:$H$951,4,0)),"",(VLOOKUP(B148,'KAYIT LİSTESİ'!$B$4:$H$951,4,0)))</f>
      </c>
      <c r="E148" s="205">
        <f>IF(ISERROR(VLOOKUP(B148,'KAYIT LİSTESİ'!$B$4:$H$951,5,0)),"",(VLOOKUP(B148,'KAYIT LİSTESİ'!$B$4:$H$951,5,0)))</f>
      </c>
      <c r="F148" s="205">
        <f>IF(ISERROR(VLOOKUP(B148,'KAYIT LİSTESİ'!$B$4:$H$951,6,0)),"",(VLOOKUP(B148,'KAYIT LİSTESİ'!$B$4:$H$951,6,0)))</f>
      </c>
      <c r="G148" s="123"/>
      <c r="J148" s="66">
        <v>8</v>
      </c>
      <c r="K148" s="204" t="s">
        <v>517</v>
      </c>
      <c r="L148" s="278">
        <f>IF(ISERROR(VLOOKUP(K148,'KAYIT LİSTESİ'!$B$4:$H$951,2,0)),"",(VLOOKUP(K148,'KAYIT LİSTESİ'!$B$4:$H$951,2,0)))</f>
        <v>0</v>
      </c>
      <c r="M148" s="122" t="str">
        <f>IF(ISERROR(VLOOKUP(K148,'KAYIT LİSTESİ'!$B$4:$H$951,4,0)),"",(VLOOKUP(K148,'KAYIT LİSTESİ'!$B$4:$H$951,4,0)))</f>
        <v>-</v>
      </c>
      <c r="N148" s="205" t="str">
        <f>IF(ISERROR(VLOOKUP(K148,'KAYIT LİSTESİ'!$B$4:$H$951,5,0)),"",(VLOOKUP(K148,'KAYIT LİSTESİ'!$B$4:$H$951,5,0)))</f>
        <v>SERKAN ŞİMŞEK
BAYRAM ÖZBAŞ
A.KADİR GÖKALP
AYKUT AY</v>
      </c>
      <c r="O148" s="205" t="str">
        <f>IF(ISERROR(VLOOKUP(K148,'KAYIT LİSTESİ'!$B$4:$H$951,6,0)),"",(VLOOKUP(K148,'KAYIT LİSTESİ'!$B$4:$H$951,6,0)))</f>
        <v>KOCAELİ-DARICA BLD.EĞT.SP.</v>
      </c>
      <c r="P148" s="123"/>
    </row>
    <row r="149" ht="36.75" customHeight="1"/>
    <row r="150" ht="36.75" customHeight="1"/>
    <row r="151" ht="76.5" customHeight="1"/>
    <row r="152" ht="76.5" customHeight="1"/>
    <row r="153" ht="76.5" customHeight="1"/>
    <row r="154" ht="76.5" customHeight="1"/>
    <row r="155" ht="76.5" customHeight="1"/>
    <row r="156" ht="76.5" customHeight="1"/>
    <row r="157" ht="76.5" customHeight="1"/>
    <row r="158" ht="76.5" customHeight="1"/>
    <row r="159" ht="36.75" customHeight="1"/>
    <row r="160" ht="36.75" customHeight="1"/>
    <row r="161" ht="36.75" customHeight="1"/>
    <row r="162" ht="36.75" customHeight="1"/>
    <row r="163" ht="36.75" customHeight="1"/>
    <row r="164" ht="36.75" customHeight="1"/>
    <row r="165" ht="36.75" customHeight="1"/>
    <row r="166" ht="36.75" customHeight="1"/>
    <row r="167" ht="36.75" customHeight="1"/>
    <row r="168" ht="36.75" customHeight="1"/>
    <row r="169" ht="36.75" customHeight="1"/>
    <row r="170" ht="36.75" customHeight="1"/>
    <row r="171" ht="36.75" customHeight="1"/>
    <row r="172" ht="36.75" customHeight="1"/>
    <row r="173" ht="36.75" customHeight="1"/>
    <row r="174" ht="36.75" customHeight="1"/>
    <row r="175" ht="36.75" customHeight="1"/>
    <row r="176" ht="36.75" customHeight="1"/>
    <row r="177" ht="36.75" customHeight="1"/>
    <row r="178" ht="36.75" customHeight="1"/>
    <row r="179" ht="36.75" customHeight="1"/>
    <row r="180" ht="36.75" customHeight="1"/>
    <row r="181" ht="36.75" customHeight="1"/>
    <row r="182" ht="36.75" customHeight="1"/>
    <row r="183" ht="36.75" customHeight="1"/>
    <row r="184" ht="36.75" customHeight="1"/>
    <row r="185" ht="36.75" customHeight="1"/>
    <row r="186" ht="36.75" customHeight="1"/>
    <row r="187" ht="36.75" customHeight="1"/>
    <row r="188" ht="36.75" customHeight="1"/>
    <row r="189" ht="36.75" customHeight="1"/>
    <row r="190" ht="36.75" customHeight="1"/>
    <row r="191" ht="36.75" customHeight="1"/>
    <row r="192" ht="36.75" customHeight="1"/>
    <row r="193" ht="36.75" customHeight="1"/>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sheetData>
  <sheetProtection/>
  <mergeCells count="59">
    <mergeCell ref="L36:L37"/>
    <mergeCell ref="O36:O37"/>
    <mergeCell ref="P36:P37"/>
    <mergeCell ref="J63:P63"/>
    <mergeCell ref="O87:O88"/>
    <mergeCell ref="P87:P88"/>
    <mergeCell ref="K87:K88"/>
    <mergeCell ref="L87:L88"/>
    <mergeCell ref="M87:M88"/>
    <mergeCell ref="N87:N88"/>
    <mergeCell ref="J15:P15"/>
    <mergeCell ref="J25:P25"/>
    <mergeCell ref="A1:P1"/>
    <mergeCell ref="A2:P2"/>
    <mergeCell ref="A3:P3"/>
    <mergeCell ref="J4:P4"/>
    <mergeCell ref="J5:P5"/>
    <mergeCell ref="A4:G4"/>
    <mergeCell ref="I5:I6"/>
    <mergeCell ref="K36:K37"/>
    <mergeCell ref="P64:P65"/>
    <mergeCell ref="A5:G5"/>
    <mergeCell ref="A15:G15"/>
    <mergeCell ref="A95:G95"/>
    <mergeCell ref="A66:G66"/>
    <mergeCell ref="A36:G36"/>
    <mergeCell ref="A46:G46"/>
    <mergeCell ref="A56:G56"/>
    <mergeCell ref="A25:G25"/>
    <mergeCell ref="K64:K65"/>
    <mergeCell ref="L64:L65"/>
    <mergeCell ref="J87:J88"/>
    <mergeCell ref="A35:G35"/>
    <mergeCell ref="A67:G67"/>
    <mergeCell ref="A81:G81"/>
    <mergeCell ref="J35:P35"/>
    <mergeCell ref="M36:M37"/>
    <mergeCell ref="N36:N37"/>
    <mergeCell ref="J36:J37"/>
    <mergeCell ref="K110:K111"/>
    <mergeCell ref="L110:L111"/>
    <mergeCell ref="M110:M111"/>
    <mergeCell ref="N110:N111"/>
    <mergeCell ref="O110:O111"/>
    <mergeCell ref="M64:M65"/>
    <mergeCell ref="N64:N65"/>
    <mergeCell ref="O64:O65"/>
    <mergeCell ref="J86:P86"/>
    <mergeCell ref="J64:J65"/>
    <mergeCell ref="P110:P111"/>
    <mergeCell ref="A138:G138"/>
    <mergeCell ref="A139:G139"/>
    <mergeCell ref="J138:P138"/>
    <mergeCell ref="J139:P139"/>
    <mergeCell ref="A109:G109"/>
    <mergeCell ref="A110:G110"/>
    <mergeCell ref="A124:G124"/>
    <mergeCell ref="J109:P109"/>
    <mergeCell ref="J110:J111"/>
  </mergeCells>
  <printOptions/>
  <pageMargins left="0.7" right="0.7" top="0.75" bottom="0.75" header="0.3" footer="0.3"/>
  <pageSetup fitToHeight="0" fitToWidth="1" horizontalDpi="600" verticalDpi="600" orientation="portrait" paperSize="9" scale="42" r:id="rId2"/>
  <rowBreaks count="4" manualBreakCount="4">
    <brk id="34" max="15" man="1"/>
    <brk id="62" max="15" man="1"/>
    <brk id="101" max="15" man="1"/>
    <brk id="137" max="15" man="1"/>
  </rowBreaks>
  <ignoredErrors>
    <ignoredError sqref="L76:O85 L66:O75 L112:O133" unlockedFormula="1"/>
  </ignoredErrors>
  <drawing r:id="rId1"/>
</worksheet>
</file>

<file path=xl/worksheets/sheet5.xml><?xml version="1.0" encoding="utf-8"?>
<worksheet xmlns="http://schemas.openxmlformats.org/spreadsheetml/2006/main" xmlns:r="http://schemas.openxmlformats.org/officeDocument/2006/relationships">
  <sheetPr>
    <tabColor rgb="FF00FFFF"/>
  </sheetPr>
  <dimension ref="A1:U90"/>
  <sheetViews>
    <sheetView view="pageBreakPreview" zoomScale="80" zoomScaleSheetLayoutView="80" zoomScalePageLayoutView="0" workbookViewId="0" topLeftCell="A4">
      <selection activeCell="N17" sqref="N17"/>
    </sheetView>
  </sheetViews>
  <sheetFormatPr defaultColWidth="9.140625" defaultRowHeight="12.75"/>
  <cols>
    <col min="1" max="1" width="4.8515625" style="23" customWidth="1"/>
    <col min="2" max="2" width="7.7109375" style="23" bestFit="1" customWidth="1"/>
    <col min="3" max="3" width="14.421875" style="17" customWidth="1"/>
    <col min="4" max="4" width="25.421875" style="48" customWidth="1"/>
    <col min="5" max="5" width="28.421875" style="48" customWidth="1"/>
    <col min="6" max="6" width="12.57421875" style="17" customWidth="1"/>
    <col min="7" max="7" width="7.57421875" style="24" customWidth="1"/>
    <col min="8" max="8" width="2.140625" style="17" customWidth="1"/>
    <col min="9" max="9" width="4.421875" style="23" customWidth="1"/>
    <col min="10" max="10" width="10.00390625" style="23" hidden="1" customWidth="1"/>
    <col min="11" max="11" width="6.57421875" style="23" customWidth="1"/>
    <col min="12" max="12" width="12.7109375" style="25" customWidth="1"/>
    <col min="13" max="13" width="24.57421875" style="52" customWidth="1"/>
    <col min="14" max="14" width="24.00390625" style="52" customWidth="1"/>
    <col min="15" max="15" width="11.8515625" style="17" customWidth="1"/>
    <col min="16" max="16" width="7.7109375" style="17" customWidth="1"/>
    <col min="17" max="17" width="5.7109375" style="17" customWidth="1"/>
    <col min="18" max="19" width="9.140625" style="17" customWidth="1"/>
    <col min="20" max="20" width="9.140625" style="254" hidden="1" customWidth="1"/>
    <col min="21" max="21" width="9.140625" style="255" hidden="1" customWidth="1"/>
    <col min="22" max="16384" width="9.140625" style="17" customWidth="1"/>
  </cols>
  <sheetData>
    <row r="1" spans="1:21" s="9" customFormat="1" ht="53.25"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c r="T1" s="253">
        <v>1370</v>
      </c>
      <c r="U1" s="252">
        <v>100</v>
      </c>
    </row>
    <row r="2" spans="1:21" s="9" customFormat="1" ht="24.75" customHeight="1">
      <c r="A2" s="466" t="str">
        <f>'YARIŞMA BİLGİLERİ'!F19</f>
        <v>Kulüplerarası Gençler Atletizm Ligi 1.Kademe Yarışmaları</v>
      </c>
      <c r="B2" s="466"/>
      <c r="C2" s="466"/>
      <c r="D2" s="466"/>
      <c r="E2" s="466"/>
      <c r="F2" s="466"/>
      <c r="G2" s="466"/>
      <c r="H2" s="466"/>
      <c r="I2" s="466"/>
      <c r="J2" s="466"/>
      <c r="K2" s="466"/>
      <c r="L2" s="466"/>
      <c r="M2" s="466"/>
      <c r="N2" s="466"/>
      <c r="O2" s="466"/>
      <c r="P2" s="466"/>
      <c r="T2" s="253">
        <v>1374</v>
      </c>
      <c r="U2" s="252">
        <v>99</v>
      </c>
    </row>
    <row r="3" spans="1:21" s="11" customFormat="1" ht="21.75" customHeight="1">
      <c r="A3" s="467" t="s">
        <v>94</v>
      </c>
      <c r="B3" s="467"/>
      <c r="C3" s="467"/>
      <c r="D3" s="468" t="str">
        <f>'YARIŞMA PROGRAMI'!C10</f>
        <v>110 Metre Engelli</v>
      </c>
      <c r="E3" s="468"/>
      <c r="F3" s="469"/>
      <c r="G3" s="469"/>
      <c r="H3" s="10"/>
      <c r="I3" s="473"/>
      <c r="J3" s="473"/>
      <c r="K3" s="473"/>
      <c r="L3" s="473"/>
      <c r="M3" s="75" t="s">
        <v>445</v>
      </c>
      <c r="N3" s="472" t="str">
        <f>'YARIŞMA PROGRAMI'!E10</f>
        <v>Batuhan Buğra ERUGUN  13.96</v>
      </c>
      <c r="O3" s="472"/>
      <c r="P3" s="472"/>
      <c r="T3" s="253">
        <v>1378</v>
      </c>
      <c r="U3" s="252">
        <v>98</v>
      </c>
    </row>
    <row r="4" spans="1:21" s="11" customFormat="1" ht="17.25" customHeight="1" thickBot="1">
      <c r="A4" s="470" t="s">
        <v>84</v>
      </c>
      <c r="B4" s="470"/>
      <c r="C4" s="470"/>
      <c r="D4" s="471" t="str">
        <f>'YARIŞMA BİLGİLERİ'!F21</f>
        <v>Erkekler</v>
      </c>
      <c r="E4" s="471"/>
      <c r="F4" s="335"/>
      <c r="G4" s="335"/>
      <c r="H4" s="29"/>
      <c r="I4" s="335"/>
      <c r="J4" s="335"/>
      <c r="K4" s="335"/>
      <c r="L4" s="336"/>
      <c r="M4" s="337" t="s">
        <v>92</v>
      </c>
      <c r="N4" s="474" t="str">
        <f>'YARIŞMA PROGRAMI'!B10</f>
        <v>18 Mayıs 2013 - 16.15</v>
      </c>
      <c r="O4" s="474"/>
      <c r="P4" s="474"/>
      <c r="T4" s="253">
        <v>1382</v>
      </c>
      <c r="U4" s="252">
        <v>97</v>
      </c>
    </row>
    <row r="5" spans="1:21" s="9" customFormat="1" ht="30.75" customHeight="1">
      <c r="A5" s="479" t="s">
        <v>910</v>
      </c>
      <c r="B5" s="480"/>
      <c r="C5" s="480"/>
      <c r="D5" s="480"/>
      <c r="E5" s="480"/>
      <c r="F5" s="480"/>
      <c r="G5" s="481"/>
      <c r="H5" s="7"/>
      <c r="I5" s="482" t="s">
        <v>904</v>
      </c>
      <c r="J5" s="483"/>
      <c r="K5" s="483"/>
      <c r="L5" s="483"/>
      <c r="M5" s="483"/>
      <c r="N5" s="483"/>
      <c r="O5" s="483"/>
      <c r="P5" s="484"/>
      <c r="T5" s="253">
        <v>1386</v>
      </c>
      <c r="U5" s="252">
        <v>96</v>
      </c>
    </row>
    <row r="6" spans="1:21" s="15" customFormat="1" ht="24.75" customHeight="1">
      <c r="A6" s="485" t="s">
        <v>12</v>
      </c>
      <c r="B6" s="486" t="s">
        <v>79</v>
      </c>
      <c r="C6" s="478" t="s">
        <v>91</v>
      </c>
      <c r="D6" s="477" t="s">
        <v>14</v>
      </c>
      <c r="E6" s="477" t="s">
        <v>672</v>
      </c>
      <c r="F6" s="477" t="s">
        <v>15</v>
      </c>
      <c r="G6" s="475" t="s">
        <v>233</v>
      </c>
      <c r="I6" s="338" t="s">
        <v>16</v>
      </c>
      <c r="J6" s="269"/>
      <c r="K6" s="269"/>
      <c r="L6" s="269"/>
      <c r="M6" s="271" t="s">
        <v>436</v>
      </c>
      <c r="N6" s="272" t="s">
        <v>926</v>
      </c>
      <c r="O6" s="269"/>
      <c r="P6" s="339"/>
      <c r="T6" s="254">
        <v>1390</v>
      </c>
      <c r="U6" s="255">
        <v>95</v>
      </c>
    </row>
    <row r="7" spans="1:21" ht="26.25" customHeight="1">
      <c r="A7" s="485"/>
      <c r="B7" s="487"/>
      <c r="C7" s="478"/>
      <c r="D7" s="477"/>
      <c r="E7" s="477"/>
      <c r="F7" s="477"/>
      <c r="G7" s="476"/>
      <c r="H7" s="16"/>
      <c r="I7" s="340" t="s">
        <v>12</v>
      </c>
      <c r="J7" s="42" t="s">
        <v>80</v>
      </c>
      <c r="K7" s="42" t="s">
        <v>79</v>
      </c>
      <c r="L7" s="43" t="s">
        <v>13</v>
      </c>
      <c r="M7" s="44" t="s">
        <v>14</v>
      </c>
      <c r="N7" s="44" t="s">
        <v>672</v>
      </c>
      <c r="O7" s="42" t="s">
        <v>15</v>
      </c>
      <c r="P7" s="341" t="s">
        <v>26</v>
      </c>
      <c r="T7" s="254">
        <v>1394</v>
      </c>
      <c r="U7" s="255">
        <v>94</v>
      </c>
    </row>
    <row r="8" spans="1:21" s="15" customFormat="1" ht="42.75" customHeight="1">
      <c r="A8" s="365">
        <v>1</v>
      </c>
      <c r="B8" s="366">
        <v>472</v>
      </c>
      <c r="C8" s="367">
        <v>34554</v>
      </c>
      <c r="D8" s="368" t="s">
        <v>771</v>
      </c>
      <c r="E8" s="165" t="s">
        <v>674</v>
      </c>
      <c r="F8" s="369">
        <v>1469</v>
      </c>
      <c r="G8" s="370">
        <v>13</v>
      </c>
      <c r="H8" s="18"/>
      <c r="I8" s="342">
        <v>1</v>
      </c>
      <c r="J8" s="20" t="s">
        <v>639</v>
      </c>
      <c r="K8" s="280">
        <f>IF(ISERROR(VLOOKUP(J8,'KAYIT LİSTESİ'!$B$4:$H$951,2,0)),"",(VLOOKUP(J8,'KAYIT LİSTESİ'!$B$4:$H$951,2,0)))</f>
      </c>
      <c r="L8" s="21">
        <f>IF(ISERROR(VLOOKUP(J8,'KAYIT LİSTESİ'!$B$4:$H$951,4,0)),"",(VLOOKUP(J8,'KAYIT LİSTESİ'!$B$4:$H$951,4,0)))</f>
      </c>
      <c r="M8" s="46">
        <f>IF(ISERROR(VLOOKUP(J8,'KAYIT LİSTESİ'!$B$4:$H$951,5,0)),"",(VLOOKUP(J8,'KAYIT LİSTESİ'!$B$4:$H$951,5,0)))</f>
      </c>
      <c r="N8" s="46">
        <f>IF(ISERROR(VLOOKUP(J8,'KAYIT LİSTESİ'!$B$4:$H$951,6,0)),"",(VLOOKUP(J8,'KAYIT LİSTESİ'!$B$4:$H$951,6,0)))</f>
      </c>
      <c r="O8" s="22"/>
      <c r="P8" s="343"/>
      <c r="T8" s="254">
        <v>1398</v>
      </c>
      <c r="U8" s="255">
        <v>93</v>
      </c>
    </row>
    <row r="9" spans="1:21" s="15" customFormat="1" ht="42.75" customHeight="1">
      <c r="A9" s="365">
        <v>2</v>
      </c>
      <c r="B9" s="366">
        <v>483</v>
      </c>
      <c r="C9" s="367">
        <v>35170</v>
      </c>
      <c r="D9" s="368" t="s">
        <v>795</v>
      </c>
      <c r="E9" s="165" t="s">
        <v>796</v>
      </c>
      <c r="F9" s="369">
        <v>1529</v>
      </c>
      <c r="G9" s="370">
        <v>12</v>
      </c>
      <c r="H9" s="18"/>
      <c r="I9" s="342">
        <v>2</v>
      </c>
      <c r="J9" s="20" t="s">
        <v>640</v>
      </c>
      <c r="K9" s="280">
        <f>IF(ISERROR(VLOOKUP(J9,'KAYIT LİSTESİ'!$B$4:$H$951,2,0)),"",(VLOOKUP(J9,'KAYIT LİSTESİ'!$B$4:$H$951,2,0)))</f>
        <v>558</v>
      </c>
      <c r="L9" s="21">
        <f>IF(ISERROR(VLOOKUP(J9,'KAYIT LİSTESİ'!$B$4:$H$951,4,0)),"",(VLOOKUP(J9,'KAYIT LİSTESİ'!$B$4:$H$951,4,0)))</f>
        <v>35074</v>
      </c>
      <c r="M9" s="46" t="str">
        <f>IF(ISERROR(VLOOKUP(J9,'KAYIT LİSTESİ'!$B$4:$H$951,5,0)),"",(VLOOKUP(J9,'KAYIT LİSTESİ'!$B$4:$H$951,5,0)))</f>
        <v>İLKER TOSUN</v>
      </c>
      <c r="N9" s="46" t="str">
        <f>IF(ISERROR(VLOOKUP(J9,'KAYIT LİSTESİ'!$B$4:$H$951,6,0)),"",(VLOOKUP(J9,'KAYIT LİSTESİ'!$B$4:$H$951,6,0)))</f>
        <v>TOKAT-BELEDİYE PLEVNE SPOR</v>
      </c>
      <c r="O9" s="22"/>
      <c r="P9" s="343"/>
      <c r="T9" s="254">
        <v>1402</v>
      </c>
      <c r="U9" s="255">
        <v>92</v>
      </c>
    </row>
    <row r="10" spans="1:21" s="15" customFormat="1" ht="42.75" customHeight="1">
      <c r="A10" s="365">
        <v>3</v>
      </c>
      <c r="B10" s="366">
        <v>506</v>
      </c>
      <c r="C10" s="367" t="s">
        <v>908</v>
      </c>
      <c r="D10" s="368" t="s">
        <v>809</v>
      </c>
      <c r="E10" s="165" t="s">
        <v>810</v>
      </c>
      <c r="F10" s="369">
        <v>1533</v>
      </c>
      <c r="G10" s="370">
        <v>11</v>
      </c>
      <c r="H10" s="18"/>
      <c r="I10" s="342">
        <v>3</v>
      </c>
      <c r="J10" s="20" t="s">
        <v>641</v>
      </c>
      <c r="K10" s="280">
        <f>IF(ISERROR(VLOOKUP(J10,'KAYIT LİSTESİ'!$B$4:$H$951,2,0)),"",(VLOOKUP(J10,'KAYIT LİSTESİ'!$B$4:$H$951,2,0)))</f>
        <v>477</v>
      </c>
      <c r="L10" s="21">
        <f>IF(ISERROR(VLOOKUP(J10,'KAYIT LİSTESİ'!$B$4:$H$951,4,0)),"",(VLOOKUP(J10,'KAYIT LİSTESİ'!$B$4:$H$951,4,0)))</f>
        <v>35431</v>
      </c>
      <c r="M10" s="46" t="str">
        <f>IF(ISERROR(VLOOKUP(J10,'KAYIT LİSTESİ'!$B$4:$H$951,5,0)),"",(VLOOKUP(J10,'KAYIT LİSTESİ'!$B$4:$H$951,5,0)))</f>
        <v>MUHAMMED DÖNMEZ</v>
      </c>
      <c r="N10" s="46" t="str">
        <f>IF(ISERROR(VLOOKUP(J10,'KAYIT LİSTESİ'!$B$4:$H$951,6,0)),"",(VLOOKUP(J10,'KAYIT LİSTESİ'!$B$4:$H$951,6,0)))</f>
        <v>İSTANBUL-SULTANBEYLİ MEVLANA İ.Ö.O.SP.</v>
      </c>
      <c r="O10" s="22"/>
      <c r="P10" s="343"/>
      <c r="T10" s="254">
        <v>1406</v>
      </c>
      <c r="U10" s="255">
        <v>91</v>
      </c>
    </row>
    <row r="11" spans="1:21" s="15" customFormat="1" ht="42.75" customHeight="1">
      <c r="A11" s="365">
        <v>4</v>
      </c>
      <c r="B11" s="366">
        <v>446</v>
      </c>
      <c r="C11" s="367">
        <v>34742</v>
      </c>
      <c r="D11" s="368" t="s">
        <v>753</v>
      </c>
      <c r="E11" s="165" t="s">
        <v>906</v>
      </c>
      <c r="F11" s="369">
        <v>1555</v>
      </c>
      <c r="G11" s="370">
        <v>10</v>
      </c>
      <c r="H11" s="18"/>
      <c r="I11" s="342">
        <v>4</v>
      </c>
      <c r="J11" s="20" t="s">
        <v>642</v>
      </c>
      <c r="K11" s="280">
        <f>IF(ISERROR(VLOOKUP(J11,'KAYIT LİSTESİ'!$B$4:$H$951,2,0)),"",(VLOOKUP(J11,'KAYIT LİSTESİ'!$B$4:$H$951,2,0)))</f>
        <v>518</v>
      </c>
      <c r="L11" s="21">
        <f>IF(ISERROR(VLOOKUP(J11,'KAYIT LİSTESİ'!$B$4:$H$951,4,0)),"",(VLOOKUP(J11,'KAYIT LİSTESİ'!$B$4:$H$951,4,0)))</f>
        <v>35450</v>
      </c>
      <c r="M11" s="46" t="str">
        <f>IF(ISERROR(VLOOKUP(J11,'KAYIT LİSTESİ'!$B$4:$H$951,5,0)),"",(VLOOKUP(J11,'KAYIT LİSTESİ'!$B$4:$H$951,5,0)))</f>
        <v>FATİH GÜRDEN</v>
      </c>
      <c r="N11" s="46" t="str">
        <f>IF(ISERROR(VLOOKUP(J11,'KAYIT LİSTESİ'!$B$4:$H$951,6,0)),"",(VLOOKUP(J11,'KAYIT LİSTESİ'!$B$4:$H$951,6,0)))</f>
        <v>MALATYA-ESENLİK BLD.SP.</v>
      </c>
      <c r="O11" s="22"/>
      <c r="P11" s="343"/>
      <c r="T11" s="254">
        <v>1410</v>
      </c>
      <c r="U11" s="255">
        <v>90</v>
      </c>
    </row>
    <row r="12" spans="1:21" s="15" customFormat="1" ht="42.75" customHeight="1">
      <c r="A12" s="365">
        <v>5</v>
      </c>
      <c r="B12" s="366">
        <v>567</v>
      </c>
      <c r="C12" s="367">
        <v>34367</v>
      </c>
      <c r="D12" s="368" t="s">
        <v>878</v>
      </c>
      <c r="E12" s="165" t="s">
        <v>879</v>
      </c>
      <c r="F12" s="369">
        <v>1622</v>
      </c>
      <c r="G12" s="370">
        <v>9</v>
      </c>
      <c r="H12" s="18"/>
      <c r="I12" s="342">
        <v>5</v>
      </c>
      <c r="J12" s="20" t="s">
        <v>643</v>
      </c>
      <c r="K12" s="280">
        <f>IF(ISERROR(VLOOKUP(J12,'KAYIT LİSTESİ'!$B$4:$H$951,2,0)),"",(VLOOKUP(J12,'KAYIT LİSTESİ'!$B$4:$H$951,2,0)))</f>
        <v>440</v>
      </c>
      <c r="L12" s="21">
        <f>IF(ISERROR(VLOOKUP(J12,'KAYIT LİSTESİ'!$B$4:$H$951,4,0)),"",(VLOOKUP(J12,'KAYIT LİSTESİ'!$B$4:$H$951,4,0)))</f>
        <v>35774</v>
      </c>
      <c r="M12" s="46" t="str">
        <f>IF(ISERROR(VLOOKUP(J12,'KAYIT LİSTESİ'!$B$4:$H$951,5,0)),"",(VLOOKUP(J12,'KAYIT LİSTESİ'!$B$4:$H$951,5,0)))</f>
        <v>YUNUS EMRE DOGAN</v>
      </c>
      <c r="N12" s="46" t="str">
        <f>IF(ISERROR(VLOOKUP(J12,'KAYIT LİSTESİ'!$B$4:$H$951,6,0)),"",(VLOOKUP(J12,'KAYIT LİSTESİ'!$B$4:$H$951,6,0)))</f>
        <v>ESKİŞEHİR-B.Ş.GENÇLİK VE SPOR</v>
      </c>
      <c r="O12" s="22"/>
      <c r="P12" s="343"/>
      <c r="T12" s="254">
        <v>1414</v>
      </c>
      <c r="U12" s="255">
        <v>89</v>
      </c>
    </row>
    <row r="13" spans="1:21" s="15" customFormat="1" ht="42.75" customHeight="1">
      <c r="A13" s="365">
        <v>6</v>
      </c>
      <c r="B13" s="366">
        <v>405</v>
      </c>
      <c r="C13" s="367">
        <v>1994</v>
      </c>
      <c r="D13" s="368" t="s">
        <v>710</v>
      </c>
      <c r="E13" s="165" t="s">
        <v>711</v>
      </c>
      <c r="F13" s="369">
        <v>1721</v>
      </c>
      <c r="G13" s="370">
        <v>8</v>
      </c>
      <c r="H13" s="18"/>
      <c r="I13" s="342">
        <v>6</v>
      </c>
      <c r="J13" s="20" t="s">
        <v>644</v>
      </c>
      <c r="K13" s="280">
        <f>IF(ISERROR(VLOOKUP(J13,'KAYIT LİSTESİ'!$B$4:$H$951,2,0)),"",(VLOOKUP(J13,'KAYIT LİSTESİ'!$B$4:$H$951,2,0)))</f>
        <v>535</v>
      </c>
      <c r="L13" s="21">
        <f>IF(ISERROR(VLOOKUP(J13,'KAYIT LİSTESİ'!$B$4:$H$951,4,0)),"",(VLOOKUP(J13,'KAYIT LİSTESİ'!$B$4:$H$951,4,0)))</f>
        <v>34496</v>
      </c>
      <c r="M13" s="46" t="str">
        <f>IF(ISERROR(VLOOKUP(J13,'KAYIT LİSTESİ'!$B$4:$H$951,5,0)),"",(VLOOKUP(J13,'KAYIT LİSTESİ'!$B$4:$H$951,5,0)))</f>
        <v>MUSTAFA KARADUMAN</v>
      </c>
      <c r="N13" s="46" t="str">
        <f>IF(ISERROR(VLOOKUP(J13,'KAYIT LİSTESİ'!$B$4:$H$951,6,0)),"",(VLOOKUP(J13,'KAYIT LİSTESİ'!$B$4:$H$951,6,0)))</f>
        <v>MERSİN-MESKİ SPOR</v>
      </c>
      <c r="O13" s="382"/>
      <c r="P13" s="343"/>
      <c r="T13" s="254">
        <v>1418</v>
      </c>
      <c r="U13" s="255">
        <v>88</v>
      </c>
    </row>
    <row r="14" spans="1:21" s="15" customFormat="1" ht="42.75" customHeight="1">
      <c r="A14" s="365">
        <v>7</v>
      </c>
      <c r="B14" s="366">
        <v>548</v>
      </c>
      <c r="C14" s="367">
        <v>34827</v>
      </c>
      <c r="D14" s="368" t="s">
        <v>853</v>
      </c>
      <c r="E14" s="165" t="s">
        <v>854</v>
      </c>
      <c r="F14" s="369">
        <v>2031</v>
      </c>
      <c r="G14" s="370">
        <v>7</v>
      </c>
      <c r="H14" s="18"/>
      <c r="I14" s="342">
        <v>7</v>
      </c>
      <c r="J14" s="20" t="s">
        <v>645</v>
      </c>
      <c r="K14" s="280">
        <f>IF(ISERROR(VLOOKUP(J14,'KAYIT LİSTESİ'!$B$4:$H$951,2,0)),"",(VLOOKUP(J14,'KAYIT LİSTESİ'!$B$4:$H$951,2,0)))</f>
        <v>548</v>
      </c>
      <c r="L14" s="21">
        <f>IF(ISERROR(VLOOKUP(J14,'KAYIT LİSTESİ'!$B$4:$H$951,4,0)),"",(VLOOKUP(J14,'KAYIT LİSTESİ'!$B$4:$H$951,4,0)))</f>
        <v>34827</v>
      </c>
      <c r="M14" s="46" t="str">
        <f>IF(ISERROR(VLOOKUP(J14,'KAYIT LİSTESİ'!$B$4:$H$951,5,0)),"",(VLOOKUP(J14,'KAYIT LİSTESİ'!$B$4:$H$951,5,0)))</f>
        <v>NUH ÖZDEMİR</v>
      </c>
      <c r="N14" s="46" t="str">
        <f>IF(ISERROR(VLOOKUP(J14,'KAYIT LİSTESİ'!$B$4:$H$951,6,0)),"",(VLOOKUP(J14,'KAYIT LİSTESİ'!$B$4:$H$951,6,0)))</f>
        <v>SİVAS-SPORCU EĞİTİM MERKEZİ</v>
      </c>
      <c r="O14" s="22"/>
      <c r="P14" s="343"/>
      <c r="T14" s="254">
        <v>1422</v>
      </c>
      <c r="U14" s="255">
        <v>87</v>
      </c>
    </row>
    <row r="15" spans="1:21" s="15" customFormat="1" ht="42.75" customHeight="1">
      <c r="A15" s="365">
        <v>8</v>
      </c>
      <c r="B15" s="366">
        <v>477</v>
      </c>
      <c r="C15" s="367">
        <v>35431</v>
      </c>
      <c r="D15" s="368" t="s">
        <v>785</v>
      </c>
      <c r="E15" s="165" t="s">
        <v>907</v>
      </c>
      <c r="F15" s="369">
        <v>2041</v>
      </c>
      <c r="G15" s="370">
        <v>6</v>
      </c>
      <c r="H15" s="18"/>
      <c r="I15" s="342">
        <v>8</v>
      </c>
      <c r="J15" s="20" t="s">
        <v>646</v>
      </c>
      <c r="K15" s="280">
        <f>IF(ISERROR(VLOOKUP(J15,'KAYIT LİSTESİ'!$B$4:$H$951,2,0)),"",(VLOOKUP(J15,'KAYIT LİSTESİ'!$B$4:$H$951,2,0)))</f>
        <v>0</v>
      </c>
      <c r="L15" s="21" t="str">
        <f>IF(ISERROR(VLOOKUP(J15,'KAYIT LİSTESİ'!$B$4:$H$951,4,0)),"",(VLOOKUP(J15,'KAYIT LİSTESİ'!$B$4:$H$951,4,0)))</f>
        <v>-</v>
      </c>
      <c r="M15" s="46" t="str">
        <f>IF(ISERROR(VLOOKUP(J15,'KAYIT LİSTESİ'!$B$4:$H$951,5,0)),"",(VLOOKUP(J15,'KAYIT LİSTESİ'!$B$4:$H$951,5,0)))</f>
        <v>TOLGAHAN AKSU</v>
      </c>
      <c r="N15" s="46" t="str">
        <f>IF(ISERROR(VLOOKUP(J15,'KAYIT LİSTESİ'!$B$4:$H$951,6,0)),"",(VLOOKUP(J15,'KAYIT LİSTESİ'!$B$4:$H$951,6,0)))</f>
        <v>FERDİ</v>
      </c>
      <c r="O15" s="22"/>
      <c r="P15" s="343"/>
      <c r="T15" s="254">
        <v>1426</v>
      </c>
      <c r="U15" s="255">
        <v>86</v>
      </c>
    </row>
    <row r="16" spans="1:21" s="15" customFormat="1" ht="42.75" customHeight="1">
      <c r="A16" s="365">
        <v>9</v>
      </c>
      <c r="B16" s="366">
        <v>558</v>
      </c>
      <c r="C16" s="367">
        <v>35074</v>
      </c>
      <c r="D16" s="368" t="s">
        <v>864</v>
      </c>
      <c r="E16" s="165" t="s">
        <v>865</v>
      </c>
      <c r="F16" s="369">
        <v>2119</v>
      </c>
      <c r="G16" s="370">
        <v>5</v>
      </c>
      <c r="H16" s="18"/>
      <c r="I16" s="338" t="s">
        <v>17</v>
      </c>
      <c r="J16" s="269"/>
      <c r="K16" s="269"/>
      <c r="L16" s="269"/>
      <c r="M16" s="271" t="s">
        <v>436</v>
      </c>
      <c r="N16" s="272" t="s">
        <v>927</v>
      </c>
      <c r="O16" s="269"/>
      <c r="P16" s="339"/>
      <c r="T16" s="254">
        <v>1430</v>
      </c>
      <c r="U16" s="255">
        <v>85</v>
      </c>
    </row>
    <row r="17" spans="1:21" s="15" customFormat="1" ht="42.75" customHeight="1">
      <c r="A17" s="365">
        <v>10</v>
      </c>
      <c r="B17" s="366">
        <v>518</v>
      </c>
      <c r="C17" s="367">
        <v>35450</v>
      </c>
      <c r="D17" s="368" t="s">
        <v>829</v>
      </c>
      <c r="E17" s="165" t="s">
        <v>830</v>
      </c>
      <c r="F17" s="369">
        <v>2300</v>
      </c>
      <c r="G17" s="370">
        <v>4</v>
      </c>
      <c r="H17" s="18"/>
      <c r="I17" s="340" t="s">
        <v>12</v>
      </c>
      <c r="J17" s="42" t="s">
        <v>80</v>
      </c>
      <c r="K17" s="42" t="s">
        <v>79</v>
      </c>
      <c r="L17" s="43" t="s">
        <v>13</v>
      </c>
      <c r="M17" s="44" t="s">
        <v>14</v>
      </c>
      <c r="N17" s="44" t="s">
        <v>672</v>
      </c>
      <c r="O17" s="42" t="s">
        <v>15</v>
      </c>
      <c r="P17" s="341" t="s">
        <v>26</v>
      </c>
      <c r="T17" s="254">
        <v>1435</v>
      </c>
      <c r="U17" s="255">
        <v>84</v>
      </c>
    </row>
    <row r="18" spans="1:21" s="15" customFormat="1" ht="42.75" customHeight="1">
      <c r="A18" s="365">
        <v>11</v>
      </c>
      <c r="B18" s="366">
        <v>440</v>
      </c>
      <c r="C18" s="367">
        <v>35774</v>
      </c>
      <c r="D18" s="368" t="s">
        <v>738</v>
      </c>
      <c r="E18" s="165" t="s">
        <v>905</v>
      </c>
      <c r="F18" s="369">
        <v>2457</v>
      </c>
      <c r="G18" s="370">
        <v>3</v>
      </c>
      <c r="H18" s="18"/>
      <c r="I18" s="342">
        <v>1</v>
      </c>
      <c r="J18" s="20" t="s">
        <v>647</v>
      </c>
      <c r="K18" s="280">
        <f>IF(ISERROR(VLOOKUP(J18,'KAYIT LİSTESİ'!$B$4:$H$951,2,0)),"",(VLOOKUP(J18,'KAYIT LİSTESİ'!$B$4:$H$951,2,0)))</f>
      </c>
      <c r="L18" s="21">
        <f>IF(ISERROR(VLOOKUP(J18,'KAYIT LİSTESİ'!$B$4:$H$951,4,0)),"",(VLOOKUP(J18,'KAYIT LİSTESİ'!$B$4:$H$951,4,0)))</f>
      </c>
      <c r="M18" s="46">
        <f>IF(ISERROR(VLOOKUP(J18,'KAYIT LİSTESİ'!$B$4:$H$951,5,0)),"",(VLOOKUP(J18,'KAYIT LİSTESİ'!$B$4:$H$951,5,0)))</f>
      </c>
      <c r="N18" s="46">
        <f>IF(ISERROR(VLOOKUP(J18,'KAYIT LİSTESİ'!$B$4:$H$951,6,0)),"",(VLOOKUP(J18,'KAYIT LİSTESİ'!$B$4:$H$951,6,0)))</f>
      </c>
      <c r="O18" s="22"/>
      <c r="P18" s="343"/>
      <c r="T18" s="254">
        <v>1440</v>
      </c>
      <c r="U18" s="255">
        <v>83</v>
      </c>
    </row>
    <row r="19" spans="1:21" s="15" customFormat="1" ht="42.75" customHeight="1">
      <c r="A19" s="365" t="s">
        <v>908</v>
      </c>
      <c r="B19" s="366">
        <v>535</v>
      </c>
      <c r="C19" s="367">
        <v>34496</v>
      </c>
      <c r="D19" s="368" t="s">
        <v>841</v>
      </c>
      <c r="E19" s="165" t="s">
        <v>842</v>
      </c>
      <c r="F19" s="369" t="s">
        <v>924</v>
      </c>
      <c r="G19" s="370">
        <v>0</v>
      </c>
      <c r="H19" s="18"/>
      <c r="I19" s="342">
        <v>2</v>
      </c>
      <c r="J19" s="20" t="s">
        <v>648</v>
      </c>
      <c r="K19" s="280">
        <f>IF(ISERROR(VLOOKUP(J19,'KAYIT LİSTESİ'!$B$4:$H$951,2,0)),"",(VLOOKUP(J19,'KAYIT LİSTESİ'!$B$4:$H$951,2,0)))</f>
        <v>483</v>
      </c>
      <c r="L19" s="21">
        <f>IF(ISERROR(VLOOKUP(J19,'KAYIT LİSTESİ'!$B$4:$H$951,4,0)),"",(VLOOKUP(J19,'KAYIT LİSTESİ'!$B$4:$H$951,4,0)))</f>
        <v>35170</v>
      </c>
      <c r="M19" s="46" t="str">
        <f>IF(ISERROR(VLOOKUP(J19,'KAYIT LİSTESİ'!$B$4:$H$951,5,0)),"",(VLOOKUP(J19,'KAYIT LİSTESİ'!$B$4:$H$951,5,0)))</f>
        <v>ABDÜSSAMET BULAT</v>
      </c>
      <c r="N19" s="46" t="str">
        <f>IF(ISERROR(VLOOKUP(J19,'KAYIT LİSTESİ'!$B$4:$H$951,6,0)),"",(VLOOKUP(J19,'KAYIT LİSTESİ'!$B$4:$H$951,6,0)))</f>
        <v>İSTANBUL-ÜSKÜDAR BLD.SPOR</v>
      </c>
      <c r="O19" s="22"/>
      <c r="P19" s="343"/>
      <c r="T19" s="254">
        <v>1445</v>
      </c>
      <c r="U19" s="255">
        <v>82</v>
      </c>
    </row>
    <row r="20" spans="1:21" s="15" customFormat="1" ht="42.75" customHeight="1">
      <c r="A20" s="365" t="s">
        <v>908</v>
      </c>
      <c r="B20" s="366">
        <v>419</v>
      </c>
      <c r="C20" s="367">
        <v>35163</v>
      </c>
      <c r="D20" s="368" t="s">
        <v>722</v>
      </c>
      <c r="E20" s="165" t="s">
        <v>723</v>
      </c>
      <c r="F20" s="369" t="s">
        <v>924</v>
      </c>
      <c r="G20" s="370">
        <v>0</v>
      </c>
      <c r="H20" s="18"/>
      <c r="I20" s="342">
        <v>3</v>
      </c>
      <c r="J20" s="20" t="s">
        <v>649</v>
      </c>
      <c r="K20" s="280">
        <f>IF(ISERROR(VLOOKUP(J20,'KAYIT LİSTESİ'!$B$4:$H$951,2,0)),"",(VLOOKUP(J20,'KAYIT LİSTESİ'!$B$4:$H$951,2,0)))</f>
        <v>419</v>
      </c>
      <c r="L20" s="21">
        <f>IF(ISERROR(VLOOKUP(J20,'KAYIT LİSTESİ'!$B$4:$H$951,4,0)),"",(VLOOKUP(J20,'KAYIT LİSTESİ'!$B$4:$H$951,4,0)))</f>
        <v>35163</v>
      </c>
      <c r="M20" s="46" t="str">
        <f>IF(ISERROR(VLOOKUP(J20,'KAYIT LİSTESİ'!$B$4:$H$951,5,0)),"",(VLOOKUP(J20,'KAYIT LİSTESİ'!$B$4:$H$951,5,0)))</f>
        <v>H.Çağlayan ERDEM</v>
      </c>
      <c r="N20" s="46" t="str">
        <f>IF(ISERROR(VLOOKUP(J20,'KAYIT LİSTESİ'!$B$4:$H$951,6,0)),"",(VLOOKUP(J20,'KAYIT LİSTESİ'!$B$4:$H$951,6,0)))</f>
        <v>ANKARA-EGO SPOR KULÜBÜ</v>
      </c>
      <c r="O20" s="382"/>
      <c r="P20" s="343"/>
      <c r="T20" s="254">
        <v>1450</v>
      </c>
      <c r="U20" s="255">
        <v>81</v>
      </c>
    </row>
    <row r="21" spans="1:21" s="15" customFormat="1" ht="42.75" customHeight="1">
      <c r="A21" s="365"/>
      <c r="B21" s="366"/>
      <c r="C21" s="367"/>
      <c r="D21" s="368"/>
      <c r="E21" s="165"/>
      <c r="F21" s="369"/>
      <c r="G21" s="370"/>
      <c r="H21" s="18"/>
      <c r="I21" s="342">
        <v>4</v>
      </c>
      <c r="J21" s="20" t="s">
        <v>650</v>
      </c>
      <c r="K21" s="280">
        <f>IF(ISERROR(VLOOKUP(J21,'KAYIT LİSTESİ'!$B$4:$H$951,2,0)),"",(VLOOKUP(J21,'KAYIT LİSTESİ'!$B$4:$H$951,2,0)))</f>
        <v>472</v>
      </c>
      <c r="L21" s="21">
        <f>IF(ISERROR(VLOOKUP(J21,'KAYIT LİSTESİ'!$B$4:$H$951,4,0)),"",(VLOOKUP(J21,'KAYIT LİSTESİ'!$B$4:$H$951,4,0)))</f>
        <v>34554</v>
      </c>
      <c r="M21" s="46" t="str">
        <f>IF(ISERROR(VLOOKUP(J21,'KAYIT LİSTESİ'!$B$4:$H$951,5,0)),"",(VLOOKUP(J21,'KAYIT LİSTESİ'!$B$4:$H$951,5,0)))</f>
        <v>TOLGA YILMAZ</v>
      </c>
      <c r="N21" s="46" t="str">
        <f>IF(ISERROR(VLOOKUP(J21,'KAYIT LİSTESİ'!$B$4:$H$951,6,0)),"",(VLOOKUP(J21,'KAYIT LİSTESİ'!$B$4:$H$951,6,0)))</f>
        <v>İSTANBUL-FENERBAHÇE</v>
      </c>
      <c r="O21" s="22"/>
      <c r="P21" s="343"/>
      <c r="T21" s="254">
        <v>1455</v>
      </c>
      <c r="U21" s="255">
        <v>80</v>
      </c>
    </row>
    <row r="22" spans="1:21" s="15" customFormat="1" ht="42.75" customHeight="1">
      <c r="A22" s="365"/>
      <c r="B22" s="366"/>
      <c r="C22" s="367"/>
      <c r="D22" s="368"/>
      <c r="E22" s="165"/>
      <c r="F22" s="369"/>
      <c r="G22" s="370"/>
      <c r="H22" s="18"/>
      <c r="I22" s="342">
        <v>5</v>
      </c>
      <c r="J22" s="20" t="s">
        <v>651</v>
      </c>
      <c r="K22" s="280">
        <f>IF(ISERROR(VLOOKUP(J22,'KAYIT LİSTESİ'!$B$4:$H$951,2,0)),"",(VLOOKUP(J22,'KAYIT LİSTESİ'!$B$4:$H$951,2,0)))</f>
        <v>446</v>
      </c>
      <c r="L22" s="21">
        <f>IF(ISERROR(VLOOKUP(J22,'KAYIT LİSTESİ'!$B$4:$H$951,4,0)),"",(VLOOKUP(J22,'KAYIT LİSTESİ'!$B$4:$H$951,4,0)))</f>
        <v>34742</v>
      </c>
      <c r="M22" s="46" t="str">
        <f>IF(ISERROR(VLOOKUP(J22,'KAYIT LİSTESİ'!$B$4:$H$951,5,0)),"",(VLOOKUP(J22,'KAYIT LİSTESİ'!$B$4:$H$951,5,0)))</f>
        <v>ERDAL SAKAOĞLU</v>
      </c>
      <c r="N22" s="46" t="str">
        <f>IF(ISERROR(VLOOKUP(J22,'KAYIT LİSTESİ'!$B$4:$H$951,6,0)),"",(VLOOKUP(J22,'KAYIT LİSTESİ'!$B$4:$H$951,6,0)))</f>
        <v>İSTANBUL-ENKA SPOR</v>
      </c>
      <c r="O22" s="22"/>
      <c r="P22" s="343"/>
      <c r="T22" s="254">
        <v>1460</v>
      </c>
      <c r="U22" s="255">
        <v>79</v>
      </c>
    </row>
    <row r="23" spans="1:21" s="15" customFormat="1" ht="42.75" customHeight="1">
      <c r="A23" s="365"/>
      <c r="B23" s="366"/>
      <c r="C23" s="367"/>
      <c r="D23" s="368"/>
      <c r="E23" s="165"/>
      <c r="F23" s="369"/>
      <c r="G23" s="370"/>
      <c r="H23" s="18"/>
      <c r="I23" s="342">
        <v>6</v>
      </c>
      <c r="J23" s="20" t="s">
        <v>652</v>
      </c>
      <c r="K23" s="280">
        <f>IF(ISERROR(VLOOKUP(J23,'KAYIT LİSTESİ'!$B$4:$H$951,2,0)),"",(VLOOKUP(J23,'KAYIT LİSTESİ'!$B$4:$H$951,2,0)))</f>
        <v>567</v>
      </c>
      <c r="L23" s="21">
        <f>IF(ISERROR(VLOOKUP(J23,'KAYIT LİSTESİ'!$B$4:$H$951,4,0)),"",(VLOOKUP(J23,'KAYIT LİSTESİ'!$B$4:$H$951,4,0)))</f>
        <v>34367</v>
      </c>
      <c r="M23" s="46" t="str">
        <f>IF(ISERROR(VLOOKUP(J23,'KAYIT LİSTESİ'!$B$4:$H$951,5,0)),"",(VLOOKUP(J23,'KAYIT LİSTESİ'!$B$4:$H$951,5,0)))</f>
        <v>YUNUS PEHLEVAN </v>
      </c>
      <c r="N23" s="46" t="str">
        <f>IF(ISERROR(VLOOKUP(J23,'KAYIT LİSTESİ'!$B$4:$H$951,6,0)),"",(VLOOKUP(J23,'KAYIT LİSTESİ'!$B$4:$H$951,6,0)))</f>
        <v>KOCAELİ-B.Ş.BLD.KAĞIT SPOR</v>
      </c>
      <c r="O23" s="22"/>
      <c r="P23" s="343"/>
      <c r="T23" s="254">
        <v>1465</v>
      </c>
      <c r="U23" s="255">
        <v>78</v>
      </c>
    </row>
    <row r="24" spans="1:21" s="15" customFormat="1" ht="42.75" customHeight="1">
      <c r="A24" s="365"/>
      <c r="B24" s="366"/>
      <c r="C24" s="367"/>
      <c r="D24" s="368"/>
      <c r="E24" s="165"/>
      <c r="F24" s="369"/>
      <c r="G24" s="370"/>
      <c r="H24" s="18"/>
      <c r="I24" s="342">
        <v>7</v>
      </c>
      <c r="J24" s="20" t="s">
        <v>653</v>
      </c>
      <c r="K24" s="280">
        <f>IF(ISERROR(VLOOKUP(J24,'KAYIT LİSTESİ'!$B$4:$H$951,2,0)),"",(VLOOKUP(J24,'KAYIT LİSTESİ'!$B$4:$H$951,2,0)))</f>
        <v>405</v>
      </c>
      <c r="L24" s="21">
        <f>IF(ISERROR(VLOOKUP(J24,'KAYIT LİSTESİ'!$B$4:$H$951,4,0)),"",(VLOOKUP(J24,'KAYIT LİSTESİ'!$B$4:$H$951,4,0)))</f>
        <v>1994</v>
      </c>
      <c r="M24" s="46" t="str">
        <f>IF(ISERROR(VLOOKUP(J24,'KAYIT LİSTESİ'!$B$4:$H$951,5,0)),"",(VLOOKUP(J24,'KAYIT LİSTESİ'!$B$4:$H$951,5,0)))</f>
        <v>BARIŞ UYAR</v>
      </c>
      <c r="N24" s="46" t="str">
        <f>IF(ISERROR(VLOOKUP(J24,'KAYIT LİSTESİ'!$B$4:$H$951,6,0)),"",(VLOOKUP(J24,'KAYIT LİSTESİ'!$B$4:$H$951,6,0)))</f>
        <v>ANKARA-B.B. ANKARASPOR</v>
      </c>
      <c r="O24" s="22"/>
      <c r="P24" s="343"/>
      <c r="T24" s="254">
        <v>1470</v>
      </c>
      <c r="U24" s="255">
        <v>77</v>
      </c>
    </row>
    <row r="25" spans="1:21" s="15" customFormat="1" ht="42.75" customHeight="1">
      <c r="A25" s="365"/>
      <c r="B25" s="366"/>
      <c r="C25" s="367"/>
      <c r="D25" s="368"/>
      <c r="E25" s="165"/>
      <c r="F25" s="369"/>
      <c r="G25" s="370"/>
      <c r="H25" s="18"/>
      <c r="I25" s="342">
        <v>8</v>
      </c>
      <c r="J25" s="20" t="s">
        <v>654</v>
      </c>
      <c r="K25" s="280">
        <f>IF(ISERROR(VLOOKUP(J25,'KAYIT LİSTESİ'!$B$4:$H$951,2,0)),"",(VLOOKUP(J25,'KAYIT LİSTESİ'!$B$4:$H$951,2,0)))</f>
        <v>506</v>
      </c>
      <c r="L25" s="21" t="str">
        <f>IF(ISERROR(VLOOKUP(J25,'KAYIT LİSTESİ'!$B$4:$H$951,4,0)),"",(VLOOKUP(J25,'KAYIT LİSTESİ'!$B$4:$H$951,4,0)))</f>
        <v>-</v>
      </c>
      <c r="M25" s="46" t="str">
        <f>IF(ISERROR(VLOOKUP(J25,'KAYIT LİSTESİ'!$B$4:$H$951,5,0)),"",(VLOOKUP(J25,'KAYIT LİSTESİ'!$B$4:$H$951,5,0)))</f>
        <v>HÜSEYİN KILIÇ</v>
      </c>
      <c r="N25" s="46" t="str">
        <f>IF(ISERROR(VLOOKUP(J25,'KAYIT LİSTESİ'!$B$4:$H$951,6,0)),"",(VLOOKUP(J25,'KAYIT LİSTESİ'!$B$4:$H$951,6,0)))</f>
        <v>KOCAELİ-DARICA BLD.EĞT.SP.</v>
      </c>
      <c r="O25" s="22"/>
      <c r="P25" s="343"/>
      <c r="T25" s="254">
        <v>1475</v>
      </c>
      <c r="U25" s="255">
        <v>76</v>
      </c>
    </row>
    <row r="26" spans="1:21" s="15" customFormat="1" ht="42.75" customHeight="1">
      <c r="A26" s="365"/>
      <c r="B26" s="366"/>
      <c r="C26" s="367"/>
      <c r="D26" s="368"/>
      <c r="E26" s="165"/>
      <c r="F26" s="369"/>
      <c r="G26" s="370"/>
      <c r="H26" s="18"/>
      <c r="I26" s="338" t="s">
        <v>18</v>
      </c>
      <c r="J26" s="269"/>
      <c r="K26" s="269"/>
      <c r="L26" s="269"/>
      <c r="M26" s="271" t="s">
        <v>436</v>
      </c>
      <c r="N26" s="272"/>
      <c r="O26" s="269"/>
      <c r="P26" s="339"/>
      <c r="T26" s="254">
        <v>1480</v>
      </c>
      <c r="U26" s="255">
        <v>75</v>
      </c>
    </row>
    <row r="27" spans="1:21" s="15" customFormat="1" ht="42.75" customHeight="1">
      <c r="A27" s="365"/>
      <c r="B27" s="366"/>
      <c r="C27" s="367"/>
      <c r="D27" s="368"/>
      <c r="E27" s="165"/>
      <c r="F27" s="369"/>
      <c r="G27" s="370"/>
      <c r="H27" s="18"/>
      <c r="I27" s="340" t="s">
        <v>12</v>
      </c>
      <c r="J27" s="42" t="s">
        <v>80</v>
      </c>
      <c r="K27" s="42" t="s">
        <v>79</v>
      </c>
      <c r="L27" s="43" t="s">
        <v>13</v>
      </c>
      <c r="M27" s="44" t="s">
        <v>14</v>
      </c>
      <c r="N27" s="44" t="s">
        <v>672</v>
      </c>
      <c r="O27" s="42" t="s">
        <v>15</v>
      </c>
      <c r="P27" s="341" t="s">
        <v>26</v>
      </c>
      <c r="T27" s="254">
        <v>1485</v>
      </c>
      <c r="U27" s="255">
        <v>74</v>
      </c>
    </row>
    <row r="28" spans="1:21" s="15" customFormat="1" ht="42.75" customHeight="1">
      <c r="A28" s="365"/>
      <c r="B28" s="366"/>
      <c r="C28" s="367"/>
      <c r="D28" s="368"/>
      <c r="E28" s="165"/>
      <c r="F28" s="369"/>
      <c r="G28" s="370"/>
      <c r="H28" s="18"/>
      <c r="I28" s="342">
        <v>1</v>
      </c>
      <c r="J28" s="20" t="s">
        <v>655</v>
      </c>
      <c r="K28" s="280">
        <f>IF(ISERROR(VLOOKUP(J28,'KAYIT LİSTESİ'!$B$4:$H$951,2,0)),"",(VLOOKUP(J28,'KAYIT LİSTESİ'!$B$4:$H$951,2,0)))</f>
      </c>
      <c r="L28" s="21">
        <f>IF(ISERROR(VLOOKUP(J28,'KAYIT LİSTESİ'!$B$4:$H$951,4,0)),"",(VLOOKUP(J28,'KAYIT LİSTESİ'!$B$4:$H$951,4,0)))</f>
      </c>
      <c r="M28" s="46">
        <f>IF(ISERROR(VLOOKUP(J28,'KAYIT LİSTESİ'!$B$4:$H$951,5,0)),"",(VLOOKUP(J28,'KAYIT LİSTESİ'!$B$4:$H$951,5,0)))</f>
      </c>
      <c r="N28" s="46">
        <f>IF(ISERROR(VLOOKUP(J28,'KAYIT LİSTESİ'!$B$4:$H$951,6,0)),"",(VLOOKUP(J28,'KAYIT LİSTESİ'!$B$4:$H$951,6,0)))</f>
      </c>
      <c r="O28" s="22"/>
      <c r="P28" s="343"/>
      <c r="T28" s="254">
        <v>1490</v>
      </c>
      <c r="U28" s="255">
        <v>73</v>
      </c>
    </row>
    <row r="29" spans="1:21" s="15" customFormat="1" ht="42.75" customHeight="1">
      <c r="A29" s="365"/>
      <c r="B29" s="366"/>
      <c r="C29" s="367"/>
      <c r="D29" s="368"/>
      <c r="E29" s="165"/>
      <c r="F29" s="369"/>
      <c r="G29" s="370"/>
      <c r="H29" s="18"/>
      <c r="I29" s="342">
        <v>2</v>
      </c>
      <c r="J29" s="20" t="s">
        <v>656</v>
      </c>
      <c r="K29" s="280">
        <f>IF(ISERROR(VLOOKUP(J29,'KAYIT LİSTESİ'!$B$4:$H$951,2,0)),"",(VLOOKUP(J29,'KAYIT LİSTESİ'!$B$4:$H$951,2,0)))</f>
      </c>
      <c r="L29" s="21">
        <f>IF(ISERROR(VLOOKUP(J29,'KAYIT LİSTESİ'!$B$4:$H$951,4,0)),"",(VLOOKUP(J29,'KAYIT LİSTESİ'!$B$4:$H$951,4,0)))</f>
      </c>
      <c r="M29" s="46">
        <f>IF(ISERROR(VLOOKUP(J29,'KAYIT LİSTESİ'!$B$4:$H$951,5,0)),"",(VLOOKUP(J29,'KAYIT LİSTESİ'!$B$4:$H$951,5,0)))</f>
      </c>
      <c r="N29" s="46">
        <f>IF(ISERROR(VLOOKUP(J29,'KAYIT LİSTESİ'!$B$4:$H$951,6,0)),"",(VLOOKUP(J29,'KAYIT LİSTESİ'!$B$4:$H$951,6,0)))</f>
      </c>
      <c r="O29" s="22"/>
      <c r="P29" s="343"/>
      <c r="T29" s="254">
        <v>1495</v>
      </c>
      <c r="U29" s="255">
        <v>72</v>
      </c>
    </row>
    <row r="30" spans="1:21" s="15" customFormat="1" ht="42.75" customHeight="1">
      <c r="A30" s="365"/>
      <c r="B30" s="366"/>
      <c r="C30" s="367"/>
      <c r="D30" s="368"/>
      <c r="E30" s="165"/>
      <c r="F30" s="369"/>
      <c r="G30" s="370"/>
      <c r="H30" s="18"/>
      <c r="I30" s="342">
        <v>3</v>
      </c>
      <c r="J30" s="20" t="s">
        <v>657</v>
      </c>
      <c r="K30" s="280">
        <f>IF(ISERROR(VLOOKUP(J30,'KAYIT LİSTESİ'!$B$4:$H$951,2,0)),"",(VLOOKUP(J30,'KAYIT LİSTESİ'!$B$4:$H$951,2,0)))</f>
      </c>
      <c r="L30" s="21">
        <f>IF(ISERROR(VLOOKUP(J30,'KAYIT LİSTESİ'!$B$4:$H$951,4,0)),"",(VLOOKUP(J30,'KAYIT LİSTESİ'!$B$4:$H$951,4,0)))</f>
      </c>
      <c r="M30" s="46">
        <f>IF(ISERROR(VLOOKUP(J30,'KAYIT LİSTESİ'!$B$4:$H$951,5,0)),"",(VLOOKUP(J30,'KAYIT LİSTESİ'!$B$4:$H$951,5,0)))</f>
      </c>
      <c r="N30" s="46">
        <f>IF(ISERROR(VLOOKUP(J30,'KAYIT LİSTESİ'!$B$4:$H$951,6,0)),"",(VLOOKUP(J30,'KAYIT LİSTESİ'!$B$4:$H$951,6,0)))</f>
      </c>
      <c r="O30" s="22"/>
      <c r="P30" s="343"/>
      <c r="T30" s="254">
        <v>1500</v>
      </c>
      <c r="U30" s="255">
        <v>71</v>
      </c>
    </row>
    <row r="31" spans="1:21" s="15" customFormat="1" ht="42.75" customHeight="1">
      <c r="A31" s="365"/>
      <c r="B31" s="366"/>
      <c r="C31" s="367"/>
      <c r="D31" s="368"/>
      <c r="E31" s="165"/>
      <c r="F31" s="369"/>
      <c r="G31" s="370"/>
      <c r="H31" s="18"/>
      <c r="I31" s="342">
        <v>4</v>
      </c>
      <c r="J31" s="20" t="s">
        <v>658</v>
      </c>
      <c r="K31" s="280">
        <f>IF(ISERROR(VLOOKUP(J31,'KAYIT LİSTESİ'!$B$4:$H$951,2,0)),"",(VLOOKUP(J31,'KAYIT LİSTESİ'!$B$4:$H$951,2,0)))</f>
      </c>
      <c r="L31" s="21">
        <f>IF(ISERROR(VLOOKUP(J31,'KAYIT LİSTESİ'!$B$4:$H$951,4,0)),"",(VLOOKUP(J31,'KAYIT LİSTESİ'!$B$4:$H$951,4,0)))</f>
      </c>
      <c r="M31" s="46">
        <f>IF(ISERROR(VLOOKUP(J31,'KAYIT LİSTESİ'!$B$4:$H$951,5,0)),"",(VLOOKUP(J31,'KAYIT LİSTESİ'!$B$4:$H$951,5,0)))</f>
      </c>
      <c r="N31" s="46">
        <f>IF(ISERROR(VLOOKUP(J31,'KAYIT LİSTESİ'!$B$4:$H$951,6,0)),"",(VLOOKUP(J31,'KAYIT LİSTESİ'!$B$4:$H$951,6,0)))</f>
      </c>
      <c r="O31" s="22"/>
      <c r="P31" s="343"/>
      <c r="T31" s="254">
        <v>1505</v>
      </c>
      <c r="U31" s="255">
        <v>70</v>
      </c>
    </row>
    <row r="32" spans="1:21" s="15" customFormat="1" ht="42.75" customHeight="1">
      <c r="A32" s="365"/>
      <c r="B32" s="366"/>
      <c r="C32" s="367"/>
      <c r="D32" s="368"/>
      <c r="E32" s="165"/>
      <c r="F32" s="369"/>
      <c r="G32" s="370"/>
      <c r="H32" s="18"/>
      <c r="I32" s="342">
        <v>5</v>
      </c>
      <c r="J32" s="20" t="s">
        <v>659</v>
      </c>
      <c r="K32" s="280">
        <f>IF(ISERROR(VLOOKUP(J32,'KAYIT LİSTESİ'!$B$4:$H$951,2,0)),"",(VLOOKUP(J32,'KAYIT LİSTESİ'!$B$4:$H$951,2,0)))</f>
      </c>
      <c r="L32" s="21">
        <f>IF(ISERROR(VLOOKUP(J32,'KAYIT LİSTESİ'!$B$4:$H$951,4,0)),"",(VLOOKUP(J32,'KAYIT LİSTESİ'!$B$4:$H$951,4,0)))</f>
      </c>
      <c r="M32" s="46">
        <f>IF(ISERROR(VLOOKUP(J32,'KAYIT LİSTESİ'!$B$4:$H$951,5,0)),"",(VLOOKUP(J32,'KAYIT LİSTESİ'!$B$4:$H$951,5,0)))</f>
      </c>
      <c r="N32" s="46">
        <f>IF(ISERROR(VLOOKUP(J32,'KAYIT LİSTESİ'!$B$4:$H$951,6,0)),"",(VLOOKUP(J32,'KAYIT LİSTESİ'!$B$4:$H$951,6,0)))</f>
      </c>
      <c r="O32" s="22"/>
      <c r="P32" s="343"/>
      <c r="T32" s="254">
        <v>1510</v>
      </c>
      <c r="U32" s="255">
        <v>69</v>
      </c>
    </row>
    <row r="33" spans="1:21" s="15" customFormat="1" ht="42.75" customHeight="1">
      <c r="A33" s="365"/>
      <c r="B33" s="366"/>
      <c r="C33" s="367"/>
      <c r="D33" s="368"/>
      <c r="E33" s="165"/>
      <c r="F33" s="369"/>
      <c r="G33" s="370"/>
      <c r="H33" s="18"/>
      <c r="I33" s="342">
        <v>6</v>
      </c>
      <c r="J33" s="20" t="s">
        <v>660</v>
      </c>
      <c r="K33" s="280">
        <f>IF(ISERROR(VLOOKUP(J33,'KAYIT LİSTESİ'!$B$4:$H$951,2,0)),"",(VLOOKUP(J33,'KAYIT LİSTESİ'!$B$4:$H$951,2,0)))</f>
      </c>
      <c r="L33" s="21">
        <f>IF(ISERROR(VLOOKUP(J33,'KAYIT LİSTESİ'!$B$4:$H$951,4,0)),"",(VLOOKUP(J33,'KAYIT LİSTESİ'!$B$4:$H$951,4,0)))</f>
      </c>
      <c r="M33" s="46">
        <f>IF(ISERROR(VLOOKUP(J33,'KAYIT LİSTESİ'!$B$4:$H$951,5,0)),"",(VLOOKUP(J33,'KAYIT LİSTESİ'!$B$4:$H$951,5,0)))</f>
      </c>
      <c r="N33" s="46">
        <f>IF(ISERROR(VLOOKUP(J33,'KAYIT LİSTESİ'!$B$4:$H$951,6,0)),"",(VLOOKUP(J33,'KAYIT LİSTESİ'!$B$4:$H$951,6,0)))</f>
      </c>
      <c r="O33" s="22"/>
      <c r="P33" s="343"/>
      <c r="T33" s="254">
        <v>1515</v>
      </c>
      <c r="U33" s="255">
        <v>68</v>
      </c>
    </row>
    <row r="34" spans="1:21" s="15" customFormat="1" ht="42.75" customHeight="1">
      <c r="A34" s="365"/>
      <c r="B34" s="366"/>
      <c r="C34" s="367"/>
      <c r="D34" s="368"/>
      <c r="E34" s="165"/>
      <c r="F34" s="369"/>
      <c r="G34" s="370"/>
      <c r="H34" s="18"/>
      <c r="I34" s="342">
        <v>7</v>
      </c>
      <c r="J34" s="20" t="s">
        <v>661</v>
      </c>
      <c r="K34" s="280">
        <f>IF(ISERROR(VLOOKUP(J34,'KAYIT LİSTESİ'!$B$4:$H$951,2,0)),"",(VLOOKUP(J34,'KAYIT LİSTESİ'!$B$4:$H$951,2,0)))</f>
      </c>
      <c r="L34" s="21">
        <f>IF(ISERROR(VLOOKUP(J34,'KAYIT LİSTESİ'!$B$4:$H$951,4,0)),"",(VLOOKUP(J34,'KAYIT LİSTESİ'!$B$4:$H$951,4,0)))</f>
      </c>
      <c r="M34" s="46">
        <f>IF(ISERROR(VLOOKUP(J34,'KAYIT LİSTESİ'!$B$4:$H$951,5,0)),"",(VLOOKUP(J34,'KAYIT LİSTESİ'!$B$4:$H$951,5,0)))</f>
      </c>
      <c r="N34" s="46">
        <f>IF(ISERROR(VLOOKUP(J34,'KAYIT LİSTESİ'!$B$4:$H$951,6,0)),"",(VLOOKUP(J34,'KAYIT LİSTESİ'!$B$4:$H$951,6,0)))</f>
      </c>
      <c r="O34" s="22"/>
      <c r="P34" s="343"/>
      <c r="T34" s="254">
        <v>1520</v>
      </c>
      <c r="U34" s="255">
        <v>67</v>
      </c>
    </row>
    <row r="35" spans="1:21" s="15" customFormat="1" ht="42.75" customHeight="1" thickBot="1">
      <c r="A35" s="371"/>
      <c r="B35" s="372"/>
      <c r="C35" s="373"/>
      <c r="D35" s="374"/>
      <c r="E35" s="375"/>
      <c r="F35" s="376"/>
      <c r="G35" s="377"/>
      <c r="H35" s="18"/>
      <c r="I35" s="344">
        <v>8</v>
      </c>
      <c r="J35" s="345" t="s">
        <v>662</v>
      </c>
      <c r="K35" s="358">
        <f>IF(ISERROR(VLOOKUP(J35,'KAYIT LİSTESİ'!$B$4:$H$951,2,0)),"",(VLOOKUP(J35,'KAYIT LİSTESİ'!$B$4:$H$951,2,0)))</f>
      </c>
      <c r="L35" s="359">
        <f>IF(ISERROR(VLOOKUP(J35,'KAYIT LİSTESİ'!$B$4:$H$951,4,0)),"",(VLOOKUP(J35,'KAYIT LİSTESİ'!$B$4:$H$951,4,0)))</f>
      </c>
      <c r="M35" s="348">
        <f>IF(ISERROR(VLOOKUP(J35,'KAYIT LİSTESİ'!$B$4:$H$951,5,0)),"",(VLOOKUP(J35,'KAYIT LİSTESİ'!$B$4:$H$951,5,0)))</f>
      </c>
      <c r="N35" s="348">
        <f>IF(ISERROR(VLOOKUP(J35,'KAYIT LİSTESİ'!$B$4:$H$951,6,0)),"",(VLOOKUP(J35,'KAYIT LİSTESİ'!$B$4:$H$951,6,0)))</f>
      </c>
      <c r="O35" s="349"/>
      <c r="P35" s="350"/>
      <c r="T35" s="254">
        <v>1525</v>
      </c>
      <c r="U35" s="255">
        <v>66</v>
      </c>
    </row>
    <row r="36" spans="1:21" ht="13.5" customHeight="1">
      <c r="A36" s="31"/>
      <c r="B36" s="31"/>
      <c r="C36" s="32"/>
      <c r="D36" s="53"/>
      <c r="E36" s="33"/>
      <c r="F36" s="34"/>
      <c r="G36" s="35"/>
      <c r="I36" s="36"/>
      <c r="J36" s="37"/>
      <c r="K36" s="38"/>
      <c r="L36" s="39"/>
      <c r="M36" s="49"/>
      <c r="N36" s="49"/>
      <c r="O36" s="40"/>
      <c r="P36" s="38"/>
      <c r="T36" s="254">
        <v>1620</v>
      </c>
      <c r="U36" s="255">
        <v>55</v>
      </c>
    </row>
    <row r="37" spans="1:21" ht="14.25" customHeight="1">
      <c r="A37" s="26" t="s">
        <v>19</v>
      </c>
      <c r="B37" s="26"/>
      <c r="C37" s="26"/>
      <c r="D37" s="54"/>
      <c r="E37" s="47" t="s">
        <v>0</v>
      </c>
      <c r="F37" s="41" t="s">
        <v>1</v>
      </c>
      <c r="G37" s="23"/>
      <c r="H37" s="27" t="s">
        <v>2</v>
      </c>
      <c r="I37" s="27"/>
      <c r="J37" s="27"/>
      <c r="K37" s="27"/>
      <c r="M37" s="50" t="s">
        <v>3</v>
      </c>
      <c r="N37" s="51" t="s">
        <v>3</v>
      </c>
      <c r="O37" s="23" t="s">
        <v>3</v>
      </c>
      <c r="P37" s="26"/>
      <c r="Q37" s="28"/>
      <c r="T37" s="254">
        <v>1630</v>
      </c>
      <c r="U37" s="255">
        <v>54</v>
      </c>
    </row>
    <row r="38" spans="20:21" ht="12.75">
      <c r="T38" s="254">
        <v>1640</v>
      </c>
      <c r="U38" s="255">
        <v>53</v>
      </c>
    </row>
    <row r="39" spans="20:21" ht="12.75">
      <c r="T39" s="254">
        <v>1650</v>
      </c>
      <c r="U39" s="255">
        <v>52</v>
      </c>
    </row>
    <row r="40" spans="20:21" ht="12.75">
      <c r="T40" s="254">
        <v>1660</v>
      </c>
      <c r="U40" s="255">
        <v>51</v>
      </c>
    </row>
    <row r="41" spans="20:21" ht="12.75">
      <c r="T41" s="254">
        <v>1670</v>
      </c>
      <c r="U41" s="255">
        <v>50</v>
      </c>
    </row>
    <row r="42" spans="20:21" ht="12.75">
      <c r="T42" s="254">
        <v>1680</v>
      </c>
      <c r="U42" s="255">
        <v>49</v>
      </c>
    </row>
    <row r="43" spans="20:21" ht="12.75">
      <c r="T43" s="254">
        <v>1690</v>
      </c>
      <c r="U43" s="255">
        <v>48</v>
      </c>
    </row>
    <row r="44" spans="20:21" ht="12.75">
      <c r="T44" s="254">
        <v>1700</v>
      </c>
      <c r="U44" s="255">
        <v>47</v>
      </c>
    </row>
    <row r="45" spans="20:21" ht="12.75">
      <c r="T45" s="254">
        <v>1710</v>
      </c>
      <c r="U45" s="255">
        <v>46</v>
      </c>
    </row>
    <row r="46" spans="20:21" ht="12.75">
      <c r="T46" s="254">
        <v>1720</v>
      </c>
      <c r="U46" s="255">
        <v>45</v>
      </c>
    </row>
    <row r="47" spans="20:21" ht="12.75">
      <c r="T47" s="254">
        <v>1730</v>
      </c>
      <c r="U47" s="255">
        <v>44</v>
      </c>
    </row>
    <row r="48" spans="20:21" ht="12.75">
      <c r="T48" s="254">
        <v>1740</v>
      </c>
      <c r="U48" s="255">
        <v>43</v>
      </c>
    </row>
    <row r="49" spans="20:21" ht="12.75">
      <c r="T49" s="254">
        <v>1750</v>
      </c>
      <c r="U49" s="255">
        <v>42</v>
      </c>
    </row>
    <row r="50" spans="20:21" ht="12.75">
      <c r="T50" s="254">
        <v>1760</v>
      </c>
      <c r="U50" s="255">
        <v>41</v>
      </c>
    </row>
    <row r="51" spans="20:21" ht="12.75">
      <c r="T51" s="254">
        <v>1770</v>
      </c>
      <c r="U51" s="255">
        <v>40</v>
      </c>
    </row>
    <row r="52" spans="20:21" ht="12.75">
      <c r="T52" s="254">
        <v>1780</v>
      </c>
      <c r="U52" s="255">
        <v>39</v>
      </c>
    </row>
    <row r="53" spans="20:21" ht="12.75">
      <c r="T53" s="254">
        <v>1790</v>
      </c>
      <c r="U53" s="255">
        <v>38</v>
      </c>
    </row>
    <row r="54" spans="20:21" ht="12.75">
      <c r="T54" s="254">
        <v>1800</v>
      </c>
      <c r="U54" s="255">
        <v>37</v>
      </c>
    </row>
    <row r="55" spans="20:21" ht="12.75">
      <c r="T55" s="254">
        <v>1810</v>
      </c>
      <c r="U55" s="255">
        <v>36</v>
      </c>
    </row>
    <row r="56" spans="20:21" ht="12.75">
      <c r="T56" s="254">
        <v>1830</v>
      </c>
      <c r="U56" s="255">
        <v>35</v>
      </c>
    </row>
    <row r="57" spans="20:21" ht="12.75">
      <c r="T57" s="254">
        <v>1850</v>
      </c>
      <c r="U57" s="255">
        <v>34</v>
      </c>
    </row>
    <row r="58" spans="20:21" ht="12.75">
      <c r="T58" s="254">
        <v>1870</v>
      </c>
      <c r="U58" s="255">
        <v>33</v>
      </c>
    </row>
    <row r="59" spans="20:21" ht="12.75">
      <c r="T59" s="254">
        <v>1890</v>
      </c>
      <c r="U59" s="255">
        <v>32</v>
      </c>
    </row>
    <row r="60" spans="20:21" ht="12.75">
      <c r="T60" s="254">
        <v>1910</v>
      </c>
      <c r="U60" s="255">
        <v>31</v>
      </c>
    </row>
    <row r="61" spans="20:21" ht="12.75">
      <c r="T61" s="254">
        <v>1930</v>
      </c>
      <c r="U61" s="255">
        <v>30</v>
      </c>
    </row>
    <row r="62" spans="20:21" ht="12.75">
      <c r="T62" s="254">
        <v>1950</v>
      </c>
      <c r="U62" s="255">
        <v>29</v>
      </c>
    </row>
    <row r="63" spans="20:21" ht="12.75">
      <c r="T63" s="254">
        <v>1970</v>
      </c>
      <c r="U63" s="255">
        <v>28</v>
      </c>
    </row>
    <row r="64" spans="20:21" ht="12.75">
      <c r="T64" s="254">
        <v>1990</v>
      </c>
      <c r="U64" s="255">
        <v>27</v>
      </c>
    </row>
    <row r="65" spans="20:21" ht="12.75">
      <c r="T65" s="254">
        <v>2010</v>
      </c>
      <c r="U65" s="255">
        <v>26</v>
      </c>
    </row>
    <row r="66" spans="20:21" ht="12.75">
      <c r="T66" s="254">
        <v>2030</v>
      </c>
      <c r="U66" s="255">
        <v>25</v>
      </c>
    </row>
    <row r="67" spans="20:21" ht="12.75">
      <c r="T67" s="254">
        <v>2050</v>
      </c>
      <c r="U67" s="255">
        <v>24</v>
      </c>
    </row>
    <row r="68" spans="20:21" ht="12.75">
      <c r="T68" s="254">
        <v>2070</v>
      </c>
      <c r="U68" s="255">
        <v>23</v>
      </c>
    </row>
    <row r="69" spans="20:21" ht="12.75">
      <c r="T69" s="254">
        <v>2090</v>
      </c>
      <c r="U69" s="255">
        <v>22</v>
      </c>
    </row>
    <row r="70" spans="20:21" ht="12.75">
      <c r="T70" s="254">
        <v>2110</v>
      </c>
      <c r="U70" s="255">
        <v>21</v>
      </c>
    </row>
    <row r="71" spans="20:21" ht="12.75">
      <c r="T71" s="254">
        <v>2130</v>
      </c>
      <c r="U71" s="255">
        <v>20</v>
      </c>
    </row>
    <row r="72" spans="20:21" ht="12.75">
      <c r="T72" s="254">
        <v>2150</v>
      </c>
      <c r="U72" s="255">
        <v>19</v>
      </c>
    </row>
    <row r="73" spans="20:21" ht="12.75">
      <c r="T73" s="254">
        <v>2170</v>
      </c>
      <c r="U73" s="255">
        <v>18</v>
      </c>
    </row>
    <row r="74" spans="20:21" ht="12.75">
      <c r="T74" s="254">
        <v>2190</v>
      </c>
      <c r="U74" s="255">
        <v>17</v>
      </c>
    </row>
    <row r="75" spans="20:21" ht="12.75">
      <c r="T75" s="254">
        <v>2210</v>
      </c>
      <c r="U75" s="255">
        <v>16</v>
      </c>
    </row>
    <row r="76" spans="20:21" ht="12.75">
      <c r="T76" s="254">
        <v>2240</v>
      </c>
      <c r="U76" s="255">
        <v>15</v>
      </c>
    </row>
    <row r="77" spans="20:21" ht="12.75">
      <c r="T77" s="254">
        <v>2260</v>
      </c>
      <c r="U77" s="255">
        <v>14</v>
      </c>
    </row>
    <row r="78" spans="20:21" ht="12.75">
      <c r="T78" s="254">
        <v>2280</v>
      </c>
      <c r="U78" s="255">
        <v>13</v>
      </c>
    </row>
    <row r="79" spans="20:21" ht="12.75">
      <c r="T79" s="254">
        <v>2300</v>
      </c>
      <c r="U79" s="255">
        <v>12</v>
      </c>
    </row>
    <row r="80" spans="20:21" ht="12.75">
      <c r="T80" s="254">
        <v>2320</v>
      </c>
      <c r="U80" s="255">
        <v>11</v>
      </c>
    </row>
    <row r="81" spans="20:21" ht="12.75">
      <c r="T81" s="254">
        <v>2350</v>
      </c>
      <c r="U81" s="255">
        <v>10</v>
      </c>
    </row>
    <row r="82" spans="20:21" ht="12.75">
      <c r="T82" s="254">
        <v>2380</v>
      </c>
      <c r="U82" s="255">
        <v>9</v>
      </c>
    </row>
    <row r="83" spans="20:21" ht="12.75">
      <c r="T83" s="254">
        <v>2410</v>
      </c>
      <c r="U83" s="255">
        <v>8</v>
      </c>
    </row>
    <row r="84" spans="20:21" ht="12.75">
      <c r="T84" s="254">
        <v>2440</v>
      </c>
      <c r="U84" s="255">
        <v>7</v>
      </c>
    </row>
    <row r="85" spans="20:21" ht="12.75">
      <c r="T85" s="254">
        <v>2470</v>
      </c>
      <c r="U85" s="255">
        <v>6</v>
      </c>
    </row>
    <row r="86" spans="20:21" ht="12.75">
      <c r="T86" s="254">
        <v>2500</v>
      </c>
      <c r="U86" s="255">
        <v>5</v>
      </c>
    </row>
    <row r="87" spans="20:21" ht="12.75">
      <c r="T87" s="254">
        <v>2540</v>
      </c>
      <c r="U87" s="255">
        <v>4</v>
      </c>
    </row>
    <row r="88" spans="20:21" ht="12.75">
      <c r="T88" s="254">
        <v>2580</v>
      </c>
      <c r="U88" s="255">
        <v>3</v>
      </c>
    </row>
    <row r="89" spans="20:21" ht="12.75">
      <c r="T89" s="254">
        <v>2620</v>
      </c>
      <c r="U89" s="255">
        <v>2</v>
      </c>
    </row>
    <row r="90" spans="20:21" ht="12.75">
      <c r="T90" s="254">
        <v>2660</v>
      </c>
      <c r="U90" s="255">
        <v>1</v>
      </c>
    </row>
  </sheetData>
  <sheetProtection/>
  <mergeCells count="19">
    <mergeCell ref="I5:P5"/>
    <mergeCell ref="A6:A7"/>
    <mergeCell ref="B6:B7"/>
    <mergeCell ref="G6:G7"/>
    <mergeCell ref="F6:F7"/>
    <mergeCell ref="C6:C7"/>
    <mergeCell ref="D6:D7"/>
    <mergeCell ref="E6:E7"/>
    <mergeCell ref="A5:G5"/>
    <mergeCell ref="A1:P1"/>
    <mergeCell ref="A2:P2"/>
    <mergeCell ref="A3:C3"/>
    <mergeCell ref="D3:E3"/>
    <mergeCell ref="F3:G3"/>
    <mergeCell ref="A4:C4"/>
    <mergeCell ref="D4:E4"/>
    <mergeCell ref="N3:P3"/>
    <mergeCell ref="I3:L3"/>
    <mergeCell ref="N4:P4"/>
  </mergeCells>
  <hyperlinks>
    <hyperlink ref="D3" location="'YARIŞMA PROGRAMI'!C7" display="100 m. Engelli"/>
  </hyperlinks>
  <printOptions horizontalCentered="1"/>
  <pageMargins left="0.2755905511811024" right="0.1968503937007874" top="0.77"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00FFFF"/>
  </sheetPr>
  <dimension ref="A1:U90"/>
  <sheetViews>
    <sheetView view="pageBreakPreview" zoomScale="80" zoomScaleSheetLayoutView="80" zoomScalePageLayoutView="0" workbookViewId="0" topLeftCell="A1">
      <selection activeCell="A6" sqref="A6:A7"/>
    </sheetView>
  </sheetViews>
  <sheetFormatPr defaultColWidth="9.140625" defaultRowHeight="12.75"/>
  <cols>
    <col min="1" max="1" width="4.8515625" style="23" customWidth="1"/>
    <col min="2" max="2" width="7.7109375" style="23" bestFit="1" customWidth="1"/>
    <col min="3" max="3" width="14.421875" style="17" customWidth="1"/>
    <col min="4" max="4" width="20.8515625" style="48" customWidth="1"/>
    <col min="5" max="5" width="26.57421875" style="48" customWidth="1"/>
    <col min="6" max="6" width="9.28125" style="17" customWidth="1"/>
    <col min="7" max="7" width="7.57421875" style="24" customWidth="1"/>
    <col min="8" max="8" width="2.140625" style="17" customWidth="1"/>
    <col min="9" max="9" width="4.421875" style="23" customWidth="1"/>
    <col min="10" max="10" width="14.28125" style="23" hidden="1" customWidth="1"/>
    <col min="11" max="11" width="6.57421875" style="23" customWidth="1"/>
    <col min="12" max="12" width="12.7109375" style="25" customWidth="1"/>
    <col min="13" max="13" width="25.421875" style="52" customWidth="1"/>
    <col min="14" max="14" width="24.8515625" style="52" customWidth="1"/>
    <col min="15" max="15" width="9.57421875" style="17" customWidth="1"/>
    <col min="16" max="16" width="7.7109375" style="17" customWidth="1"/>
    <col min="17" max="17" width="5.7109375" style="17" customWidth="1"/>
    <col min="18" max="19" width="9.140625" style="17" customWidth="1"/>
    <col min="20" max="20" width="9.140625" style="254" hidden="1" customWidth="1"/>
    <col min="21" max="21" width="9.140625" style="255" hidden="1" customWidth="1"/>
    <col min="22" max="16384" width="9.140625" style="17" customWidth="1"/>
  </cols>
  <sheetData>
    <row r="1" spans="1:21" s="9" customFormat="1" ht="53.25"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c r="T1" s="253">
        <v>1160</v>
      </c>
      <c r="U1" s="252">
        <v>100</v>
      </c>
    </row>
    <row r="2" spans="1:21" s="9" customFormat="1" ht="24.75" customHeight="1">
      <c r="A2" s="466" t="str">
        <f>'YARIŞMA BİLGİLERİ'!F19</f>
        <v>Kulüplerarası Gençler Atletizm Ligi 1.Kademe Yarışmaları</v>
      </c>
      <c r="B2" s="466"/>
      <c r="C2" s="466"/>
      <c r="D2" s="466"/>
      <c r="E2" s="466"/>
      <c r="F2" s="466"/>
      <c r="G2" s="466"/>
      <c r="H2" s="466"/>
      <c r="I2" s="466"/>
      <c r="J2" s="466"/>
      <c r="K2" s="466"/>
      <c r="L2" s="466"/>
      <c r="M2" s="466"/>
      <c r="N2" s="466"/>
      <c r="O2" s="466"/>
      <c r="P2" s="466"/>
      <c r="T2" s="253">
        <v>1162</v>
      </c>
      <c r="U2" s="252">
        <v>99</v>
      </c>
    </row>
    <row r="3" spans="1:21" s="11" customFormat="1" ht="21.75" customHeight="1">
      <c r="A3" s="467" t="s">
        <v>94</v>
      </c>
      <c r="B3" s="467"/>
      <c r="C3" s="467"/>
      <c r="D3" s="468" t="str">
        <f>'YARIŞMA PROGRAMI'!C7</f>
        <v>100 Metre</v>
      </c>
      <c r="E3" s="468"/>
      <c r="F3" s="469"/>
      <c r="G3" s="469"/>
      <c r="H3" s="10"/>
      <c r="I3" s="473"/>
      <c r="J3" s="473"/>
      <c r="K3" s="473"/>
      <c r="L3" s="473"/>
      <c r="M3" s="75" t="s">
        <v>445</v>
      </c>
      <c r="N3" s="472" t="str">
        <f>'YARIŞMA PROGRAMI'!E7</f>
        <v>Aykut AY  10.48</v>
      </c>
      <c r="O3" s="472"/>
      <c r="P3" s="472"/>
      <c r="T3" s="253">
        <v>1164</v>
      </c>
      <c r="U3" s="252">
        <v>98</v>
      </c>
    </row>
    <row r="4" spans="1:21" s="11" customFormat="1" ht="17.25" customHeight="1" thickBot="1">
      <c r="A4" s="470" t="s">
        <v>84</v>
      </c>
      <c r="B4" s="470"/>
      <c r="C4" s="470"/>
      <c r="D4" s="471" t="str">
        <f>'YARIŞMA BİLGİLERİ'!F21</f>
        <v>Erkekler</v>
      </c>
      <c r="E4" s="471"/>
      <c r="F4" s="335"/>
      <c r="G4" s="335"/>
      <c r="H4" s="29"/>
      <c r="I4" s="335"/>
      <c r="J4" s="335"/>
      <c r="K4" s="335"/>
      <c r="L4" s="336"/>
      <c r="M4" s="337" t="s">
        <v>92</v>
      </c>
      <c r="N4" s="474" t="str">
        <f>'YARIŞMA PROGRAMI'!B7</f>
        <v>18 Mayıs 2013 - 16.50</v>
      </c>
      <c r="O4" s="474"/>
      <c r="P4" s="474"/>
      <c r="T4" s="253">
        <v>1166</v>
      </c>
      <c r="U4" s="252">
        <v>97</v>
      </c>
    </row>
    <row r="5" spans="1:21" s="9" customFormat="1" ht="24.75" customHeight="1">
      <c r="A5" s="479" t="s">
        <v>910</v>
      </c>
      <c r="B5" s="480"/>
      <c r="C5" s="480"/>
      <c r="D5" s="480"/>
      <c r="E5" s="480"/>
      <c r="F5" s="480"/>
      <c r="G5" s="481"/>
      <c r="H5" s="7"/>
      <c r="I5" s="482" t="s">
        <v>904</v>
      </c>
      <c r="J5" s="483"/>
      <c r="K5" s="483"/>
      <c r="L5" s="483"/>
      <c r="M5" s="483"/>
      <c r="N5" s="483"/>
      <c r="O5" s="483"/>
      <c r="P5" s="484"/>
      <c r="T5" s="253">
        <v>1168</v>
      </c>
      <c r="U5" s="252">
        <v>96</v>
      </c>
    </row>
    <row r="6" spans="1:21" s="15" customFormat="1" ht="24.75" customHeight="1">
      <c r="A6" s="485" t="s">
        <v>12</v>
      </c>
      <c r="B6" s="486" t="s">
        <v>79</v>
      </c>
      <c r="C6" s="478" t="s">
        <v>91</v>
      </c>
      <c r="D6" s="477" t="s">
        <v>14</v>
      </c>
      <c r="E6" s="477" t="s">
        <v>672</v>
      </c>
      <c r="F6" s="477" t="s">
        <v>15</v>
      </c>
      <c r="G6" s="475" t="s">
        <v>233</v>
      </c>
      <c r="I6" s="338" t="s">
        <v>16</v>
      </c>
      <c r="J6" s="269"/>
      <c r="K6" s="269"/>
      <c r="L6" s="269"/>
      <c r="M6" s="271" t="s">
        <v>436</v>
      </c>
      <c r="N6" s="272" t="s">
        <v>928</v>
      </c>
      <c r="O6" s="269"/>
      <c r="P6" s="339"/>
      <c r="T6" s="254">
        <v>1170</v>
      </c>
      <c r="U6" s="255">
        <v>95</v>
      </c>
    </row>
    <row r="7" spans="1:21" ht="26.25" customHeight="1">
      <c r="A7" s="485"/>
      <c r="B7" s="487"/>
      <c r="C7" s="478"/>
      <c r="D7" s="477"/>
      <c r="E7" s="477"/>
      <c r="F7" s="477"/>
      <c r="G7" s="476"/>
      <c r="H7" s="16"/>
      <c r="I7" s="340" t="s">
        <v>12</v>
      </c>
      <c r="J7" s="42" t="s">
        <v>80</v>
      </c>
      <c r="K7" s="42" t="s">
        <v>79</v>
      </c>
      <c r="L7" s="43" t="s">
        <v>13</v>
      </c>
      <c r="M7" s="44" t="s">
        <v>14</v>
      </c>
      <c r="N7" s="44" t="s">
        <v>672</v>
      </c>
      <c r="O7" s="42" t="s">
        <v>15</v>
      </c>
      <c r="P7" s="341" t="s">
        <v>26</v>
      </c>
      <c r="T7" s="254">
        <v>1172</v>
      </c>
      <c r="U7" s="255">
        <v>94</v>
      </c>
    </row>
    <row r="8" spans="1:21" s="15" customFormat="1" ht="39.75" customHeight="1">
      <c r="A8" s="365">
        <v>1</v>
      </c>
      <c r="B8" s="366">
        <v>498</v>
      </c>
      <c r="C8" s="367" t="s">
        <v>908</v>
      </c>
      <c r="D8" s="368" t="s">
        <v>811</v>
      </c>
      <c r="E8" s="165" t="s">
        <v>810</v>
      </c>
      <c r="F8" s="369">
        <v>1046</v>
      </c>
      <c r="G8" s="370">
        <v>13</v>
      </c>
      <c r="H8" s="18"/>
      <c r="I8" s="342">
        <v>1</v>
      </c>
      <c r="J8" s="20" t="s">
        <v>156</v>
      </c>
      <c r="K8" s="280">
        <f>IF(ISERROR(VLOOKUP(J8,'KAYIT LİSTESİ'!$B$4:$H$951,2,0)),"",(VLOOKUP(J8,'KAYIT LİSTESİ'!$B$4:$H$951,2,0)))</f>
      </c>
      <c r="L8" s="21">
        <f>IF(ISERROR(VLOOKUP(J8,'KAYIT LİSTESİ'!$B$4:$H$951,4,0)),"",(VLOOKUP(J8,'KAYIT LİSTESİ'!$B$4:$H$951,4,0)))</f>
      </c>
      <c r="M8" s="46">
        <f>IF(ISERROR(VLOOKUP(J8,'KAYIT LİSTESİ'!$B$4:$H$951,5,0)),"",(VLOOKUP(J8,'KAYIT LİSTESİ'!$B$4:$H$951,5,0)))</f>
      </c>
      <c r="N8" s="46">
        <f>IF(ISERROR(VLOOKUP(J8,'KAYIT LİSTESİ'!$B$4:$H$951,6,0)),"",(VLOOKUP(J8,'KAYIT LİSTESİ'!$B$4:$H$951,6,0)))</f>
      </c>
      <c r="O8" s="22"/>
      <c r="P8" s="343"/>
      <c r="T8" s="254">
        <v>1174</v>
      </c>
      <c r="U8" s="255">
        <v>93</v>
      </c>
    </row>
    <row r="9" spans="1:21" s="15" customFormat="1" ht="39.75" customHeight="1">
      <c r="A9" s="365">
        <v>2</v>
      </c>
      <c r="B9" s="366">
        <v>462</v>
      </c>
      <c r="C9" s="367">
        <v>33384</v>
      </c>
      <c r="D9" s="368" t="s">
        <v>772</v>
      </c>
      <c r="E9" s="165" t="s">
        <v>674</v>
      </c>
      <c r="F9" s="369">
        <v>1079</v>
      </c>
      <c r="G9" s="370">
        <v>12</v>
      </c>
      <c r="H9" s="18"/>
      <c r="I9" s="342">
        <v>2</v>
      </c>
      <c r="J9" s="20" t="s">
        <v>157</v>
      </c>
      <c r="K9" s="280">
        <f>IF(ISERROR(VLOOKUP(J9,'KAYIT LİSTESİ'!$B$4:$H$951,2,0)),"",(VLOOKUP(J9,'KAYIT LİSTESİ'!$B$4:$H$951,2,0)))</f>
        <v>556</v>
      </c>
      <c r="L9" s="21">
        <f>IF(ISERROR(VLOOKUP(J9,'KAYIT LİSTESİ'!$B$4:$H$951,4,0)),"",(VLOOKUP(J9,'KAYIT LİSTESİ'!$B$4:$H$951,4,0)))</f>
        <v>35135</v>
      </c>
      <c r="M9" s="46" t="str">
        <f>IF(ISERROR(VLOOKUP(J9,'KAYIT LİSTESİ'!$B$4:$H$951,5,0)),"",(VLOOKUP(J9,'KAYIT LİSTESİ'!$B$4:$H$951,5,0)))</f>
        <v>FATİH ŞANLI</v>
      </c>
      <c r="N9" s="46" t="str">
        <f>IF(ISERROR(VLOOKUP(J9,'KAYIT LİSTESİ'!$B$4:$H$951,6,0)),"",(VLOOKUP(J9,'KAYIT LİSTESİ'!$B$4:$H$951,6,0)))</f>
        <v>TOKAT-BELEDİYE PLEVNE SPOR</v>
      </c>
      <c r="O9" s="22">
        <v>1222</v>
      </c>
      <c r="P9" s="343"/>
      <c r="T9" s="254">
        <v>1176</v>
      </c>
      <c r="U9" s="255">
        <v>92</v>
      </c>
    </row>
    <row r="10" spans="1:21" s="15" customFormat="1" ht="39.75" customHeight="1">
      <c r="A10" s="365">
        <v>3</v>
      </c>
      <c r="B10" s="366">
        <v>410</v>
      </c>
      <c r="C10" s="367">
        <v>1996</v>
      </c>
      <c r="D10" s="368" t="s">
        <v>712</v>
      </c>
      <c r="E10" s="165" t="s">
        <v>711</v>
      </c>
      <c r="F10" s="369">
        <v>1092</v>
      </c>
      <c r="G10" s="370">
        <v>11</v>
      </c>
      <c r="H10" s="18"/>
      <c r="I10" s="342">
        <v>3</v>
      </c>
      <c r="J10" s="20" t="s">
        <v>158</v>
      </c>
      <c r="K10" s="280">
        <f>IF(ISERROR(VLOOKUP(J10,'KAYIT LİSTESİ'!$B$4:$H$951,2,0)),"",(VLOOKUP(J10,'KAYIT LİSTESİ'!$B$4:$H$951,2,0)))</f>
        <v>479</v>
      </c>
      <c r="L10" s="21">
        <f>IF(ISERROR(VLOOKUP(J10,'KAYIT LİSTESİ'!$B$4:$H$951,4,0)),"",(VLOOKUP(J10,'KAYIT LİSTESİ'!$B$4:$H$951,4,0)))</f>
        <v>35065</v>
      </c>
      <c r="M10" s="46" t="str">
        <f>IF(ISERROR(VLOOKUP(J10,'KAYIT LİSTESİ'!$B$4:$H$951,5,0)),"",(VLOOKUP(J10,'KAYIT LİSTESİ'!$B$4:$H$951,5,0)))</f>
        <v>RAMAZAN BEKİ</v>
      </c>
      <c r="N10" s="46" t="str">
        <f>IF(ISERROR(VLOOKUP(J10,'KAYIT LİSTESİ'!$B$4:$H$951,6,0)),"",(VLOOKUP(J10,'KAYIT LİSTESİ'!$B$4:$H$951,6,0)))</f>
        <v>İSTANBUL-SULTANBEYLİ MEVLANA İ.Ö.O.SP.</v>
      </c>
      <c r="O10" s="22">
        <v>1229</v>
      </c>
      <c r="P10" s="343"/>
      <c r="T10" s="254">
        <v>1178</v>
      </c>
      <c r="U10" s="255">
        <v>91</v>
      </c>
    </row>
    <row r="11" spans="1:21" s="15" customFormat="1" ht="39.75" customHeight="1">
      <c r="A11" s="365">
        <v>4</v>
      </c>
      <c r="B11" s="366">
        <v>424</v>
      </c>
      <c r="C11" s="367">
        <v>34710</v>
      </c>
      <c r="D11" s="368" t="s">
        <v>724</v>
      </c>
      <c r="E11" s="165" t="s">
        <v>723</v>
      </c>
      <c r="F11" s="369">
        <v>1112</v>
      </c>
      <c r="G11" s="370">
        <v>10</v>
      </c>
      <c r="H11" s="18"/>
      <c r="I11" s="342">
        <v>4</v>
      </c>
      <c r="J11" s="20" t="s">
        <v>159</v>
      </c>
      <c r="K11" s="280">
        <f>IF(ISERROR(VLOOKUP(J11,'KAYIT LİSTESİ'!$B$4:$H$951,2,0)),"",(VLOOKUP(J11,'KAYIT LİSTESİ'!$B$4:$H$951,2,0)))</f>
        <v>516</v>
      </c>
      <c r="L11" s="21">
        <f>IF(ISERROR(VLOOKUP(J11,'KAYIT LİSTESİ'!$B$4:$H$951,4,0)),"",(VLOOKUP(J11,'KAYIT LİSTESİ'!$B$4:$H$951,4,0)))</f>
        <v>34860</v>
      </c>
      <c r="M11" s="46" t="str">
        <f>IF(ISERROR(VLOOKUP(J11,'KAYIT LİSTESİ'!$B$4:$H$951,5,0)),"",(VLOOKUP(J11,'KAYIT LİSTESİ'!$B$4:$H$951,5,0)))</f>
        <v>BURAK ÇETİNKAYA</v>
      </c>
      <c r="N11" s="46" t="str">
        <f>IF(ISERROR(VLOOKUP(J11,'KAYIT LİSTESİ'!$B$4:$H$951,6,0)),"",(VLOOKUP(J11,'KAYIT LİSTESİ'!$B$4:$H$951,6,0)))</f>
        <v>MALATYA-ESENLİK BLD.SP.</v>
      </c>
      <c r="O11" s="22">
        <v>1173</v>
      </c>
      <c r="P11" s="343"/>
      <c r="T11" s="254">
        <v>1180</v>
      </c>
      <c r="U11" s="255">
        <v>90</v>
      </c>
    </row>
    <row r="12" spans="1:21" s="15" customFormat="1" ht="39.75" customHeight="1">
      <c r="A12" s="365">
        <v>5</v>
      </c>
      <c r="B12" s="366">
        <v>445</v>
      </c>
      <c r="C12" s="367">
        <v>34709</v>
      </c>
      <c r="D12" s="368" t="s">
        <v>755</v>
      </c>
      <c r="E12" s="165" t="s">
        <v>906</v>
      </c>
      <c r="F12" s="369">
        <v>1120</v>
      </c>
      <c r="G12" s="370">
        <v>9</v>
      </c>
      <c r="H12" s="18"/>
      <c r="I12" s="342">
        <v>5</v>
      </c>
      <c r="J12" s="20" t="s">
        <v>160</v>
      </c>
      <c r="K12" s="280">
        <f>IF(ISERROR(VLOOKUP(J12,'KAYIT LİSTESİ'!$B$4:$H$951,2,0)),"",(VLOOKUP(J12,'KAYIT LİSTESİ'!$B$4:$H$951,2,0)))</f>
        <v>435</v>
      </c>
      <c r="L12" s="21">
        <f>IF(ISERROR(VLOOKUP(J12,'KAYIT LİSTESİ'!$B$4:$H$951,4,0)),"",(VLOOKUP(J12,'KAYIT LİSTESİ'!$B$4:$H$951,4,0)))</f>
        <v>399578</v>
      </c>
      <c r="M12" s="46" t="str">
        <f>IF(ISERROR(VLOOKUP(J12,'KAYIT LİSTESİ'!$B$4:$H$951,5,0)),"",(VLOOKUP(J12,'KAYIT LİSTESİ'!$B$4:$H$951,5,0)))</f>
        <v>MUSTAFA DEMİREL</v>
      </c>
      <c r="N12" s="46" t="str">
        <f>IF(ISERROR(VLOOKUP(J12,'KAYIT LİSTESİ'!$B$4:$H$951,6,0)),"",(VLOOKUP(J12,'KAYIT LİSTESİ'!$B$4:$H$951,6,0)))</f>
        <v>ESKİŞEHİR-B.Ş.GENÇLİK VE SPOR</v>
      </c>
      <c r="O12" s="22">
        <v>1151</v>
      </c>
      <c r="P12" s="343"/>
      <c r="T12" s="254">
        <v>1182</v>
      </c>
      <c r="U12" s="255">
        <v>89</v>
      </c>
    </row>
    <row r="13" spans="1:21" s="15" customFormat="1" ht="39.75" customHeight="1">
      <c r="A13" s="365">
        <v>6</v>
      </c>
      <c r="B13" s="366">
        <v>568</v>
      </c>
      <c r="C13" s="367">
        <v>34491</v>
      </c>
      <c r="D13" s="368" t="s">
        <v>880</v>
      </c>
      <c r="E13" s="165" t="s">
        <v>879</v>
      </c>
      <c r="F13" s="369">
        <v>1140</v>
      </c>
      <c r="G13" s="370">
        <v>8</v>
      </c>
      <c r="H13" s="18"/>
      <c r="I13" s="342">
        <v>6</v>
      </c>
      <c r="J13" s="20" t="s">
        <v>161</v>
      </c>
      <c r="K13" s="280">
        <f>IF(ISERROR(VLOOKUP(J13,'KAYIT LİSTESİ'!$B$4:$H$951,2,0)),"",(VLOOKUP(J13,'KAYIT LİSTESİ'!$B$4:$H$951,2,0)))</f>
        <v>535</v>
      </c>
      <c r="L13" s="21">
        <f>IF(ISERROR(VLOOKUP(J13,'KAYIT LİSTESİ'!$B$4:$H$951,4,0)),"",(VLOOKUP(J13,'KAYIT LİSTESİ'!$B$4:$H$951,4,0)))</f>
        <v>34496</v>
      </c>
      <c r="M13" s="46" t="str">
        <f>IF(ISERROR(VLOOKUP(J13,'KAYIT LİSTESİ'!$B$4:$H$951,5,0)),"",(VLOOKUP(J13,'KAYIT LİSTESİ'!$B$4:$H$951,5,0)))</f>
        <v>MUSTAFA KARADUMAN</v>
      </c>
      <c r="N13" s="46" t="str">
        <f>IF(ISERROR(VLOOKUP(J13,'KAYIT LİSTESİ'!$B$4:$H$951,6,0)),"",(VLOOKUP(J13,'KAYIT LİSTESİ'!$B$4:$H$951,6,0)))</f>
        <v>MERSİN-MESKİ SPOR</v>
      </c>
      <c r="O13" s="22">
        <v>1193</v>
      </c>
      <c r="P13" s="343"/>
      <c r="T13" s="254">
        <v>1184</v>
      </c>
      <c r="U13" s="255">
        <v>88</v>
      </c>
    </row>
    <row r="14" spans="1:21" s="15" customFormat="1" ht="39.75" customHeight="1">
      <c r="A14" s="365">
        <v>7</v>
      </c>
      <c r="B14" s="366">
        <v>484</v>
      </c>
      <c r="C14" s="367">
        <v>35374</v>
      </c>
      <c r="D14" s="368" t="s">
        <v>797</v>
      </c>
      <c r="E14" s="165" t="s">
        <v>796</v>
      </c>
      <c r="F14" s="369">
        <v>1146</v>
      </c>
      <c r="G14" s="370">
        <v>7</v>
      </c>
      <c r="H14" s="18"/>
      <c r="I14" s="342">
        <v>7</v>
      </c>
      <c r="J14" s="20" t="s">
        <v>162</v>
      </c>
      <c r="K14" s="280">
        <f>IF(ISERROR(VLOOKUP(J14,'KAYIT LİSTESİ'!$B$4:$H$951,2,0)),"",(VLOOKUP(J14,'KAYIT LİSTESİ'!$B$4:$H$951,2,0)))</f>
        <v>543</v>
      </c>
      <c r="L14" s="21">
        <f>IF(ISERROR(VLOOKUP(J14,'KAYIT LİSTESİ'!$B$4:$H$951,4,0)),"",(VLOOKUP(J14,'KAYIT LİSTESİ'!$B$4:$H$951,4,0)))</f>
        <v>34615</v>
      </c>
      <c r="M14" s="46" t="str">
        <f>IF(ISERROR(VLOOKUP(J14,'KAYIT LİSTESİ'!$B$4:$H$951,5,0)),"",(VLOOKUP(J14,'KAYIT LİSTESİ'!$B$4:$H$951,5,0)))</f>
        <v>BURAK AYIŞIĞI</v>
      </c>
      <c r="N14" s="46" t="str">
        <f>IF(ISERROR(VLOOKUP(J14,'KAYIT LİSTESİ'!$B$4:$H$951,6,0)),"",(VLOOKUP(J14,'KAYIT LİSTESİ'!$B$4:$H$951,6,0)))</f>
        <v>SİVAS-SPORCU EĞİTİM MERKEZİ</v>
      </c>
      <c r="O14" s="22">
        <v>1184</v>
      </c>
      <c r="P14" s="343"/>
      <c r="T14" s="254">
        <v>1186</v>
      </c>
      <c r="U14" s="255">
        <v>87</v>
      </c>
    </row>
    <row r="15" spans="1:21" s="15" customFormat="1" ht="39.75" customHeight="1">
      <c r="A15" s="365">
        <v>8</v>
      </c>
      <c r="B15" s="366">
        <v>435</v>
      </c>
      <c r="C15" s="367">
        <v>399578</v>
      </c>
      <c r="D15" s="368" t="s">
        <v>740</v>
      </c>
      <c r="E15" s="165" t="s">
        <v>905</v>
      </c>
      <c r="F15" s="369">
        <v>1151</v>
      </c>
      <c r="G15" s="370">
        <v>6</v>
      </c>
      <c r="H15" s="18"/>
      <c r="I15" s="342">
        <v>8</v>
      </c>
      <c r="J15" s="20" t="s">
        <v>163</v>
      </c>
      <c r="K15" s="280">
        <f>IF(ISERROR(VLOOKUP(J15,'KAYIT LİSTESİ'!$B$4:$H$951,2,0)),"",(VLOOKUP(J15,'KAYIT LİSTESİ'!$B$4:$H$951,2,0)))</f>
      </c>
      <c r="L15" s="21">
        <f>IF(ISERROR(VLOOKUP(J15,'KAYIT LİSTESİ'!$B$4:$H$951,4,0)),"",(VLOOKUP(J15,'KAYIT LİSTESİ'!$B$4:$H$951,4,0)))</f>
      </c>
      <c r="M15" s="46">
        <f>IF(ISERROR(VLOOKUP(J15,'KAYIT LİSTESİ'!$B$4:$H$951,5,0)),"",(VLOOKUP(J15,'KAYIT LİSTESİ'!$B$4:$H$951,5,0)))</f>
      </c>
      <c r="N15" s="46">
        <f>IF(ISERROR(VLOOKUP(J15,'KAYIT LİSTESİ'!$B$4:$H$951,6,0)),"",(VLOOKUP(J15,'KAYIT LİSTESİ'!$B$4:$H$951,6,0)))</f>
      </c>
      <c r="O15" s="22"/>
      <c r="P15" s="343"/>
      <c r="T15" s="254">
        <v>1188</v>
      </c>
      <c r="U15" s="255">
        <v>86</v>
      </c>
    </row>
    <row r="16" spans="1:21" s="15" customFormat="1" ht="39.75" customHeight="1">
      <c r="A16" s="365">
        <v>9</v>
      </c>
      <c r="B16" s="366">
        <v>516</v>
      </c>
      <c r="C16" s="367">
        <v>34860</v>
      </c>
      <c r="D16" s="368" t="s">
        <v>831</v>
      </c>
      <c r="E16" s="165" t="s">
        <v>830</v>
      </c>
      <c r="F16" s="369">
        <v>1173</v>
      </c>
      <c r="G16" s="370">
        <v>5</v>
      </c>
      <c r="H16" s="18"/>
      <c r="I16" s="338" t="s">
        <v>17</v>
      </c>
      <c r="J16" s="269"/>
      <c r="K16" s="269"/>
      <c r="L16" s="269"/>
      <c r="M16" s="271" t="s">
        <v>436</v>
      </c>
      <c r="N16" s="272" t="s">
        <v>929</v>
      </c>
      <c r="O16" s="269"/>
      <c r="P16" s="339"/>
      <c r="T16" s="254">
        <v>1190</v>
      </c>
      <c r="U16" s="255">
        <v>85</v>
      </c>
    </row>
    <row r="17" spans="1:21" s="15" customFormat="1" ht="39.75" customHeight="1">
      <c r="A17" s="365">
        <v>10</v>
      </c>
      <c r="B17" s="366">
        <v>543</v>
      </c>
      <c r="C17" s="367">
        <v>34615</v>
      </c>
      <c r="D17" s="368" t="s">
        <v>855</v>
      </c>
      <c r="E17" s="165" t="s">
        <v>854</v>
      </c>
      <c r="F17" s="369">
        <v>1184</v>
      </c>
      <c r="G17" s="370">
        <v>4</v>
      </c>
      <c r="H17" s="18"/>
      <c r="I17" s="340" t="s">
        <v>12</v>
      </c>
      <c r="J17" s="42" t="s">
        <v>80</v>
      </c>
      <c r="K17" s="42" t="s">
        <v>79</v>
      </c>
      <c r="L17" s="43" t="s">
        <v>13</v>
      </c>
      <c r="M17" s="44" t="s">
        <v>14</v>
      </c>
      <c r="N17" s="44" t="s">
        <v>672</v>
      </c>
      <c r="O17" s="42" t="s">
        <v>15</v>
      </c>
      <c r="P17" s="341" t="s">
        <v>26</v>
      </c>
      <c r="T17" s="254">
        <v>1192</v>
      </c>
      <c r="U17" s="255">
        <v>84</v>
      </c>
    </row>
    <row r="18" spans="1:21" s="15" customFormat="1" ht="39.75" customHeight="1">
      <c r="A18" s="365">
        <v>11</v>
      </c>
      <c r="B18" s="366">
        <v>535</v>
      </c>
      <c r="C18" s="367">
        <v>34496</v>
      </c>
      <c r="D18" s="368" t="s">
        <v>841</v>
      </c>
      <c r="E18" s="165" t="s">
        <v>842</v>
      </c>
      <c r="F18" s="369">
        <v>1193</v>
      </c>
      <c r="G18" s="370">
        <v>3</v>
      </c>
      <c r="H18" s="18"/>
      <c r="I18" s="342">
        <v>1</v>
      </c>
      <c r="J18" s="20" t="s">
        <v>164</v>
      </c>
      <c r="K18" s="280">
        <f>IF(ISERROR(VLOOKUP(J18,'KAYIT LİSTESİ'!$B$4:$H$951,2,0)),"",(VLOOKUP(J18,'KAYIT LİSTESİ'!$B$4:$H$951,2,0)))</f>
      </c>
      <c r="L18" s="21">
        <f>IF(ISERROR(VLOOKUP(J18,'KAYIT LİSTESİ'!$B$4:$H$951,4,0)),"",(VLOOKUP(J18,'KAYIT LİSTESİ'!$B$4:$H$951,4,0)))</f>
      </c>
      <c r="M18" s="46">
        <f>IF(ISERROR(VLOOKUP(J18,'KAYIT LİSTESİ'!$B$4:$H$951,5,0)),"",(VLOOKUP(J18,'KAYIT LİSTESİ'!$B$4:$H$951,5,0)))</f>
      </c>
      <c r="N18" s="46">
        <f>IF(ISERROR(VLOOKUP(J18,'KAYIT LİSTESİ'!$B$4:$H$951,6,0)),"",(VLOOKUP(J18,'KAYIT LİSTESİ'!$B$4:$H$951,6,0)))</f>
      </c>
      <c r="O18" s="22"/>
      <c r="P18" s="343"/>
      <c r="T18" s="254">
        <v>1194</v>
      </c>
      <c r="U18" s="255">
        <v>83</v>
      </c>
    </row>
    <row r="19" spans="1:21" s="15" customFormat="1" ht="39.75" customHeight="1">
      <c r="A19" s="365">
        <v>12</v>
      </c>
      <c r="B19" s="366">
        <v>556</v>
      </c>
      <c r="C19" s="367">
        <v>35135</v>
      </c>
      <c r="D19" s="368" t="s">
        <v>866</v>
      </c>
      <c r="E19" s="165" t="s">
        <v>865</v>
      </c>
      <c r="F19" s="369">
        <v>1222</v>
      </c>
      <c r="G19" s="370">
        <v>2</v>
      </c>
      <c r="H19" s="18"/>
      <c r="I19" s="342">
        <v>2</v>
      </c>
      <c r="J19" s="20" t="s">
        <v>165</v>
      </c>
      <c r="K19" s="280">
        <f>IF(ISERROR(VLOOKUP(J19,'KAYIT LİSTESİ'!$B$4:$H$951,2,0)),"",(VLOOKUP(J19,'KAYIT LİSTESİ'!$B$4:$H$951,2,0)))</f>
        <v>484</v>
      </c>
      <c r="L19" s="21">
        <f>IF(ISERROR(VLOOKUP(J19,'KAYIT LİSTESİ'!$B$4:$H$951,4,0)),"",(VLOOKUP(J19,'KAYIT LİSTESİ'!$B$4:$H$951,4,0)))</f>
        <v>35374</v>
      </c>
      <c r="M19" s="46" t="str">
        <f>IF(ISERROR(VLOOKUP(J19,'KAYIT LİSTESİ'!$B$4:$H$951,5,0)),"",(VLOOKUP(J19,'KAYIT LİSTESİ'!$B$4:$H$951,5,0)))</f>
        <v>CANKUT ERZURUM</v>
      </c>
      <c r="N19" s="46" t="str">
        <f>IF(ISERROR(VLOOKUP(J19,'KAYIT LİSTESİ'!$B$4:$H$951,6,0)),"",(VLOOKUP(J19,'KAYIT LİSTESİ'!$B$4:$H$951,6,0)))</f>
        <v>İSTANBUL-ÜSKÜDAR BLD.SPOR</v>
      </c>
      <c r="O19" s="22">
        <v>1146</v>
      </c>
      <c r="P19" s="343"/>
      <c r="T19" s="254">
        <v>1196</v>
      </c>
      <c r="U19" s="255">
        <v>82</v>
      </c>
    </row>
    <row r="20" spans="1:21" s="15" customFormat="1" ht="39.75" customHeight="1">
      <c r="A20" s="365">
        <v>13</v>
      </c>
      <c r="B20" s="366">
        <v>479</v>
      </c>
      <c r="C20" s="367">
        <v>35065</v>
      </c>
      <c r="D20" s="368" t="s">
        <v>787</v>
      </c>
      <c r="E20" s="165" t="s">
        <v>907</v>
      </c>
      <c r="F20" s="369">
        <v>1229</v>
      </c>
      <c r="G20" s="370">
        <v>1</v>
      </c>
      <c r="H20" s="18"/>
      <c r="I20" s="342">
        <v>3</v>
      </c>
      <c r="J20" s="20" t="s">
        <v>166</v>
      </c>
      <c r="K20" s="280">
        <f>IF(ISERROR(VLOOKUP(J20,'KAYIT LİSTESİ'!$B$4:$H$951,2,0)),"",(VLOOKUP(J20,'KAYIT LİSTESİ'!$B$4:$H$951,2,0)))</f>
        <v>424</v>
      </c>
      <c r="L20" s="21">
        <f>IF(ISERROR(VLOOKUP(J20,'KAYIT LİSTESİ'!$B$4:$H$951,4,0)),"",(VLOOKUP(J20,'KAYIT LİSTESİ'!$B$4:$H$951,4,0)))</f>
        <v>34710</v>
      </c>
      <c r="M20" s="46" t="str">
        <f>IF(ISERROR(VLOOKUP(J20,'KAYIT LİSTESİ'!$B$4:$H$951,5,0)),"",(VLOOKUP(J20,'KAYIT LİSTESİ'!$B$4:$H$951,5,0)))</f>
        <v>Oğulcan DÜZYURT</v>
      </c>
      <c r="N20" s="46" t="str">
        <f>IF(ISERROR(VLOOKUP(J20,'KAYIT LİSTESİ'!$B$4:$H$951,6,0)),"",(VLOOKUP(J20,'KAYIT LİSTESİ'!$B$4:$H$951,6,0)))</f>
        <v>ANKARA-EGO SPOR KULÜBÜ</v>
      </c>
      <c r="O20" s="22">
        <v>1112</v>
      </c>
      <c r="P20" s="343"/>
      <c r="T20" s="254">
        <v>1198</v>
      </c>
      <c r="U20" s="255">
        <v>81</v>
      </c>
    </row>
    <row r="21" spans="1:21" s="15" customFormat="1" ht="39.75" customHeight="1">
      <c r="A21" s="488" t="s">
        <v>930</v>
      </c>
      <c r="B21" s="489"/>
      <c r="C21" s="489"/>
      <c r="D21" s="489"/>
      <c r="E21" s="489"/>
      <c r="F21" s="489"/>
      <c r="G21" s="490"/>
      <c r="H21" s="18"/>
      <c r="I21" s="342">
        <v>4</v>
      </c>
      <c r="J21" s="20" t="s">
        <v>167</v>
      </c>
      <c r="K21" s="280">
        <f>IF(ISERROR(VLOOKUP(J21,'KAYIT LİSTESİ'!$B$4:$H$951,2,0)),"",(VLOOKUP(J21,'KAYIT LİSTESİ'!$B$4:$H$951,2,0)))</f>
        <v>462</v>
      </c>
      <c r="L21" s="21">
        <f>IF(ISERROR(VLOOKUP(J21,'KAYIT LİSTESİ'!$B$4:$H$951,4,0)),"",(VLOOKUP(J21,'KAYIT LİSTESİ'!$B$4:$H$951,4,0)))</f>
        <v>33384</v>
      </c>
      <c r="M21" s="46" t="str">
        <f>IF(ISERROR(VLOOKUP(J21,'KAYIT LİSTESİ'!$B$4:$H$951,5,0)),"",(VLOOKUP(J21,'KAYIT LİSTESİ'!$B$4:$H$951,5,0)))</f>
        <v>FATİH AKTAŞ</v>
      </c>
      <c r="N21" s="46" t="str">
        <f>IF(ISERROR(VLOOKUP(J21,'KAYIT LİSTESİ'!$B$4:$H$951,6,0)),"",(VLOOKUP(J21,'KAYIT LİSTESİ'!$B$4:$H$951,6,0)))</f>
        <v>İSTANBUL-FENERBAHÇE</v>
      </c>
      <c r="O21" s="22">
        <v>1079</v>
      </c>
      <c r="P21" s="343"/>
      <c r="T21" s="254">
        <v>1200</v>
      </c>
      <c r="U21" s="255">
        <v>80</v>
      </c>
    </row>
    <row r="22" spans="1:21" s="15" customFormat="1" ht="39.75" customHeight="1">
      <c r="A22" s="365">
        <v>1</v>
      </c>
      <c r="B22" s="366">
        <v>0</v>
      </c>
      <c r="C22" s="367" t="s">
        <v>908</v>
      </c>
      <c r="D22" s="368" t="s">
        <v>901</v>
      </c>
      <c r="E22" s="165" t="s">
        <v>916</v>
      </c>
      <c r="F22" s="369">
        <v>1088</v>
      </c>
      <c r="G22" s="370"/>
      <c r="H22" s="18"/>
      <c r="I22" s="342">
        <v>5</v>
      </c>
      <c r="J22" s="20" t="s">
        <v>168</v>
      </c>
      <c r="K22" s="280">
        <f>IF(ISERROR(VLOOKUP(J22,'KAYIT LİSTESİ'!$B$4:$H$951,2,0)),"",(VLOOKUP(J22,'KAYIT LİSTESİ'!$B$4:$H$951,2,0)))</f>
        <v>445</v>
      </c>
      <c r="L22" s="21">
        <f>IF(ISERROR(VLOOKUP(J22,'KAYIT LİSTESİ'!$B$4:$H$951,4,0)),"",(VLOOKUP(J22,'KAYIT LİSTESİ'!$B$4:$H$951,4,0)))</f>
        <v>34709</v>
      </c>
      <c r="M22" s="46" t="str">
        <f>IF(ISERROR(VLOOKUP(J22,'KAYIT LİSTESİ'!$B$4:$H$951,5,0)),"",(VLOOKUP(J22,'KAYIT LİSTESİ'!$B$4:$H$951,5,0)))</f>
        <v>ENES ÜNLÜ</v>
      </c>
      <c r="N22" s="46" t="str">
        <f>IF(ISERROR(VLOOKUP(J22,'KAYIT LİSTESİ'!$B$4:$H$951,6,0)),"",(VLOOKUP(J22,'KAYIT LİSTESİ'!$B$4:$H$951,6,0)))</f>
        <v>İSTANBUL-ENKA SPOR</v>
      </c>
      <c r="O22" s="22">
        <v>1120</v>
      </c>
      <c r="P22" s="343"/>
      <c r="T22" s="254">
        <v>1202</v>
      </c>
      <c r="U22" s="255">
        <v>79</v>
      </c>
    </row>
    <row r="23" spans="1:21" s="15" customFormat="1" ht="39.75" customHeight="1">
      <c r="A23" s="365">
        <v>2</v>
      </c>
      <c r="B23" s="366">
        <v>0</v>
      </c>
      <c r="C23" s="367" t="s">
        <v>908</v>
      </c>
      <c r="D23" s="368" t="s">
        <v>783</v>
      </c>
      <c r="E23" s="165" t="s">
        <v>915</v>
      </c>
      <c r="F23" s="369">
        <v>1115</v>
      </c>
      <c r="G23" s="370"/>
      <c r="H23" s="18"/>
      <c r="I23" s="342">
        <v>6</v>
      </c>
      <c r="J23" s="20" t="s">
        <v>169</v>
      </c>
      <c r="K23" s="280">
        <f>IF(ISERROR(VLOOKUP(J23,'KAYIT LİSTESİ'!$B$4:$H$951,2,0)),"",(VLOOKUP(J23,'KAYIT LİSTESİ'!$B$4:$H$951,2,0)))</f>
        <v>568</v>
      </c>
      <c r="L23" s="21">
        <f>IF(ISERROR(VLOOKUP(J23,'KAYIT LİSTESİ'!$B$4:$H$951,4,0)),"",(VLOOKUP(J23,'KAYIT LİSTESİ'!$B$4:$H$951,4,0)))</f>
        <v>34491</v>
      </c>
      <c r="M23" s="46" t="str">
        <f>IF(ISERROR(VLOOKUP(J23,'KAYIT LİSTESİ'!$B$4:$H$951,5,0)),"",(VLOOKUP(J23,'KAYIT LİSTESİ'!$B$4:$H$951,5,0)))</f>
        <v>ASİL KIRCIN</v>
      </c>
      <c r="N23" s="46" t="str">
        <f>IF(ISERROR(VLOOKUP(J23,'KAYIT LİSTESİ'!$B$4:$H$951,6,0)),"",(VLOOKUP(J23,'KAYIT LİSTESİ'!$B$4:$H$951,6,0)))</f>
        <v>KOCAELİ-B.Ş.BLD.KAĞIT SPOR</v>
      </c>
      <c r="O23" s="22">
        <v>1140</v>
      </c>
      <c r="P23" s="343"/>
      <c r="T23" s="254">
        <v>1204</v>
      </c>
      <c r="U23" s="255">
        <v>78</v>
      </c>
    </row>
    <row r="24" spans="1:21" s="15" customFormat="1" ht="39.75" customHeight="1">
      <c r="A24" s="365">
        <v>3</v>
      </c>
      <c r="B24" s="366">
        <v>0</v>
      </c>
      <c r="C24" s="367" t="s">
        <v>908</v>
      </c>
      <c r="D24" s="368" t="s">
        <v>826</v>
      </c>
      <c r="E24" s="165" t="s">
        <v>916</v>
      </c>
      <c r="F24" s="369">
        <v>1123</v>
      </c>
      <c r="G24" s="370"/>
      <c r="H24" s="18"/>
      <c r="I24" s="342">
        <v>7</v>
      </c>
      <c r="J24" s="20" t="s">
        <v>170</v>
      </c>
      <c r="K24" s="280">
        <f>IF(ISERROR(VLOOKUP(J24,'KAYIT LİSTESİ'!$B$4:$H$951,2,0)),"",(VLOOKUP(J24,'KAYIT LİSTESİ'!$B$4:$H$951,2,0)))</f>
        <v>410</v>
      </c>
      <c r="L24" s="21">
        <f>IF(ISERROR(VLOOKUP(J24,'KAYIT LİSTESİ'!$B$4:$H$951,4,0)),"",(VLOOKUP(J24,'KAYIT LİSTESİ'!$B$4:$H$951,4,0)))</f>
        <v>1996</v>
      </c>
      <c r="M24" s="46" t="str">
        <f>IF(ISERROR(VLOOKUP(J24,'KAYIT LİSTESİ'!$B$4:$H$951,5,0)),"",(VLOOKUP(J24,'KAYIT LİSTESİ'!$B$4:$H$951,5,0)))</f>
        <v>MİKTAT KAYA</v>
      </c>
      <c r="N24" s="46" t="str">
        <f>IF(ISERROR(VLOOKUP(J24,'KAYIT LİSTESİ'!$B$4:$H$951,6,0)),"",(VLOOKUP(J24,'KAYIT LİSTESİ'!$B$4:$H$951,6,0)))</f>
        <v>ANKARA-B.B. ANKARASPOR</v>
      </c>
      <c r="O24" s="22">
        <v>1092</v>
      </c>
      <c r="P24" s="343"/>
      <c r="T24" s="254">
        <v>1206</v>
      </c>
      <c r="U24" s="255">
        <v>77</v>
      </c>
    </row>
    <row r="25" spans="1:21" s="15" customFormat="1" ht="39.75" customHeight="1">
      <c r="A25" s="365">
        <v>4</v>
      </c>
      <c r="B25" s="366">
        <v>0</v>
      </c>
      <c r="C25" s="367" t="s">
        <v>908</v>
      </c>
      <c r="D25" s="368" t="s">
        <v>827</v>
      </c>
      <c r="E25" s="165" t="s">
        <v>916</v>
      </c>
      <c r="F25" s="369">
        <v>1148</v>
      </c>
      <c r="G25" s="370"/>
      <c r="H25" s="18"/>
      <c r="I25" s="342">
        <v>8</v>
      </c>
      <c r="J25" s="20" t="s">
        <v>171</v>
      </c>
      <c r="K25" s="280">
        <f>IF(ISERROR(VLOOKUP(J25,'KAYIT LİSTESİ'!$B$4:$H$951,2,0)),"",(VLOOKUP(J25,'KAYIT LİSTESİ'!$B$4:$H$951,2,0)))</f>
        <v>498</v>
      </c>
      <c r="L25" s="21" t="str">
        <f>IF(ISERROR(VLOOKUP(J25,'KAYIT LİSTESİ'!$B$4:$H$951,4,0)),"",(VLOOKUP(J25,'KAYIT LİSTESİ'!$B$4:$H$951,4,0)))</f>
        <v>-</v>
      </c>
      <c r="M25" s="46" t="str">
        <f>IF(ISERROR(VLOOKUP(J25,'KAYIT LİSTESİ'!$B$4:$H$951,5,0)),"",(VLOOKUP(J25,'KAYIT LİSTESİ'!$B$4:$H$951,5,0)))</f>
        <v>AYKUT AY</v>
      </c>
      <c r="N25" s="46" t="str">
        <f>IF(ISERROR(VLOOKUP(J25,'KAYIT LİSTESİ'!$B$4:$H$951,6,0)),"",(VLOOKUP(J25,'KAYIT LİSTESİ'!$B$4:$H$951,6,0)))</f>
        <v>KOCAELİ-DARICA BLD.EĞT.SP.</v>
      </c>
      <c r="O25" s="22">
        <v>1046</v>
      </c>
      <c r="P25" s="343"/>
      <c r="T25" s="254">
        <v>1208</v>
      </c>
      <c r="U25" s="255">
        <v>76</v>
      </c>
    </row>
    <row r="26" spans="1:21" s="15" customFormat="1" ht="39.75" customHeight="1">
      <c r="A26" s="365"/>
      <c r="B26" s="366"/>
      <c r="C26" s="367"/>
      <c r="D26" s="368"/>
      <c r="E26" s="165"/>
      <c r="F26" s="369"/>
      <c r="G26" s="370"/>
      <c r="H26" s="18"/>
      <c r="I26" s="338" t="s">
        <v>18</v>
      </c>
      <c r="J26" s="269"/>
      <c r="K26" s="269"/>
      <c r="L26" s="269"/>
      <c r="M26" s="271" t="s">
        <v>436</v>
      </c>
      <c r="N26" s="272" t="s">
        <v>929</v>
      </c>
      <c r="O26" s="269"/>
      <c r="P26" s="339"/>
      <c r="T26" s="254">
        <v>1210</v>
      </c>
      <c r="U26" s="255">
        <v>75</v>
      </c>
    </row>
    <row r="27" spans="1:21" s="15" customFormat="1" ht="39.75" customHeight="1">
      <c r="A27" s="365"/>
      <c r="B27" s="366"/>
      <c r="C27" s="367"/>
      <c r="D27" s="368"/>
      <c r="E27" s="165"/>
      <c r="F27" s="369"/>
      <c r="G27" s="370"/>
      <c r="H27" s="18"/>
      <c r="I27" s="340" t="s">
        <v>12</v>
      </c>
      <c r="J27" s="42" t="s">
        <v>80</v>
      </c>
      <c r="K27" s="42" t="s">
        <v>79</v>
      </c>
      <c r="L27" s="43" t="s">
        <v>13</v>
      </c>
      <c r="M27" s="44" t="s">
        <v>14</v>
      </c>
      <c r="N27" s="44" t="s">
        <v>672</v>
      </c>
      <c r="O27" s="42" t="s">
        <v>15</v>
      </c>
      <c r="P27" s="341" t="s">
        <v>26</v>
      </c>
      <c r="T27" s="254">
        <v>1213</v>
      </c>
      <c r="U27" s="255">
        <v>74</v>
      </c>
    </row>
    <row r="28" spans="1:21" s="15" customFormat="1" ht="39.75" customHeight="1">
      <c r="A28" s="365"/>
      <c r="B28" s="366"/>
      <c r="C28" s="367"/>
      <c r="D28" s="368"/>
      <c r="E28" s="165"/>
      <c r="F28" s="369"/>
      <c r="G28" s="370"/>
      <c r="H28" s="18"/>
      <c r="I28" s="342">
        <v>1</v>
      </c>
      <c r="J28" s="20" t="s">
        <v>172</v>
      </c>
      <c r="K28" s="280">
        <f>IF(ISERROR(VLOOKUP(J28,'KAYIT LİSTESİ'!$B$4:$H$951,2,0)),"",(VLOOKUP(J28,'KAYIT LİSTESİ'!$B$4:$H$951,2,0)))</f>
      </c>
      <c r="L28" s="21">
        <f>IF(ISERROR(VLOOKUP(J28,'KAYIT LİSTESİ'!$B$4:$H$951,4,0)),"",(VLOOKUP(J28,'KAYIT LİSTESİ'!$B$4:$H$951,4,0)))</f>
      </c>
      <c r="M28" s="46">
        <f>IF(ISERROR(VLOOKUP(J28,'KAYIT LİSTESİ'!$B$4:$H$951,5,0)),"",(VLOOKUP(J28,'KAYIT LİSTESİ'!$B$4:$H$951,5,0)))</f>
      </c>
      <c r="N28" s="46">
        <f>IF(ISERROR(VLOOKUP(J28,'KAYIT LİSTESİ'!$B$4:$H$951,6,0)),"",(VLOOKUP(J28,'KAYIT LİSTESİ'!$B$4:$H$951,6,0)))</f>
      </c>
      <c r="O28" s="22"/>
      <c r="P28" s="343"/>
      <c r="T28" s="254">
        <v>1216</v>
      </c>
      <c r="U28" s="255">
        <v>73</v>
      </c>
    </row>
    <row r="29" spans="1:21" s="15" customFormat="1" ht="39.75" customHeight="1">
      <c r="A29" s="365"/>
      <c r="B29" s="366"/>
      <c r="C29" s="367"/>
      <c r="D29" s="368"/>
      <c r="E29" s="165"/>
      <c r="F29" s="369"/>
      <c r="G29" s="370"/>
      <c r="H29" s="18"/>
      <c r="I29" s="342">
        <v>2</v>
      </c>
      <c r="J29" s="20" t="s">
        <v>173</v>
      </c>
      <c r="K29" s="280">
        <f>IF(ISERROR(VLOOKUP(J29,'KAYIT LİSTESİ'!$B$4:$H$951,2,0)),"",(VLOOKUP(J29,'KAYIT LİSTESİ'!$B$4:$H$951,2,0)))</f>
      </c>
      <c r="L29" s="21">
        <f>IF(ISERROR(VLOOKUP(J29,'KAYIT LİSTESİ'!$B$4:$H$951,4,0)),"",(VLOOKUP(J29,'KAYIT LİSTESİ'!$B$4:$H$951,4,0)))</f>
      </c>
      <c r="M29" s="46">
        <f>IF(ISERROR(VLOOKUP(J29,'KAYIT LİSTESİ'!$B$4:$H$951,5,0)),"",(VLOOKUP(J29,'KAYIT LİSTESİ'!$B$4:$H$951,5,0)))</f>
      </c>
      <c r="N29" s="46">
        <f>IF(ISERROR(VLOOKUP(J29,'KAYIT LİSTESİ'!$B$4:$H$951,6,0)),"",(VLOOKUP(J29,'KAYIT LİSTESİ'!$B$4:$H$951,6,0)))</f>
      </c>
      <c r="O29" s="22"/>
      <c r="P29" s="343"/>
      <c r="T29" s="254">
        <v>1219</v>
      </c>
      <c r="U29" s="255">
        <v>72</v>
      </c>
    </row>
    <row r="30" spans="1:21" s="15" customFormat="1" ht="39.75" customHeight="1">
      <c r="A30" s="365"/>
      <c r="B30" s="366"/>
      <c r="C30" s="367"/>
      <c r="D30" s="368"/>
      <c r="E30" s="165"/>
      <c r="F30" s="369"/>
      <c r="G30" s="370"/>
      <c r="H30" s="18"/>
      <c r="I30" s="342">
        <v>3</v>
      </c>
      <c r="J30" s="20" t="s">
        <v>174</v>
      </c>
      <c r="K30" s="280">
        <f>IF(ISERROR(VLOOKUP(J30,'KAYIT LİSTESİ'!$B$4:$H$951,2,0)),"",(VLOOKUP(J30,'KAYIT LİSTESİ'!$B$4:$H$951,2,0)))</f>
        <v>0</v>
      </c>
      <c r="L30" s="21" t="str">
        <f>IF(ISERROR(VLOOKUP(J30,'KAYIT LİSTESİ'!$B$4:$H$951,4,0)),"",(VLOOKUP(J30,'KAYIT LİSTESİ'!$B$4:$H$951,4,0)))</f>
        <v>-</v>
      </c>
      <c r="M30" s="46" t="str">
        <f>IF(ISERROR(VLOOKUP(J30,'KAYIT LİSTESİ'!$B$4:$H$951,5,0)),"",(VLOOKUP(J30,'KAYIT LİSTESİ'!$B$4:$H$951,5,0)))</f>
        <v>FAHRİ ARSOY</v>
      </c>
      <c r="N30" s="46" t="str">
        <f>IF(ISERROR(VLOOKUP(J30,'KAYIT LİSTESİ'!$B$4:$H$951,6,0)),"",(VLOOKUP(J30,'KAYIT LİSTESİ'!$B$4:$H$951,6,0)))</f>
        <v>İSTANBUL-FENERBAHÇE - TASNİF DIŞI</v>
      </c>
      <c r="O30" s="22">
        <v>1115</v>
      </c>
      <c r="P30" s="343"/>
      <c r="T30" s="254">
        <v>1222</v>
      </c>
      <c r="U30" s="255">
        <v>71</v>
      </c>
    </row>
    <row r="31" spans="1:21" s="15" customFormat="1" ht="39.75" customHeight="1">
      <c r="A31" s="365"/>
      <c r="B31" s="366"/>
      <c r="C31" s="367"/>
      <c r="D31" s="368"/>
      <c r="E31" s="165"/>
      <c r="F31" s="369"/>
      <c r="G31" s="370"/>
      <c r="H31" s="18"/>
      <c r="I31" s="342">
        <v>4</v>
      </c>
      <c r="J31" s="20" t="s">
        <v>175</v>
      </c>
      <c r="K31" s="280">
        <f>IF(ISERROR(VLOOKUP(J31,'KAYIT LİSTESİ'!$B$4:$H$951,2,0)),"",(VLOOKUP(J31,'KAYIT LİSTESİ'!$B$4:$H$951,2,0)))</f>
        <v>0</v>
      </c>
      <c r="L31" s="21" t="str">
        <f>IF(ISERROR(VLOOKUP(J31,'KAYIT LİSTESİ'!$B$4:$H$951,4,0)),"",(VLOOKUP(J31,'KAYIT LİSTESİ'!$B$4:$H$951,4,0)))</f>
        <v>-</v>
      </c>
      <c r="M31" s="46" t="str">
        <f>IF(ISERROR(VLOOKUP(J31,'KAYIT LİSTESİ'!$B$4:$H$951,5,0)),"",(VLOOKUP(J31,'KAYIT LİSTESİ'!$B$4:$H$951,5,0)))</f>
        <v>A. KADİR GÖKALP</v>
      </c>
      <c r="N31" s="46" t="str">
        <f>IF(ISERROR(VLOOKUP(J31,'KAYIT LİSTESİ'!$B$4:$H$951,6,0)),"",(VLOOKUP(J31,'KAYIT LİSTESİ'!$B$4:$H$951,6,0)))</f>
        <v>KOCAELİ DARICA BLD. - TASNİF DIŞI</v>
      </c>
      <c r="O31" s="22">
        <v>1088</v>
      </c>
      <c r="P31" s="343"/>
      <c r="T31" s="254">
        <v>1225</v>
      </c>
      <c r="U31" s="255">
        <v>70</v>
      </c>
    </row>
    <row r="32" spans="1:21" s="15" customFormat="1" ht="39.75" customHeight="1">
      <c r="A32" s="365"/>
      <c r="B32" s="366"/>
      <c r="C32" s="367"/>
      <c r="D32" s="368"/>
      <c r="E32" s="165"/>
      <c r="F32" s="369"/>
      <c r="G32" s="370"/>
      <c r="H32" s="18"/>
      <c r="I32" s="342">
        <v>5</v>
      </c>
      <c r="J32" s="20" t="s">
        <v>176</v>
      </c>
      <c r="K32" s="280">
        <f>IF(ISERROR(VLOOKUP(J32,'KAYIT LİSTESİ'!$B$4:$H$951,2,0)),"",(VLOOKUP(J32,'KAYIT LİSTESİ'!$B$4:$H$951,2,0)))</f>
        <v>0</v>
      </c>
      <c r="L32" s="21" t="str">
        <f>IF(ISERROR(VLOOKUP(J32,'KAYIT LİSTESİ'!$B$4:$H$951,4,0)),"",(VLOOKUP(J32,'KAYIT LİSTESİ'!$B$4:$H$951,4,0)))</f>
        <v>-</v>
      </c>
      <c r="M32" s="46" t="str">
        <f>IF(ISERROR(VLOOKUP(J32,'KAYIT LİSTESİ'!$B$4:$H$951,5,0)),"",(VLOOKUP(J32,'KAYIT LİSTESİ'!$B$4:$H$951,5,0)))</f>
        <v>SERKAN ŞİMŞEK</v>
      </c>
      <c r="N32" s="46" t="str">
        <f>IF(ISERROR(VLOOKUP(J32,'KAYIT LİSTESİ'!$B$4:$H$951,6,0)),"",(VLOOKUP(J32,'KAYIT LİSTESİ'!$B$4:$H$951,6,0)))</f>
        <v>KOCAELİ DARICA BLD. - TASNİF DIŞI</v>
      </c>
      <c r="O32" s="22">
        <v>1123</v>
      </c>
      <c r="P32" s="343"/>
      <c r="T32" s="254">
        <v>1228</v>
      </c>
      <c r="U32" s="255">
        <v>69</v>
      </c>
    </row>
    <row r="33" spans="1:21" s="15" customFormat="1" ht="39.75" customHeight="1">
      <c r="A33" s="365"/>
      <c r="B33" s="366"/>
      <c r="C33" s="367"/>
      <c r="D33" s="368"/>
      <c r="E33" s="165"/>
      <c r="F33" s="369"/>
      <c r="G33" s="370"/>
      <c r="H33" s="18"/>
      <c r="I33" s="342">
        <v>6</v>
      </c>
      <c r="J33" s="20" t="s">
        <v>177</v>
      </c>
      <c r="K33" s="280">
        <f>IF(ISERROR(VLOOKUP(J33,'KAYIT LİSTESİ'!$B$4:$H$951,2,0)),"",(VLOOKUP(J33,'KAYIT LİSTESİ'!$B$4:$H$951,2,0)))</f>
        <v>0</v>
      </c>
      <c r="L33" s="21" t="str">
        <f>IF(ISERROR(VLOOKUP(J33,'KAYIT LİSTESİ'!$B$4:$H$951,4,0)),"",(VLOOKUP(J33,'KAYIT LİSTESİ'!$B$4:$H$951,4,0)))</f>
        <v>-</v>
      </c>
      <c r="M33" s="46" t="str">
        <f>IF(ISERROR(VLOOKUP(J33,'KAYIT LİSTESİ'!$B$4:$H$951,5,0)),"",(VLOOKUP(J33,'KAYIT LİSTESİ'!$B$4:$H$951,5,0)))</f>
        <v>BAYRAM ÖZBAŞ</v>
      </c>
      <c r="N33" s="46" t="str">
        <f>IF(ISERROR(VLOOKUP(J33,'KAYIT LİSTESİ'!$B$4:$H$951,6,0)),"",(VLOOKUP(J33,'KAYIT LİSTESİ'!$B$4:$H$951,6,0)))</f>
        <v>KOCAELİ DARICA BLD. - TASNİF DIŞI</v>
      </c>
      <c r="O33" s="22">
        <v>1148</v>
      </c>
      <c r="P33" s="343"/>
      <c r="T33" s="254">
        <v>1231</v>
      </c>
      <c r="U33" s="255">
        <v>68</v>
      </c>
    </row>
    <row r="34" spans="1:21" s="15" customFormat="1" ht="39.75" customHeight="1">
      <c r="A34" s="365"/>
      <c r="B34" s="366"/>
      <c r="C34" s="367"/>
      <c r="D34" s="368"/>
      <c r="E34" s="165"/>
      <c r="F34" s="369"/>
      <c r="G34" s="370"/>
      <c r="H34" s="18"/>
      <c r="I34" s="342">
        <v>7</v>
      </c>
      <c r="J34" s="20" t="s">
        <v>178</v>
      </c>
      <c r="K34" s="280">
        <f>IF(ISERROR(VLOOKUP(J34,'KAYIT LİSTESİ'!$B$4:$H$951,2,0)),"",(VLOOKUP(J34,'KAYIT LİSTESİ'!$B$4:$H$951,2,0)))</f>
      </c>
      <c r="L34" s="21">
        <f>IF(ISERROR(VLOOKUP(J34,'KAYIT LİSTESİ'!$B$4:$H$951,4,0)),"",(VLOOKUP(J34,'KAYIT LİSTESİ'!$B$4:$H$951,4,0)))</f>
      </c>
      <c r="M34" s="46">
        <f>IF(ISERROR(VLOOKUP(J34,'KAYIT LİSTESİ'!$B$4:$H$951,5,0)),"",(VLOOKUP(J34,'KAYIT LİSTESİ'!$B$4:$H$951,5,0)))</f>
      </c>
      <c r="N34" s="46">
        <f>IF(ISERROR(VLOOKUP(J34,'KAYIT LİSTESİ'!$B$4:$H$951,6,0)),"",(VLOOKUP(J34,'KAYIT LİSTESİ'!$B$4:$H$951,6,0)))</f>
      </c>
      <c r="O34" s="22"/>
      <c r="P34" s="343"/>
      <c r="T34" s="254">
        <v>1234</v>
      </c>
      <c r="U34" s="255">
        <v>67</v>
      </c>
    </row>
    <row r="35" spans="1:21" s="15" customFormat="1" ht="39.75" customHeight="1" thickBot="1">
      <c r="A35" s="371"/>
      <c r="B35" s="372"/>
      <c r="C35" s="373"/>
      <c r="D35" s="374"/>
      <c r="E35" s="375"/>
      <c r="F35" s="376"/>
      <c r="G35" s="377"/>
      <c r="H35" s="18"/>
      <c r="I35" s="344">
        <v>8</v>
      </c>
      <c r="J35" s="345" t="s">
        <v>179</v>
      </c>
      <c r="K35" s="358">
        <f>IF(ISERROR(VLOOKUP(J35,'KAYIT LİSTESİ'!$B$4:$H$951,2,0)),"",(VLOOKUP(J35,'KAYIT LİSTESİ'!$B$4:$H$951,2,0)))</f>
      </c>
      <c r="L35" s="359">
        <f>IF(ISERROR(VLOOKUP(J35,'KAYIT LİSTESİ'!$B$4:$H$951,4,0)),"",(VLOOKUP(J35,'KAYIT LİSTESİ'!$B$4:$H$951,4,0)))</f>
      </c>
      <c r="M35" s="348">
        <f>IF(ISERROR(VLOOKUP(J35,'KAYIT LİSTESİ'!$B$4:$H$951,5,0)),"",(VLOOKUP(J35,'KAYIT LİSTESİ'!$B$4:$H$951,5,0)))</f>
      </c>
      <c r="N35" s="348">
        <f>IF(ISERROR(VLOOKUP(J35,'KAYIT LİSTESİ'!$B$4:$H$951,6,0)),"",(VLOOKUP(J35,'KAYIT LİSTESİ'!$B$4:$H$951,6,0)))</f>
      </c>
      <c r="O35" s="349"/>
      <c r="P35" s="350"/>
      <c r="T35" s="254">
        <v>1237</v>
      </c>
      <c r="U35" s="255">
        <v>66</v>
      </c>
    </row>
    <row r="36" spans="1:21" ht="13.5" customHeight="1">
      <c r="A36" s="31"/>
      <c r="B36" s="31"/>
      <c r="C36" s="32"/>
      <c r="D36" s="53"/>
      <c r="E36" s="33"/>
      <c r="F36" s="34"/>
      <c r="G36" s="35"/>
      <c r="I36" s="36"/>
      <c r="J36" s="37"/>
      <c r="K36" s="38"/>
      <c r="L36" s="39"/>
      <c r="M36" s="49"/>
      <c r="N36" s="49"/>
      <c r="O36" s="40"/>
      <c r="P36" s="38"/>
      <c r="T36" s="254">
        <v>1275</v>
      </c>
      <c r="U36" s="255">
        <v>55</v>
      </c>
    </row>
    <row r="37" spans="1:21" ht="14.25" customHeight="1">
      <c r="A37" s="26" t="s">
        <v>19</v>
      </c>
      <c r="B37" s="26"/>
      <c r="C37" s="26"/>
      <c r="D37" s="54"/>
      <c r="E37" s="47" t="s">
        <v>0</v>
      </c>
      <c r="F37" s="41" t="s">
        <v>1</v>
      </c>
      <c r="G37" s="23"/>
      <c r="H37" s="27" t="s">
        <v>2</v>
      </c>
      <c r="I37" s="27"/>
      <c r="J37" s="27"/>
      <c r="K37" s="27"/>
      <c r="M37" s="50" t="s">
        <v>3</v>
      </c>
      <c r="N37" s="51" t="s">
        <v>3</v>
      </c>
      <c r="O37" s="23" t="s">
        <v>3</v>
      </c>
      <c r="P37" s="26"/>
      <c r="Q37" s="28"/>
      <c r="T37" s="254">
        <v>1280</v>
      </c>
      <c r="U37" s="255">
        <v>54</v>
      </c>
    </row>
    <row r="38" spans="20:21" ht="12.75">
      <c r="T38" s="254">
        <v>1285</v>
      </c>
      <c r="U38" s="255">
        <v>53</v>
      </c>
    </row>
    <row r="39" spans="20:21" ht="12.75">
      <c r="T39" s="254">
        <v>1290</v>
      </c>
      <c r="U39" s="255">
        <v>52</v>
      </c>
    </row>
    <row r="40" spans="20:21" ht="12.75">
      <c r="T40" s="254">
        <v>1295</v>
      </c>
      <c r="U40" s="255">
        <v>51</v>
      </c>
    </row>
    <row r="41" spans="20:21" ht="12.75">
      <c r="T41" s="254">
        <v>1300</v>
      </c>
      <c r="U41" s="255">
        <v>50</v>
      </c>
    </row>
    <row r="42" spans="20:21" ht="12.75">
      <c r="T42" s="254">
        <v>1305</v>
      </c>
      <c r="U42" s="255">
        <v>49</v>
      </c>
    </row>
    <row r="43" spans="20:21" ht="12.75">
      <c r="T43" s="254">
        <v>1310</v>
      </c>
      <c r="U43" s="255">
        <v>48</v>
      </c>
    </row>
    <row r="44" spans="20:21" ht="12.75">
      <c r="T44" s="254">
        <v>1315</v>
      </c>
      <c r="U44" s="255">
        <v>47</v>
      </c>
    </row>
    <row r="45" spans="20:21" ht="12.75">
      <c r="T45" s="254">
        <v>1320</v>
      </c>
      <c r="U45" s="255">
        <v>46</v>
      </c>
    </row>
    <row r="46" spans="20:21" ht="12.75">
      <c r="T46" s="254">
        <v>1325</v>
      </c>
      <c r="U46" s="255">
        <v>45</v>
      </c>
    </row>
    <row r="47" spans="20:21" ht="12.75">
      <c r="T47" s="254">
        <v>1330</v>
      </c>
      <c r="U47" s="255">
        <v>44</v>
      </c>
    </row>
    <row r="48" spans="20:21" ht="12.75">
      <c r="T48" s="254">
        <v>1335</v>
      </c>
      <c r="U48" s="255">
        <v>43</v>
      </c>
    </row>
    <row r="49" spans="20:21" ht="12.75">
      <c r="T49" s="254">
        <v>1340</v>
      </c>
      <c r="U49" s="255">
        <v>42</v>
      </c>
    </row>
    <row r="50" spans="20:21" ht="12.75">
      <c r="T50" s="254">
        <v>1345</v>
      </c>
      <c r="U50" s="255">
        <v>41</v>
      </c>
    </row>
    <row r="51" spans="20:21" ht="12.75">
      <c r="T51" s="254">
        <v>1350</v>
      </c>
      <c r="U51" s="255">
        <v>40</v>
      </c>
    </row>
    <row r="52" spans="20:21" ht="12.75">
      <c r="T52" s="254">
        <v>1355</v>
      </c>
      <c r="U52" s="255">
        <v>39</v>
      </c>
    </row>
    <row r="53" spans="20:21" ht="12.75">
      <c r="T53" s="254">
        <v>1365</v>
      </c>
      <c r="U53" s="255">
        <v>38</v>
      </c>
    </row>
    <row r="54" spans="20:21" ht="12.75">
      <c r="T54" s="254">
        <v>1375</v>
      </c>
      <c r="U54" s="255">
        <v>37</v>
      </c>
    </row>
    <row r="55" spans="20:21" ht="12.75">
      <c r="T55" s="254">
        <v>1385</v>
      </c>
      <c r="U55" s="255">
        <v>36</v>
      </c>
    </row>
    <row r="56" spans="20:21" ht="12.75">
      <c r="T56" s="254">
        <v>1395</v>
      </c>
      <c r="U56" s="255">
        <v>35</v>
      </c>
    </row>
    <row r="57" spans="20:21" ht="12.75">
      <c r="T57" s="254">
        <v>1405</v>
      </c>
      <c r="U57" s="255">
        <v>34</v>
      </c>
    </row>
    <row r="58" spans="20:21" ht="12.75">
      <c r="T58" s="254">
        <v>1415</v>
      </c>
      <c r="U58" s="255">
        <v>33</v>
      </c>
    </row>
    <row r="59" spans="20:21" ht="12.75">
      <c r="T59" s="254">
        <v>1425</v>
      </c>
      <c r="U59" s="255">
        <v>32</v>
      </c>
    </row>
    <row r="60" spans="20:21" ht="12.75">
      <c r="T60" s="254">
        <v>1435</v>
      </c>
      <c r="U60" s="255">
        <v>31</v>
      </c>
    </row>
    <row r="61" spans="20:21" ht="12.75">
      <c r="T61" s="254">
        <v>1445</v>
      </c>
      <c r="U61" s="255">
        <v>30</v>
      </c>
    </row>
    <row r="62" spans="20:21" ht="12.75">
      <c r="T62" s="254">
        <v>1455</v>
      </c>
      <c r="U62" s="255">
        <v>29</v>
      </c>
    </row>
    <row r="63" spans="20:21" ht="12.75">
      <c r="T63" s="254">
        <v>1465</v>
      </c>
      <c r="U63" s="255">
        <v>28</v>
      </c>
    </row>
    <row r="64" spans="20:21" ht="12.75">
      <c r="T64" s="254">
        <v>1475</v>
      </c>
      <c r="U64" s="255">
        <v>27</v>
      </c>
    </row>
    <row r="65" spans="20:21" ht="12.75">
      <c r="T65" s="254">
        <v>1485</v>
      </c>
      <c r="U65" s="255">
        <v>26</v>
      </c>
    </row>
    <row r="66" spans="20:21" ht="12.75">
      <c r="T66" s="254">
        <v>1495</v>
      </c>
      <c r="U66" s="255">
        <v>25</v>
      </c>
    </row>
    <row r="67" spans="20:21" ht="12.75">
      <c r="T67" s="254">
        <v>1505</v>
      </c>
      <c r="U67" s="255">
        <v>24</v>
      </c>
    </row>
    <row r="68" spans="20:21" ht="12.75">
      <c r="T68" s="254">
        <v>1515</v>
      </c>
      <c r="U68" s="255">
        <v>23</v>
      </c>
    </row>
    <row r="69" spans="20:21" ht="12.75">
      <c r="T69" s="254">
        <v>1525</v>
      </c>
      <c r="U69" s="255">
        <v>22</v>
      </c>
    </row>
    <row r="70" spans="20:21" ht="12.75">
      <c r="T70" s="254">
        <v>1535</v>
      </c>
      <c r="U70" s="255">
        <v>21</v>
      </c>
    </row>
    <row r="71" spans="20:21" ht="12.75">
      <c r="T71" s="254">
        <v>1545</v>
      </c>
      <c r="U71" s="255">
        <v>20</v>
      </c>
    </row>
    <row r="72" spans="20:21" ht="12.75">
      <c r="T72" s="254">
        <v>1555</v>
      </c>
      <c r="U72" s="255">
        <v>19</v>
      </c>
    </row>
    <row r="73" spans="20:21" ht="12.75">
      <c r="T73" s="254">
        <v>1565</v>
      </c>
      <c r="U73" s="255">
        <v>18</v>
      </c>
    </row>
    <row r="74" spans="20:21" ht="12.75">
      <c r="T74" s="254">
        <v>1575</v>
      </c>
      <c r="U74" s="255">
        <v>17</v>
      </c>
    </row>
    <row r="75" spans="20:21" ht="12.75">
      <c r="T75" s="254">
        <v>1585</v>
      </c>
      <c r="U75" s="255">
        <v>16</v>
      </c>
    </row>
    <row r="76" spans="20:21" ht="12.75">
      <c r="T76" s="254">
        <v>1595</v>
      </c>
      <c r="U76" s="255">
        <v>15</v>
      </c>
    </row>
    <row r="77" spans="20:21" ht="12.75">
      <c r="T77" s="254">
        <v>1605</v>
      </c>
      <c r="U77" s="255">
        <v>14</v>
      </c>
    </row>
    <row r="78" spans="20:21" ht="12.75">
      <c r="T78" s="254">
        <v>1615</v>
      </c>
      <c r="U78" s="255">
        <v>13</v>
      </c>
    </row>
    <row r="79" spans="20:21" ht="12.75">
      <c r="T79" s="254">
        <v>1625</v>
      </c>
      <c r="U79" s="255">
        <v>12</v>
      </c>
    </row>
    <row r="80" spans="20:21" ht="12.75">
      <c r="T80" s="254">
        <v>1645</v>
      </c>
      <c r="U80" s="255">
        <v>11</v>
      </c>
    </row>
    <row r="81" spans="20:21" ht="12.75">
      <c r="T81" s="254">
        <v>1665</v>
      </c>
      <c r="U81" s="255">
        <v>10</v>
      </c>
    </row>
    <row r="82" spans="20:21" ht="12.75">
      <c r="T82" s="254">
        <v>1685</v>
      </c>
      <c r="U82" s="255">
        <v>9</v>
      </c>
    </row>
    <row r="83" spans="20:21" ht="12.75">
      <c r="T83" s="254">
        <v>1705</v>
      </c>
      <c r="U83" s="255">
        <v>8</v>
      </c>
    </row>
    <row r="84" spans="20:21" ht="12.75">
      <c r="T84" s="254">
        <v>1725</v>
      </c>
      <c r="U84" s="255">
        <v>7</v>
      </c>
    </row>
    <row r="85" spans="20:21" ht="12.75">
      <c r="T85" s="254">
        <v>1745</v>
      </c>
      <c r="U85" s="255">
        <v>6</v>
      </c>
    </row>
    <row r="86" spans="20:21" ht="12.75">
      <c r="T86" s="254">
        <v>1765</v>
      </c>
      <c r="U86" s="255">
        <v>5</v>
      </c>
    </row>
    <row r="87" spans="20:21" ht="12.75">
      <c r="T87" s="254">
        <v>1785</v>
      </c>
      <c r="U87" s="255">
        <v>4</v>
      </c>
    </row>
    <row r="88" spans="20:21" ht="12.75">
      <c r="T88" s="254">
        <v>1805</v>
      </c>
      <c r="U88" s="255">
        <v>3</v>
      </c>
    </row>
    <row r="89" spans="20:21" ht="12.75">
      <c r="T89" s="254">
        <v>1825</v>
      </c>
      <c r="U89" s="255">
        <v>2</v>
      </c>
    </row>
    <row r="90" spans="20:21" ht="12.75">
      <c r="T90" s="254">
        <v>1845</v>
      </c>
      <c r="U90" s="255">
        <v>1</v>
      </c>
    </row>
  </sheetData>
  <sheetProtection/>
  <mergeCells count="20">
    <mergeCell ref="E6:E7"/>
    <mergeCell ref="F6:F7"/>
    <mergeCell ref="B6:B7"/>
    <mergeCell ref="C6:C7"/>
    <mergeCell ref="D6:D7"/>
    <mergeCell ref="N3:P3"/>
    <mergeCell ref="N4:P4"/>
    <mergeCell ref="I3:L3"/>
    <mergeCell ref="A5:G5"/>
    <mergeCell ref="I5:P5"/>
    <mergeCell ref="A21:G21"/>
    <mergeCell ref="A1:P1"/>
    <mergeCell ref="A2:P2"/>
    <mergeCell ref="A3:C3"/>
    <mergeCell ref="D3:E3"/>
    <mergeCell ref="F3:G3"/>
    <mergeCell ref="G6:G7"/>
    <mergeCell ref="A4:C4"/>
    <mergeCell ref="D4:E4"/>
    <mergeCell ref="A6:A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ignoredErrors>
    <ignoredError sqref="D4" unlockedFormula="1"/>
  </ignoredErrors>
  <drawing r:id="rId1"/>
</worksheet>
</file>

<file path=xl/worksheets/sheet7.xml><?xml version="1.0" encoding="utf-8"?>
<worksheet xmlns="http://schemas.openxmlformats.org/spreadsheetml/2006/main" xmlns:r="http://schemas.openxmlformats.org/officeDocument/2006/relationships">
  <sheetPr>
    <tabColor rgb="FF00FFFF"/>
  </sheetPr>
  <dimension ref="A1:R85"/>
  <sheetViews>
    <sheetView view="pageBreakPreview" zoomScale="80" zoomScaleSheetLayoutView="80" zoomScalePageLayoutView="0" workbookViewId="0" topLeftCell="A2">
      <selection activeCell="N8" sqref="N8"/>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23.00390625" style="86" customWidth="1"/>
    <col min="6" max="6" width="40.140625" style="2" customWidth="1"/>
    <col min="7" max="7" width="10.8515625" style="2" customWidth="1"/>
    <col min="8" max="12" width="10.7109375" style="2" customWidth="1"/>
    <col min="13" max="13" width="10.8515625" style="2" customWidth="1"/>
    <col min="14" max="14" width="10.57421875" style="88" customWidth="1"/>
    <col min="15" max="15" width="7.7109375" style="86" customWidth="1"/>
    <col min="16" max="16" width="9.57421875" style="86" customWidth="1"/>
    <col min="17" max="17" width="9.140625" style="265" hidden="1" customWidth="1"/>
    <col min="18" max="18" width="9.140625" style="262" hidden="1" customWidth="1"/>
    <col min="19" max="16384" width="9.140625" style="2" customWidth="1"/>
  </cols>
  <sheetData>
    <row r="1" spans="1:18" ht="48.75" customHeight="1">
      <c r="A1" s="495" t="str">
        <f>'YARIŞMA BİLGİLERİ'!A2:K2</f>
        <v>Türkiye Atletizm Federasyonu
Ankara Atletizm İl Temsilciliği</v>
      </c>
      <c r="B1" s="495"/>
      <c r="C1" s="495"/>
      <c r="D1" s="495"/>
      <c r="E1" s="495"/>
      <c r="F1" s="495"/>
      <c r="G1" s="495"/>
      <c r="H1" s="495"/>
      <c r="I1" s="495"/>
      <c r="J1" s="495"/>
      <c r="K1" s="495"/>
      <c r="L1" s="495"/>
      <c r="M1" s="495"/>
      <c r="N1" s="495"/>
      <c r="O1" s="495"/>
      <c r="P1" s="495"/>
      <c r="Q1" s="265">
        <v>159</v>
      </c>
      <c r="R1" s="262">
        <v>1</v>
      </c>
    </row>
    <row r="2" spans="1:18" ht="25.5" customHeight="1">
      <c r="A2" s="496" t="str">
        <f>'YARIŞMA BİLGİLERİ'!A14:K14</f>
        <v>Kulüplerarası Gençler Atletizm Ligi 1.Kademe Yarışmaları</v>
      </c>
      <c r="B2" s="496"/>
      <c r="C2" s="496"/>
      <c r="D2" s="496"/>
      <c r="E2" s="496"/>
      <c r="F2" s="496"/>
      <c r="G2" s="496"/>
      <c r="H2" s="496"/>
      <c r="I2" s="496"/>
      <c r="J2" s="496"/>
      <c r="K2" s="496"/>
      <c r="L2" s="496"/>
      <c r="M2" s="496"/>
      <c r="N2" s="496"/>
      <c r="O2" s="496"/>
      <c r="P2" s="496"/>
      <c r="Q2" s="265">
        <v>169</v>
      </c>
      <c r="R2" s="262">
        <v>2</v>
      </c>
    </row>
    <row r="3" spans="1:18" s="3" customFormat="1" ht="27" customHeight="1">
      <c r="A3" s="493" t="s">
        <v>94</v>
      </c>
      <c r="B3" s="493"/>
      <c r="C3" s="493"/>
      <c r="D3" s="499" t="str">
        <f>'YARIŞMA PROGRAMI'!C12</f>
        <v>Uzun Atlama</v>
      </c>
      <c r="E3" s="499"/>
      <c r="F3" s="89"/>
      <c r="G3" s="230"/>
      <c r="H3" s="215"/>
      <c r="I3" s="89"/>
      <c r="J3" s="89"/>
      <c r="K3" s="89"/>
      <c r="L3" s="89" t="s">
        <v>445</v>
      </c>
      <c r="M3" s="501" t="str">
        <f>'YARIŞMA PROGRAMI'!E12</f>
        <v>Kaan ŞENCAN  7.92</v>
      </c>
      <c r="N3" s="501"/>
      <c r="O3" s="501"/>
      <c r="P3" s="501"/>
      <c r="Q3" s="265">
        <v>179</v>
      </c>
      <c r="R3" s="262">
        <v>3</v>
      </c>
    </row>
    <row r="4" spans="1:18" s="3" customFormat="1" ht="17.25" customHeight="1">
      <c r="A4" s="505" t="s">
        <v>95</v>
      </c>
      <c r="B4" s="505"/>
      <c r="C4" s="505"/>
      <c r="D4" s="506" t="str">
        <f>'YARIŞMA BİLGİLERİ'!F21</f>
        <v>Erkekler</v>
      </c>
      <c r="E4" s="506"/>
      <c r="F4" s="90"/>
      <c r="G4" s="216"/>
      <c r="H4" s="216"/>
      <c r="I4" s="179"/>
      <c r="J4" s="179"/>
      <c r="K4" s="504" t="s">
        <v>93</v>
      </c>
      <c r="L4" s="504"/>
      <c r="M4" s="500" t="str">
        <f>'YARIŞMA PROGRAMI'!B12</f>
        <v>18 Mayıs 2013 - 16.10</v>
      </c>
      <c r="N4" s="500"/>
      <c r="O4" s="500"/>
      <c r="P4" s="179"/>
      <c r="Q4" s="265">
        <v>187</v>
      </c>
      <c r="R4" s="262">
        <v>4</v>
      </c>
    </row>
    <row r="5" spans="1:18" ht="21" customHeight="1">
      <c r="A5" s="4"/>
      <c r="B5" s="4"/>
      <c r="C5" s="4"/>
      <c r="D5" s="8"/>
      <c r="E5" s="5"/>
      <c r="F5" s="6"/>
      <c r="G5" s="7"/>
      <c r="H5" s="7"/>
      <c r="I5" s="7"/>
      <c r="J5" s="7"/>
      <c r="K5" s="7"/>
      <c r="L5" s="7"/>
      <c r="M5" s="7"/>
      <c r="N5" s="497">
        <f ca="1">NOW()</f>
        <v>41486.82992534722</v>
      </c>
      <c r="O5" s="497"/>
      <c r="P5" s="270"/>
      <c r="Q5" s="265">
        <v>195</v>
      </c>
      <c r="R5" s="262">
        <v>5</v>
      </c>
    </row>
    <row r="6" spans="1:18" ht="15.75">
      <c r="A6" s="491" t="s">
        <v>6</v>
      </c>
      <c r="B6" s="491"/>
      <c r="C6" s="492" t="s">
        <v>78</v>
      </c>
      <c r="D6" s="492" t="s">
        <v>97</v>
      </c>
      <c r="E6" s="491" t="s">
        <v>7</v>
      </c>
      <c r="F6" s="491" t="s">
        <v>672</v>
      </c>
      <c r="G6" s="498" t="s">
        <v>28</v>
      </c>
      <c r="H6" s="498"/>
      <c r="I6" s="498"/>
      <c r="J6" s="498"/>
      <c r="K6" s="498"/>
      <c r="L6" s="498"/>
      <c r="M6" s="498"/>
      <c r="N6" s="494" t="s">
        <v>8</v>
      </c>
      <c r="O6" s="494" t="s">
        <v>133</v>
      </c>
      <c r="P6" s="494" t="s">
        <v>437</v>
      </c>
      <c r="Q6" s="265">
        <v>203</v>
      </c>
      <c r="R6" s="262">
        <v>6</v>
      </c>
    </row>
    <row r="7" spans="1:18" ht="24.75" customHeight="1">
      <c r="A7" s="491"/>
      <c r="B7" s="491"/>
      <c r="C7" s="492"/>
      <c r="D7" s="492"/>
      <c r="E7" s="491"/>
      <c r="F7" s="491"/>
      <c r="G7" s="91">
        <v>1</v>
      </c>
      <c r="H7" s="91">
        <v>2</v>
      </c>
      <c r="I7" s="91">
        <v>3</v>
      </c>
      <c r="J7" s="250" t="s">
        <v>435</v>
      </c>
      <c r="K7" s="91">
        <v>4</v>
      </c>
      <c r="L7" s="91">
        <v>5</v>
      </c>
      <c r="M7" s="91">
        <v>6</v>
      </c>
      <c r="N7" s="494"/>
      <c r="O7" s="494"/>
      <c r="P7" s="494"/>
      <c r="Q7" s="265">
        <v>211</v>
      </c>
      <c r="R7" s="262">
        <v>7</v>
      </c>
    </row>
    <row r="8" spans="1:18" s="80" customFormat="1" ht="53.25" customHeight="1">
      <c r="A8" s="92">
        <v>1</v>
      </c>
      <c r="B8" s="93" t="s">
        <v>192</v>
      </c>
      <c r="C8" s="267">
        <f>IF(ISERROR(VLOOKUP(B8,'KAYIT LİSTESİ'!$B$4:$H$951,2,0)),"",(VLOOKUP(B8,'KAYIT LİSTESİ'!$B$4:$H$951,2,0)))</f>
        <v>465</v>
      </c>
      <c r="D8" s="94">
        <f>IF(ISERROR(VLOOKUP(B8,'KAYIT LİSTESİ'!$B$4:$H$951,4,0)),"",(VLOOKUP(B8,'KAYIT LİSTESİ'!$B$4:$H$951,4,0)))</f>
        <v>34576</v>
      </c>
      <c r="E8" s="177" t="str">
        <f>IF(ISERROR(VLOOKUP(B8,'KAYIT LİSTESİ'!$B$4:$H$951,5,0)),"",(VLOOKUP(B8,'KAYIT LİSTESİ'!$B$4:$H$951,5,0)))</f>
        <v>MUSA TÜZEN</v>
      </c>
      <c r="F8" s="177" t="str">
        <f>IF(ISERROR(VLOOKUP(B8,'KAYIT LİSTESİ'!$B$4:$H$951,6,0)),"",(VLOOKUP(B8,'KAYIT LİSTESİ'!$B$4:$H$951,6,0)))</f>
        <v>İSTANBUL-FENERBAHÇE</v>
      </c>
      <c r="G8" s="383">
        <v>743</v>
      </c>
      <c r="H8" s="383" t="s">
        <v>931</v>
      </c>
      <c r="I8" s="383" t="s">
        <v>931</v>
      </c>
      <c r="J8" s="383">
        <f aca="true" t="shared" si="0" ref="J8:J19">MAX(G8:I8)</f>
        <v>743</v>
      </c>
      <c r="K8" s="383">
        <v>745</v>
      </c>
      <c r="L8" s="383" t="s">
        <v>931</v>
      </c>
      <c r="M8" s="383">
        <v>699</v>
      </c>
      <c r="N8" s="384">
        <f aca="true" t="shared" si="1" ref="N8:N19">MAX(G8:M8)</f>
        <v>745</v>
      </c>
      <c r="O8" s="385">
        <v>13</v>
      </c>
      <c r="P8" s="386"/>
      <c r="Q8" s="265">
        <v>219</v>
      </c>
      <c r="R8" s="262">
        <v>8</v>
      </c>
    </row>
    <row r="9" spans="1:18" s="80" customFormat="1" ht="53.25" customHeight="1">
      <c r="A9" s="92">
        <v>2</v>
      </c>
      <c r="B9" s="93" t="s">
        <v>191</v>
      </c>
      <c r="C9" s="267">
        <f>IF(ISERROR(VLOOKUP(B9,'KAYIT LİSTESİ'!$B$4:$H$951,2,0)),"",(VLOOKUP(B9,'KAYIT LİSTESİ'!$B$4:$H$951,2,0)))</f>
        <v>449</v>
      </c>
      <c r="D9" s="94">
        <f>IF(ISERROR(VLOOKUP(B9,'KAYIT LİSTESİ'!$B$4:$H$951,4,0)),"",(VLOOKUP(B9,'KAYIT LİSTESİ'!$B$4:$H$951,4,0)))</f>
        <v>34747</v>
      </c>
      <c r="E9" s="177" t="str">
        <f>IF(ISERROR(VLOOKUP(B9,'KAYIT LİSTESİ'!$B$4:$H$951,5,0)),"",(VLOOKUP(B9,'KAYIT LİSTESİ'!$B$4:$H$951,5,0)))</f>
        <v>MUAMMER DEMİR</v>
      </c>
      <c r="F9" s="177" t="str">
        <f>IF(ISERROR(VLOOKUP(B9,'KAYIT LİSTESİ'!$B$4:$H$951,6,0)),"",(VLOOKUP(B9,'KAYIT LİSTESİ'!$B$4:$H$951,6,0)))</f>
        <v>İSTANBUL-ENKA SPOR</v>
      </c>
      <c r="G9" s="383">
        <v>676</v>
      </c>
      <c r="H9" s="383">
        <v>675</v>
      </c>
      <c r="I9" s="383" t="s">
        <v>931</v>
      </c>
      <c r="J9" s="383">
        <f t="shared" si="0"/>
        <v>676</v>
      </c>
      <c r="K9" s="383">
        <v>683</v>
      </c>
      <c r="L9" s="383">
        <v>688</v>
      </c>
      <c r="M9" s="383" t="s">
        <v>931</v>
      </c>
      <c r="N9" s="384">
        <f t="shared" si="1"/>
        <v>688</v>
      </c>
      <c r="O9" s="385">
        <v>12</v>
      </c>
      <c r="P9" s="386"/>
      <c r="Q9" s="265">
        <v>227</v>
      </c>
      <c r="R9" s="262">
        <v>9</v>
      </c>
    </row>
    <row r="10" spans="1:18" s="80" customFormat="1" ht="53.25" customHeight="1">
      <c r="A10" s="92">
        <v>3</v>
      </c>
      <c r="B10" s="93" t="s">
        <v>190</v>
      </c>
      <c r="C10" s="267">
        <f>IF(ISERROR(VLOOKUP(B10,'KAYIT LİSTESİ'!$B$4:$H$951,2,0)),"",(VLOOKUP(B10,'KAYIT LİSTESİ'!$B$4:$H$951,2,0)))</f>
        <v>424</v>
      </c>
      <c r="D10" s="94">
        <f>IF(ISERROR(VLOOKUP(B10,'KAYIT LİSTESİ'!$B$4:$H$951,4,0)),"",(VLOOKUP(B10,'KAYIT LİSTESİ'!$B$4:$H$951,4,0)))</f>
        <v>34710</v>
      </c>
      <c r="E10" s="177" t="str">
        <f>IF(ISERROR(VLOOKUP(B10,'KAYIT LİSTESİ'!$B$4:$H$951,5,0)),"",(VLOOKUP(B10,'KAYIT LİSTESİ'!$B$4:$H$951,5,0)))</f>
        <v>Oğulcan DÜZYURT</v>
      </c>
      <c r="F10" s="177" t="str">
        <f>IF(ISERROR(VLOOKUP(B10,'KAYIT LİSTESİ'!$B$4:$H$951,6,0)),"",(VLOOKUP(B10,'KAYIT LİSTESİ'!$B$4:$H$951,6,0)))</f>
        <v>ANKARA-EGO SPOR KULÜBÜ</v>
      </c>
      <c r="G10" s="383" t="s">
        <v>931</v>
      </c>
      <c r="H10" s="383">
        <v>679</v>
      </c>
      <c r="I10" s="383" t="s">
        <v>931</v>
      </c>
      <c r="J10" s="383">
        <f t="shared" si="0"/>
        <v>679</v>
      </c>
      <c r="K10" s="383" t="s">
        <v>908</v>
      </c>
      <c r="L10" s="383" t="s">
        <v>908</v>
      </c>
      <c r="M10" s="383">
        <v>644</v>
      </c>
      <c r="N10" s="384">
        <f t="shared" si="1"/>
        <v>679</v>
      </c>
      <c r="O10" s="385">
        <v>11</v>
      </c>
      <c r="P10" s="386"/>
      <c r="Q10" s="265">
        <v>235</v>
      </c>
      <c r="R10" s="262">
        <v>10</v>
      </c>
    </row>
    <row r="11" spans="1:18" s="80" customFormat="1" ht="53.25" customHeight="1">
      <c r="A11" s="92">
        <v>4</v>
      </c>
      <c r="B11" s="93" t="s">
        <v>186</v>
      </c>
      <c r="C11" s="267">
        <f>IF(ISERROR(VLOOKUP(B11,'KAYIT LİSTESİ'!$B$4:$H$951,2,0)),"",(VLOOKUP(B11,'KAYIT LİSTESİ'!$B$4:$H$951,2,0)))</f>
        <v>414</v>
      </c>
      <c r="D11" s="94">
        <f>IF(ISERROR(VLOOKUP(B11,'KAYIT LİSTESİ'!$B$4:$H$951,4,0)),"",(VLOOKUP(B11,'KAYIT LİSTESİ'!$B$4:$H$951,4,0)))</f>
        <v>1995</v>
      </c>
      <c r="E11" s="177" t="str">
        <f>IF(ISERROR(VLOOKUP(B11,'KAYIT LİSTESİ'!$B$4:$H$951,5,0)),"",(VLOOKUP(B11,'KAYIT LİSTESİ'!$B$4:$H$951,5,0)))</f>
        <v>YUSUF KARAPINAR</v>
      </c>
      <c r="F11" s="177" t="str">
        <f>IF(ISERROR(VLOOKUP(B11,'KAYIT LİSTESİ'!$B$4:$H$951,6,0)),"",(VLOOKUP(B11,'KAYIT LİSTESİ'!$B$4:$H$951,6,0)))</f>
        <v>ANKARA-B.B. ANKARASPOR</v>
      </c>
      <c r="G11" s="383">
        <v>654</v>
      </c>
      <c r="H11" s="383">
        <v>629</v>
      </c>
      <c r="I11" s="383">
        <v>618</v>
      </c>
      <c r="J11" s="383">
        <f t="shared" si="0"/>
        <v>654</v>
      </c>
      <c r="K11" s="383">
        <v>575</v>
      </c>
      <c r="L11" s="383">
        <v>614</v>
      </c>
      <c r="M11" s="383">
        <v>519</v>
      </c>
      <c r="N11" s="384">
        <f t="shared" si="1"/>
        <v>654</v>
      </c>
      <c r="O11" s="385">
        <v>10</v>
      </c>
      <c r="P11" s="386"/>
      <c r="Q11" s="265">
        <v>243</v>
      </c>
      <c r="R11" s="262">
        <v>11</v>
      </c>
    </row>
    <row r="12" spans="1:18" s="80" customFormat="1" ht="53.25" customHeight="1">
      <c r="A12" s="92">
        <v>5</v>
      </c>
      <c r="B12" s="93" t="s">
        <v>187</v>
      </c>
      <c r="C12" s="267">
        <f>IF(ISERROR(VLOOKUP(B12,'KAYIT LİSTESİ'!$B$4:$H$951,2,0)),"",(VLOOKUP(B12,'KAYIT LİSTESİ'!$B$4:$H$951,2,0)))</f>
        <v>507</v>
      </c>
      <c r="D12" s="94">
        <f>IF(ISERROR(VLOOKUP(B12,'KAYIT LİSTESİ'!$B$4:$H$951,4,0)),"",(VLOOKUP(B12,'KAYIT LİSTESİ'!$B$4:$H$951,4,0)))</f>
        <v>34450</v>
      </c>
      <c r="E12" s="177" t="str">
        <f>IF(ISERROR(VLOOKUP(B12,'KAYIT LİSTESİ'!$B$4:$H$951,5,0)),"",(VLOOKUP(B12,'KAYIT LİSTESİ'!$B$4:$H$951,5,0)))</f>
        <v>M.ÇAĞLAR BİTKİN</v>
      </c>
      <c r="F12" s="177" t="str">
        <f>IF(ISERROR(VLOOKUP(B12,'KAYIT LİSTESİ'!$B$4:$H$951,6,0)),"",(VLOOKUP(B12,'KAYIT LİSTESİ'!$B$4:$H$951,6,0)))</f>
        <v>KOCAELİ-DARICA BLD.EĞT.SP.</v>
      </c>
      <c r="G12" s="383">
        <v>612</v>
      </c>
      <c r="H12" s="383">
        <v>647</v>
      </c>
      <c r="I12" s="383" t="s">
        <v>931</v>
      </c>
      <c r="J12" s="383">
        <f t="shared" si="0"/>
        <v>647</v>
      </c>
      <c r="K12" s="383" t="s">
        <v>908</v>
      </c>
      <c r="L12" s="383" t="s">
        <v>908</v>
      </c>
      <c r="M12" s="383" t="s">
        <v>908</v>
      </c>
      <c r="N12" s="384">
        <f t="shared" si="1"/>
        <v>647</v>
      </c>
      <c r="O12" s="385">
        <v>9</v>
      </c>
      <c r="P12" s="386"/>
      <c r="Q12" s="265">
        <v>251</v>
      </c>
      <c r="R12" s="262">
        <v>12</v>
      </c>
    </row>
    <row r="13" spans="1:18" s="80" customFormat="1" ht="53.25" customHeight="1">
      <c r="A13" s="92">
        <v>6</v>
      </c>
      <c r="B13" s="93" t="s">
        <v>189</v>
      </c>
      <c r="C13" s="267">
        <f>IF(ISERROR(VLOOKUP(B13,'KAYIT LİSTESİ'!$B$4:$H$951,2,0)),"",(VLOOKUP(B13,'KAYIT LİSTESİ'!$B$4:$H$951,2,0)))</f>
        <v>572</v>
      </c>
      <c r="D13" s="94">
        <f>IF(ISERROR(VLOOKUP(B13,'KAYIT LİSTESİ'!$B$4:$H$951,4,0)),"",(VLOOKUP(B13,'KAYIT LİSTESİ'!$B$4:$H$951,4,0)))</f>
        <v>34939</v>
      </c>
      <c r="E13" s="177" t="str">
        <f>IF(ISERROR(VLOOKUP(B13,'KAYIT LİSTESİ'!$B$4:$H$951,5,0)),"",(VLOOKUP(B13,'KAYIT LİSTESİ'!$B$4:$H$951,5,0)))</f>
        <v>KUBİLAY PARILTI</v>
      </c>
      <c r="F13" s="177" t="str">
        <f>IF(ISERROR(VLOOKUP(B13,'KAYIT LİSTESİ'!$B$4:$H$951,6,0)),"",(VLOOKUP(B13,'KAYIT LİSTESİ'!$B$4:$H$951,6,0)))</f>
        <v>KOCAELİ-B.Ş.BLD.KAĞIT SPOR</v>
      </c>
      <c r="G13" s="383">
        <v>627</v>
      </c>
      <c r="H13" s="383" t="s">
        <v>931</v>
      </c>
      <c r="I13" s="383">
        <v>627</v>
      </c>
      <c r="J13" s="383">
        <f t="shared" si="0"/>
        <v>627</v>
      </c>
      <c r="K13" s="383" t="s">
        <v>931</v>
      </c>
      <c r="L13" s="383" t="s">
        <v>908</v>
      </c>
      <c r="M13" s="383" t="s">
        <v>931</v>
      </c>
      <c r="N13" s="384">
        <f t="shared" si="1"/>
        <v>627</v>
      </c>
      <c r="O13" s="385">
        <v>8</v>
      </c>
      <c r="P13" s="386"/>
      <c r="Q13" s="265">
        <v>259</v>
      </c>
      <c r="R13" s="262">
        <v>13</v>
      </c>
    </row>
    <row r="14" spans="1:18" s="80" customFormat="1" ht="53.25" customHeight="1">
      <c r="A14" s="92">
        <v>7</v>
      </c>
      <c r="B14" s="93" t="s">
        <v>184</v>
      </c>
      <c r="C14" s="267">
        <f>IF(ISERROR(VLOOKUP(B14,'KAYIT LİSTESİ'!$B$4:$H$951,2,0)),"",(VLOOKUP(B14,'KAYIT LİSTESİ'!$B$4:$H$951,2,0)))</f>
        <v>531</v>
      </c>
      <c r="D14" s="94">
        <f>IF(ISERROR(VLOOKUP(B14,'KAYIT LİSTESİ'!$B$4:$H$951,4,0)),"",(VLOOKUP(B14,'KAYIT LİSTESİ'!$B$4:$H$951,4,0)))</f>
        <v>35443</v>
      </c>
      <c r="E14" s="177" t="str">
        <f>IF(ISERROR(VLOOKUP(B14,'KAYIT LİSTESİ'!$B$4:$H$951,5,0)),"",(VLOOKUP(B14,'KAYIT LİSTESİ'!$B$4:$H$951,5,0)))</f>
        <v>M. CAN KAYGUSUZ</v>
      </c>
      <c r="F14" s="177" t="str">
        <f>IF(ISERROR(VLOOKUP(B14,'KAYIT LİSTESİ'!$B$4:$H$951,6,0)),"",(VLOOKUP(B14,'KAYIT LİSTESİ'!$B$4:$H$951,6,0)))</f>
        <v>MERSİN-MESKİ SPOR</v>
      </c>
      <c r="G14" s="383">
        <v>460</v>
      </c>
      <c r="H14" s="383">
        <v>579</v>
      </c>
      <c r="I14" s="383">
        <v>573</v>
      </c>
      <c r="J14" s="383">
        <f t="shared" si="0"/>
        <v>579</v>
      </c>
      <c r="K14" s="383">
        <v>579</v>
      </c>
      <c r="L14" s="383">
        <v>588</v>
      </c>
      <c r="M14" s="383">
        <v>595</v>
      </c>
      <c r="N14" s="384">
        <f t="shared" si="1"/>
        <v>595</v>
      </c>
      <c r="O14" s="385">
        <v>7</v>
      </c>
      <c r="P14" s="386"/>
      <c r="Q14" s="265">
        <v>267</v>
      </c>
      <c r="R14" s="262">
        <v>14</v>
      </c>
    </row>
    <row r="15" spans="1:18" s="80" customFormat="1" ht="53.25" customHeight="1">
      <c r="A15" s="92">
        <v>8</v>
      </c>
      <c r="B15" s="93" t="s">
        <v>181</v>
      </c>
      <c r="C15" s="267">
        <f>IF(ISERROR(VLOOKUP(B15,'KAYIT LİSTESİ'!$B$4:$H$951,2,0)),"",(VLOOKUP(B15,'KAYIT LİSTESİ'!$B$4:$H$951,2,0)))</f>
        <v>482</v>
      </c>
      <c r="D15" s="94">
        <f>IF(ISERROR(VLOOKUP(B15,'KAYIT LİSTESİ'!$B$4:$H$951,4,0)),"",(VLOOKUP(B15,'KAYIT LİSTESİ'!$B$4:$H$951,4,0)))</f>
        <v>34335</v>
      </c>
      <c r="E15" s="177" t="str">
        <f>IF(ISERROR(VLOOKUP(B15,'KAYIT LİSTESİ'!$B$4:$H$951,5,0)),"",(VLOOKUP(B15,'KAYIT LİSTESİ'!$B$4:$H$951,5,0)))</f>
        <v>TAKYEDDİN KÖKÜM</v>
      </c>
      <c r="F15" s="177" t="str">
        <f>IF(ISERROR(VLOOKUP(B15,'KAYIT LİSTESİ'!$B$4:$H$951,6,0)),"",(VLOOKUP(B15,'KAYIT LİSTESİ'!$B$4:$H$951,6,0)))</f>
        <v>İSTANBUL-SULTANBEYLİ MEVLANA İ.Ö.O.SP.</v>
      </c>
      <c r="G15" s="383">
        <v>594</v>
      </c>
      <c r="H15" s="383">
        <v>590</v>
      </c>
      <c r="I15" s="383" t="s">
        <v>931</v>
      </c>
      <c r="J15" s="383">
        <f t="shared" si="0"/>
        <v>594</v>
      </c>
      <c r="K15" s="383">
        <v>583</v>
      </c>
      <c r="L15" s="383">
        <v>420</v>
      </c>
      <c r="M15" s="383" t="s">
        <v>931</v>
      </c>
      <c r="N15" s="384">
        <f t="shared" si="1"/>
        <v>594</v>
      </c>
      <c r="O15" s="385">
        <v>6</v>
      </c>
      <c r="P15" s="386"/>
      <c r="Q15" s="265">
        <v>275</v>
      </c>
      <c r="R15" s="262">
        <v>15</v>
      </c>
    </row>
    <row r="16" spans="1:18" s="80" customFormat="1" ht="53.25" customHeight="1">
      <c r="A16" s="92">
        <v>9</v>
      </c>
      <c r="B16" s="93" t="s">
        <v>182</v>
      </c>
      <c r="C16" s="267">
        <f>IF(ISERROR(VLOOKUP(B16,'KAYIT LİSTESİ'!$B$4:$H$951,2,0)),"",(VLOOKUP(B16,'KAYIT LİSTESİ'!$B$4:$H$951,2,0)))</f>
        <v>516</v>
      </c>
      <c r="D16" s="94">
        <f>IF(ISERROR(VLOOKUP(B16,'KAYIT LİSTESİ'!$B$4:$H$951,4,0)),"",(VLOOKUP(B16,'KAYIT LİSTESİ'!$B$4:$H$951,4,0)))</f>
        <v>34860</v>
      </c>
      <c r="E16" s="177" t="str">
        <f>IF(ISERROR(VLOOKUP(B16,'KAYIT LİSTESİ'!$B$4:$H$951,5,0)),"",(VLOOKUP(B16,'KAYIT LİSTESİ'!$B$4:$H$951,5,0)))</f>
        <v>BURAK ÇETİNKAYA</v>
      </c>
      <c r="F16" s="177" t="str">
        <f>IF(ISERROR(VLOOKUP(B16,'KAYIT LİSTESİ'!$B$4:$H$951,6,0)),"",(VLOOKUP(B16,'KAYIT LİSTESİ'!$B$4:$H$951,6,0)))</f>
        <v>MALATYA-ESENLİK BLD.SP.</v>
      </c>
      <c r="G16" s="383">
        <v>521</v>
      </c>
      <c r="H16" s="383">
        <v>561</v>
      </c>
      <c r="I16" s="383">
        <v>451</v>
      </c>
      <c r="J16" s="383">
        <f t="shared" si="0"/>
        <v>561</v>
      </c>
      <c r="K16" s="383"/>
      <c r="L16" s="383"/>
      <c r="M16" s="383"/>
      <c r="N16" s="384">
        <f t="shared" si="1"/>
        <v>561</v>
      </c>
      <c r="O16" s="385">
        <v>5</v>
      </c>
      <c r="P16" s="386"/>
      <c r="Q16" s="265">
        <v>281</v>
      </c>
      <c r="R16" s="262">
        <v>16</v>
      </c>
    </row>
    <row r="17" spans="1:18" s="80" customFormat="1" ht="53.25" customHeight="1">
      <c r="A17" s="92">
        <v>10</v>
      </c>
      <c r="B17" s="93" t="s">
        <v>188</v>
      </c>
      <c r="C17" s="267">
        <f>IF(ISERROR(VLOOKUP(B17,'KAYIT LİSTESİ'!$B$4:$H$951,2,0)),"",(VLOOKUP(B17,'KAYIT LİSTESİ'!$B$4:$H$951,2,0)))</f>
        <v>484</v>
      </c>
      <c r="D17" s="94">
        <f>IF(ISERROR(VLOOKUP(B17,'KAYIT LİSTESİ'!$B$4:$H$951,4,0)),"",(VLOOKUP(B17,'KAYIT LİSTESİ'!$B$4:$H$951,4,0)))</f>
        <v>35374</v>
      </c>
      <c r="E17" s="177" t="str">
        <f>IF(ISERROR(VLOOKUP(B17,'KAYIT LİSTESİ'!$B$4:$H$951,5,0)),"",(VLOOKUP(B17,'KAYIT LİSTESİ'!$B$4:$H$951,5,0)))</f>
        <v>CANKUT ERZURUM</v>
      </c>
      <c r="F17" s="177" t="str">
        <f>IF(ISERROR(VLOOKUP(B17,'KAYIT LİSTESİ'!$B$4:$H$951,6,0)),"",(VLOOKUP(B17,'KAYIT LİSTESİ'!$B$4:$H$951,6,0)))</f>
        <v>İSTANBUL-ÜSKÜDAR BLD.SPOR</v>
      </c>
      <c r="G17" s="383">
        <v>546</v>
      </c>
      <c r="H17" s="383">
        <v>521</v>
      </c>
      <c r="I17" s="383">
        <v>527</v>
      </c>
      <c r="J17" s="383">
        <f t="shared" si="0"/>
        <v>546</v>
      </c>
      <c r="K17" s="383"/>
      <c r="L17" s="383"/>
      <c r="M17" s="383"/>
      <c r="N17" s="384">
        <f t="shared" si="1"/>
        <v>546</v>
      </c>
      <c r="O17" s="385">
        <v>4</v>
      </c>
      <c r="P17" s="386"/>
      <c r="Q17" s="265">
        <v>287</v>
      </c>
      <c r="R17" s="262">
        <v>17</v>
      </c>
    </row>
    <row r="18" spans="1:18" s="80" customFormat="1" ht="53.25" customHeight="1">
      <c r="A18" s="92">
        <v>11</v>
      </c>
      <c r="B18" s="93" t="s">
        <v>180</v>
      </c>
      <c r="C18" s="267">
        <f>IF(ISERROR(VLOOKUP(B18,'KAYIT LİSTESİ'!$B$4:$H$951,2,0)),"",(VLOOKUP(B18,'KAYIT LİSTESİ'!$B$4:$H$951,2,0)))</f>
        <v>562</v>
      </c>
      <c r="D18" s="94">
        <f>IF(ISERROR(VLOOKUP(B18,'KAYIT LİSTESİ'!$B$4:$H$951,4,0)),"",(VLOOKUP(B18,'KAYIT LİSTESİ'!$B$4:$H$951,4,0)))</f>
        <v>34403</v>
      </c>
      <c r="E18" s="177" t="str">
        <f>IF(ISERROR(VLOOKUP(B18,'KAYIT LİSTESİ'!$B$4:$H$951,5,0)),"",(VLOOKUP(B18,'KAYIT LİSTESİ'!$B$4:$H$951,5,0)))</f>
        <v>YUNİS YILDIZ</v>
      </c>
      <c r="F18" s="177" t="str">
        <f>IF(ISERROR(VLOOKUP(B18,'KAYIT LİSTESİ'!$B$4:$H$951,6,0)),"",(VLOOKUP(B18,'KAYIT LİSTESİ'!$B$4:$H$951,6,0)))</f>
        <v>TOKAT-BELEDİYE PLEVNE SPOR</v>
      </c>
      <c r="G18" s="383">
        <v>471</v>
      </c>
      <c r="H18" s="383">
        <v>540</v>
      </c>
      <c r="I18" s="383">
        <v>528</v>
      </c>
      <c r="J18" s="383">
        <f t="shared" si="0"/>
        <v>540</v>
      </c>
      <c r="K18" s="383"/>
      <c r="L18" s="383"/>
      <c r="M18" s="383"/>
      <c r="N18" s="384">
        <f t="shared" si="1"/>
        <v>540</v>
      </c>
      <c r="O18" s="385">
        <v>3</v>
      </c>
      <c r="P18" s="386"/>
      <c r="Q18" s="265">
        <v>293</v>
      </c>
      <c r="R18" s="262">
        <v>18</v>
      </c>
    </row>
    <row r="19" spans="1:18" s="80" customFormat="1" ht="53.25" customHeight="1">
      <c r="A19" s="92">
        <v>12</v>
      </c>
      <c r="B19" s="93" t="s">
        <v>185</v>
      </c>
      <c r="C19" s="267">
        <f>IF(ISERROR(VLOOKUP(B19,'KAYIT LİSTESİ'!$B$4:$H$951,2,0)),"",(VLOOKUP(B19,'KAYIT LİSTESİ'!$B$4:$H$951,2,0)))</f>
        <v>541</v>
      </c>
      <c r="D19" s="94">
        <f>IF(ISERROR(VLOOKUP(B19,'KAYIT LİSTESİ'!$B$4:$H$951,4,0)),"",(VLOOKUP(B19,'KAYIT LİSTESİ'!$B$4:$H$951,4,0)))</f>
        <v>34517</v>
      </c>
      <c r="E19" s="177" t="str">
        <f>IF(ISERROR(VLOOKUP(B19,'KAYIT LİSTESİ'!$B$4:$H$951,5,0)),"",(VLOOKUP(B19,'KAYIT LİSTESİ'!$B$4:$H$951,5,0)))</f>
        <v>ALİ ÖZÇİÇEK</v>
      </c>
      <c r="F19" s="177" t="str">
        <f>IF(ISERROR(VLOOKUP(B19,'KAYIT LİSTESİ'!$B$4:$H$951,6,0)),"",(VLOOKUP(B19,'KAYIT LİSTESİ'!$B$4:$H$951,6,0)))</f>
        <v>SİVAS-SPORCU EĞİTİM MERKEZİ</v>
      </c>
      <c r="G19" s="383">
        <v>503</v>
      </c>
      <c r="H19" s="383">
        <v>466</v>
      </c>
      <c r="I19" s="383">
        <v>504</v>
      </c>
      <c r="J19" s="383">
        <f t="shared" si="0"/>
        <v>504</v>
      </c>
      <c r="K19" s="383"/>
      <c r="L19" s="383"/>
      <c r="M19" s="383"/>
      <c r="N19" s="384">
        <f t="shared" si="1"/>
        <v>504</v>
      </c>
      <c r="O19" s="385">
        <v>2</v>
      </c>
      <c r="P19" s="386"/>
      <c r="Q19" s="265">
        <v>299</v>
      </c>
      <c r="R19" s="262">
        <v>19</v>
      </c>
    </row>
    <row r="20" spans="1:18" s="80" customFormat="1" ht="53.25" customHeight="1">
      <c r="A20" s="92" t="s">
        <v>908</v>
      </c>
      <c r="B20" s="93" t="s">
        <v>183</v>
      </c>
      <c r="C20" s="267">
        <f>IF(ISERROR(VLOOKUP(B20,'KAYIT LİSTESİ'!$B$4:$H$951,2,0)),"",(VLOOKUP(B20,'KAYIT LİSTESİ'!$B$4:$H$951,2,0)))</f>
        <v>439</v>
      </c>
      <c r="D20" s="94">
        <f>IF(ISERROR(VLOOKUP(B20,'KAYIT LİSTESİ'!$B$4:$H$951,4,0)),"",(VLOOKUP(B20,'KAYIT LİSTESİ'!$B$4:$H$951,4,0)))</f>
        <v>35618</v>
      </c>
      <c r="E20" s="177" t="str">
        <f>IF(ISERROR(VLOOKUP(B20,'KAYIT LİSTESİ'!$B$4:$H$951,5,0)),"",(VLOOKUP(B20,'KAYIT LİSTESİ'!$B$4:$H$951,5,0)))</f>
        <v>TUGAY ÖZ</v>
      </c>
      <c r="F20" s="177" t="str">
        <f>IF(ISERROR(VLOOKUP(B20,'KAYIT LİSTESİ'!$B$4:$H$951,6,0)),"",(VLOOKUP(B20,'KAYIT LİSTESİ'!$B$4:$H$951,6,0)))</f>
        <v>ESKİŞEHİR-B.Ş.GENÇLİK VE SPOR</v>
      </c>
      <c r="G20" s="383" t="s">
        <v>931</v>
      </c>
      <c r="H20" s="383" t="s">
        <v>931</v>
      </c>
      <c r="I20" s="383" t="s">
        <v>931</v>
      </c>
      <c r="J20" s="383" t="s">
        <v>908</v>
      </c>
      <c r="K20" s="383"/>
      <c r="L20" s="383"/>
      <c r="M20" s="383"/>
      <c r="N20" s="384" t="s">
        <v>932</v>
      </c>
      <c r="O20" s="385">
        <v>0</v>
      </c>
      <c r="P20" s="386"/>
      <c r="Q20" s="265">
        <v>305</v>
      </c>
      <c r="R20" s="262">
        <v>20</v>
      </c>
    </row>
    <row r="21" spans="1:18" s="80" customFormat="1" ht="53.25" customHeight="1">
      <c r="A21" s="92"/>
      <c r="B21" s="93" t="s">
        <v>193</v>
      </c>
      <c r="C21" s="267">
        <f>IF(ISERROR(VLOOKUP(B21,'KAYIT LİSTESİ'!$B$4:$H$951,2,0)),"",(VLOOKUP(B21,'KAYIT LİSTESİ'!$B$4:$H$951,2,0)))</f>
      </c>
      <c r="D21" s="94">
        <f>IF(ISERROR(VLOOKUP(B21,'KAYIT LİSTESİ'!$B$4:$H$951,4,0)),"",(VLOOKUP(B21,'KAYIT LİSTESİ'!$B$4:$H$951,4,0)))</f>
      </c>
      <c r="E21" s="177">
        <f>IF(ISERROR(VLOOKUP(B21,'KAYIT LİSTESİ'!$B$4:$H$951,5,0)),"",(VLOOKUP(B21,'KAYIT LİSTESİ'!$B$4:$H$951,5,0)))</f>
      </c>
      <c r="F21" s="177">
        <f>IF(ISERROR(VLOOKUP(B21,'KAYIT LİSTESİ'!$B$4:$H$951,6,0)),"",(VLOOKUP(B21,'KAYIT LİSTESİ'!$B$4:$H$951,6,0)))</f>
      </c>
      <c r="G21" s="164"/>
      <c r="H21" s="164"/>
      <c r="I21" s="164"/>
      <c r="J21" s="176">
        <f aca="true" t="shared" si="2" ref="J21:J32">MAX(G21:I21)</f>
        <v>0</v>
      </c>
      <c r="K21" s="203"/>
      <c r="L21" s="203"/>
      <c r="M21" s="203"/>
      <c r="N21" s="175">
        <f aca="true" t="shared" si="3" ref="N21:N32">MAX(G21:M21)</f>
        <v>0</v>
      </c>
      <c r="O21" s="267"/>
      <c r="P21" s="273"/>
      <c r="Q21" s="265">
        <v>311</v>
      </c>
      <c r="R21" s="262">
        <v>21</v>
      </c>
    </row>
    <row r="22" spans="1:18" s="80" customFormat="1" ht="53.25" customHeight="1">
      <c r="A22" s="92"/>
      <c r="B22" s="93" t="s">
        <v>194</v>
      </c>
      <c r="C22" s="267">
        <f>IF(ISERROR(VLOOKUP(B22,'KAYIT LİSTESİ'!$B$4:$H$951,2,0)),"",(VLOOKUP(B22,'KAYIT LİSTESİ'!$B$4:$H$951,2,0)))</f>
      </c>
      <c r="D22" s="94">
        <f>IF(ISERROR(VLOOKUP(B22,'KAYIT LİSTESİ'!$B$4:$H$951,4,0)),"",(VLOOKUP(B22,'KAYIT LİSTESİ'!$B$4:$H$951,4,0)))</f>
      </c>
      <c r="E22" s="177">
        <f>IF(ISERROR(VLOOKUP(B22,'KAYIT LİSTESİ'!$B$4:$H$951,5,0)),"",(VLOOKUP(B22,'KAYIT LİSTESİ'!$B$4:$H$951,5,0)))</f>
      </c>
      <c r="F22" s="177">
        <f>IF(ISERROR(VLOOKUP(B22,'KAYIT LİSTESİ'!$B$4:$H$951,6,0)),"",(VLOOKUP(B22,'KAYIT LİSTESİ'!$B$4:$H$951,6,0)))</f>
      </c>
      <c r="G22" s="164"/>
      <c r="H22" s="164"/>
      <c r="I22" s="164"/>
      <c r="J22" s="176">
        <f t="shared" si="2"/>
        <v>0</v>
      </c>
      <c r="K22" s="203"/>
      <c r="L22" s="203"/>
      <c r="M22" s="203"/>
      <c r="N22" s="175">
        <f t="shared" si="3"/>
        <v>0</v>
      </c>
      <c r="O22" s="267"/>
      <c r="P22" s="273"/>
      <c r="Q22" s="265">
        <v>317</v>
      </c>
      <c r="R22" s="262">
        <v>22</v>
      </c>
    </row>
    <row r="23" spans="1:18" s="80" customFormat="1" ht="53.25" customHeight="1">
      <c r="A23" s="92"/>
      <c r="B23" s="93" t="s">
        <v>195</v>
      </c>
      <c r="C23" s="267">
        <f>IF(ISERROR(VLOOKUP(B23,'KAYIT LİSTESİ'!$B$4:$H$951,2,0)),"",(VLOOKUP(B23,'KAYIT LİSTESİ'!$B$4:$H$951,2,0)))</f>
      </c>
      <c r="D23" s="94">
        <f>IF(ISERROR(VLOOKUP(B23,'KAYIT LİSTESİ'!$B$4:$H$951,4,0)),"",(VLOOKUP(B23,'KAYIT LİSTESİ'!$B$4:$H$951,4,0)))</f>
      </c>
      <c r="E23" s="177">
        <f>IF(ISERROR(VLOOKUP(B23,'KAYIT LİSTESİ'!$B$4:$H$951,5,0)),"",(VLOOKUP(B23,'KAYIT LİSTESİ'!$B$4:$H$951,5,0)))</f>
      </c>
      <c r="F23" s="177">
        <f>IF(ISERROR(VLOOKUP(B23,'KAYIT LİSTESİ'!$B$4:$H$951,6,0)),"",(VLOOKUP(B23,'KAYIT LİSTESİ'!$B$4:$H$951,6,0)))</f>
      </c>
      <c r="G23" s="164"/>
      <c r="H23" s="164"/>
      <c r="I23" s="164"/>
      <c r="J23" s="176">
        <f t="shared" si="2"/>
        <v>0</v>
      </c>
      <c r="K23" s="203"/>
      <c r="L23" s="203"/>
      <c r="M23" s="203"/>
      <c r="N23" s="175">
        <f t="shared" si="3"/>
        <v>0</v>
      </c>
      <c r="O23" s="267"/>
      <c r="P23" s="273"/>
      <c r="Q23" s="265">
        <v>323</v>
      </c>
      <c r="R23" s="262">
        <v>23</v>
      </c>
    </row>
    <row r="24" spans="1:18" s="80" customFormat="1" ht="53.25" customHeight="1">
      <c r="A24" s="92"/>
      <c r="B24" s="93" t="s">
        <v>196</v>
      </c>
      <c r="C24" s="267">
        <f>IF(ISERROR(VLOOKUP(B24,'KAYIT LİSTESİ'!$B$4:$H$951,2,0)),"",(VLOOKUP(B24,'KAYIT LİSTESİ'!$B$4:$H$951,2,0)))</f>
      </c>
      <c r="D24" s="94">
        <f>IF(ISERROR(VLOOKUP(B24,'KAYIT LİSTESİ'!$B$4:$H$951,4,0)),"",(VLOOKUP(B24,'KAYIT LİSTESİ'!$B$4:$H$951,4,0)))</f>
      </c>
      <c r="E24" s="177">
        <f>IF(ISERROR(VLOOKUP(B24,'KAYIT LİSTESİ'!$B$4:$H$951,5,0)),"",(VLOOKUP(B24,'KAYIT LİSTESİ'!$B$4:$H$951,5,0)))</f>
      </c>
      <c r="F24" s="177">
        <f>IF(ISERROR(VLOOKUP(B24,'KAYIT LİSTESİ'!$B$4:$H$951,6,0)),"",(VLOOKUP(B24,'KAYIT LİSTESİ'!$B$4:$H$951,6,0)))</f>
      </c>
      <c r="G24" s="164"/>
      <c r="H24" s="164"/>
      <c r="I24" s="164"/>
      <c r="J24" s="176">
        <f t="shared" si="2"/>
        <v>0</v>
      </c>
      <c r="K24" s="203"/>
      <c r="L24" s="203"/>
      <c r="M24" s="203"/>
      <c r="N24" s="175">
        <f t="shared" si="3"/>
        <v>0</v>
      </c>
      <c r="O24" s="267"/>
      <c r="P24" s="273"/>
      <c r="Q24" s="265">
        <v>329</v>
      </c>
      <c r="R24" s="262">
        <v>24</v>
      </c>
    </row>
    <row r="25" spans="1:18" s="80" customFormat="1" ht="53.25" customHeight="1">
      <c r="A25" s="92"/>
      <c r="B25" s="93" t="s">
        <v>197</v>
      </c>
      <c r="C25" s="267">
        <f>IF(ISERROR(VLOOKUP(B25,'KAYIT LİSTESİ'!$B$4:$H$951,2,0)),"",(VLOOKUP(B25,'KAYIT LİSTESİ'!$B$4:$H$951,2,0)))</f>
      </c>
      <c r="D25" s="94">
        <f>IF(ISERROR(VLOOKUP(B25,'KAYIT LİSTESİ'!$B$4:$H$951,4,0)),"",(VLOOKUP(B25,'KAYIT LİSTESİ'!$B$4:$H$951,4,0)))</f>
      </c>
      <c r="E25" s="177">
        <f>IF(ISERROR(VLOOKUP(B25,'KAYIT LİSTESİ'!$B$4:$H$951,5,0)),"",(VLOOKUP(B25,'KAYIT LİSTESİ'!$B$4:$H$951,5,0)))</f>
      </c>
      <c r="F25" s="177">
        <f>IF(ISERROR(VLOOKUP(B25,'KAYIT LİSTESİ'!$B$4:$H$951,6,0)),"",(VLOOKUP(B25,'KAYIT LİSTESİ'!$B$4:$H$951,6,0)))</f>
      </c>
      <c r="G25" s="164"/>
      <c r="H25" s="164"/>
      <c r="I25" s="164"/>
      <c r="J25" s="176">
        <f t="shared" si="2"/>
        <v>0</v>
      </c>
      <c r="K25" s="203"/>
      <c r="L25" s="203"/>
      <c r="M25" s="203"/>
      <c r="N25" s="175">
        <f t="shared" si="3"/>
        <v>0</v>
      </c>
      <c r="O25" s="267"/>
      <c r="P25" s="273"/>
      <c r="Q25" s="265">
        <v>335</v>
      </c>
      <c r="R25" s="262">
        <v>25</v>
      </c>
    </row>
    <row r="26" spans="1:18" s="80" customFormat="1" ht="53.25" customHeight="1">
      <c r="A26" s="92"/>
      <c r="B26" s="93" t="s">
        <v>198</v>
      </c>
      <c r="C26" s="267">
        <f>IF(ISERROR(VLOOKUP(B26,'KAYIT LİSTESİ'!$B$4:$H$951,2,0)),"",(VLOOKUP(B26,'KAYIT LİSTESİ'!$B$4:$H$951,2,0)))</f>
      </c>
      <c r="D26" s="94">
        <f>IF(ISERROR(VLOOKUP(B26,'KAYIT LİSTESİ'!$B$4:$H$951,4,0)),"",(VLOOKUP(B26,'KAYIT LİSTESİ'!$B$4:$H$951,4,0)))</f>
      </c>
      <c r="E26" s="177">
        <f>IF(ISERROR(VLOOKUP(B26,'KAYIT LİSTESİ'!$B$4:$H$951,5,0)),"",(VLOOKUP(B26,'KAYIT LİSTESİ'!$B$4:$H$951,5,0)))</f>
      </c>
      <c r="F26" s="177">
        <f>IF(ISERROR(VLOOKUP(B26,'KAYIT LİSTESİ'!$B$4:$H$951,6,0)),"",(VLOOKUP(B26,'KAYIT LİSTESİ'!$B$4:$H$951,6,0)))</f>
      </c>
      <c r="G26" s="164"/>
      <c r="H26" s="164"/>
      <c r="I26" s="164"/>
      <c r="J26" s="176">
        <f t="shared" si="2"/>
        <v>0</v>
      </c>
      <c r="K26" s="203"/>
      <c r="L26" s="203"/>
      <c r="M26" s="203"/>
      <c r="N26" s="175">
        <f t="shared" si="3"/>
        <v>0</v>
      </c>
      <c r="O26" s="267"/>
      <c r="P26" s="273"/>
      <c r="Q26" s="265">
        <v>341</v>
      </c>
      <c r="R26" s="262">
        <v>26</v>
      </c>
    </row>
    <row r="27" spans="1:18" s="80" customFormat="1" ht="53.25" customHeight="1">
      <c r="A27" s="92"/>
      <c r="B27" s="93" t="s">
        <v>199</v>
      </c>
      <c r="C27" s="267">
        <f>IF(ISERROR(VLOOKUP(B27,'KAYIT LİSTESİ'!$B$4:$H$951,2,0)),"",(VLOOKUP(B27,'KAYIT LİSTESİ'!$B$4:$H$951,2,0)))</f>
      </c>
      <c r="D27" s="94">
        <f>IF(ISERROR(VLOOKUP(B27,'KAYIT LİSTESİ'!$B$4:$H$951,4,0)),"",(VLOOKUP(B27,'KAYIT LİSTESİ'!$B$4:$H$951,4,0)))</f>
      </c>
      <c r="E27" s="177">
        <f>IF(ISERROR(VLOOKUP(B27,'KAYIT LİSTESİ'!$B$4:$H$951,5,0)),"",(VLOOKUP(B27,'KAYIT LİSTESİ'!$B$4:$H$951,5,0)))</f>
      </c>
      <c r="F27" s="177">
        <f>IF(ISERROR(VLOOKUP(B27,'KAYIT LİSTESİ'!$B$4:$H$951,6,0)),"",(VLOOKUP(B27,'KAYIT LİSTESİ'!$B$4:$H$951,6,0)))</f>
      </c>
      <c r="G27" s="164"/>
      <c r="H27" s="164"/>
      <c r="I27" s="164"/>
      <c r="J27" s="176">
        <f t="shared" si="2"/>
        <v>0</v>
      </c>
      <c r="K27" s="203"/>
      <c r="L27" s="203"/>
      <c r="M27" s="203"/>
      <c r="N27" s="175">
        <f t="shared" si="3"/>
        <v>0</v>
      </c>
      <c r="O27" s="267"/>
      <c r="P27" s="273"/>
      <c r="Q27" s="265">
        <v>347</v>
      </c>
      <c r="R27" s="262">
        <v>27</v>
      </c>
    </row>
    <row r="28" spans="1:18" s="80" customFormat="1" ht="53.25" customHeight="1">
      <c r="A28" s="92"/>
      <c r="B28" s="93" t="s">
        <v>200</v>
      </c>
      <c r="C28" s="267">
        <f>IF(ISERROR(VLOOKUP(B28,'KAYIT LİSTESİ'!$B$4:$H$951,2,0)),"",(VLOOKUP(B28,'KAYIT LİSTESİ'!$B$4:$H$951,2,0)))</f>
      </c>
      <c r="D28" s="94">
        <f>IF(ISERROR(VLOOKUP(B28,'KAYIT LİSTESİ'!$B$4:$H$951,4,0)),"",(VLOOKUP(B28,'KAYIT LİSTESİ'!$B$4:$H$951,4,0)))</f>
      </c>
      <c r="E28" s="177">
        <f>IF(ISERROR(VLOOKUP(B28,'KAYIT LİSTESİ'!$B$4:$H$951,5,0)),"",(VLOOKUP(B28,'KAYIT LİSTESİ'!$B$4:$H$951,5,0)))</f>
      </c>
      <c r="F28" s="177">
        <f>IF(ISERROR(VLOOKUP(B28,'KAYIT LİSTESİ'!$B$4:$H$951,6,0)),"",(VLOOKUP(B28,'KAYIT LİSTESİ'!$B$4:$H$951,6,0)))</f>
      </c>
      <c r="G28" s="164"/>
      <c r="H28" s="164"/>
      <c r="I28" s="164"/>
      <c r="J28" s="176">
        <f t="shared" si="2"/>
        <v>0</v>
      </c>
      <c r="K28" s="203"/>
      <c r="L28" s="203"/>
      <c r="M28" s="203"/>
      <c r="N28" s="175">
        <f t="shared" si="3"/>
        <v>0</v>
      </c>
      <c r="O28" s="267"/>
      <c r="P28" s="273"/>
      <c r="Q28" s="265">
        <v>353</v>
      </c>
      <c r="R28" s="262">
        <v>28</v>
      </c>
    </row>
    <row r="29" spans="1:18" s="80" customFormat="1" ht="53.25" customHeight="1">
      <c r="A29" s="92"/>
      <c r="B29" s="93" t="s">
        <v>201</v>
      </c>
      <c r="C29" s="267">
        <f>IF(ISERROR(VLOOKUP(B29,'KAYIT LİSTESİ'!$B$4:$H$951,2,0)),"",(VLOOKUP(B29,'KAYIT LİSTESİ'!$B$4:$H$951,2,0)))</f>
      </c>
      <c r="D29" s="94">
        <f>IF(ISERROR(VLOOKUP(B29,'KAYIT LİSTESİ'!$B$4:$H$951,4,0)),"",(VLOOKUP(B29,'KAYIT LİSTESİ'!$B$4:$H$951,4,0)))</f>
      </c>
      <c r="E29" s="177">
        <f>IF(ISERROR(VLOOKUP(B29,'KAYIT LİSTESİ'!$B$4:$H$951,5,0)),"",(VLOOKUP(B29,'KAYIT LİSTESİ'!$B$4:$H$951,5,0)))</f>
      </c>
      <c r="F29" s="177">
        <f>IF(ISERROR(VLOOKUP(B29,'KAYIT LİSTESİ'!$B$4:$H$951,6,0)),"",(VLOOKUP(B29,'KAYIT LİSTESİ'!$B$4:$H$951,6,0)))</f>
      </c>
      <c r="G29" s="164"/>
      <c r="H29" s="164"/>
      <c r="I29" s="164"/>
      <c r="J29" s="176">
        <f t="shared" si="2"/>
        <v>0</v>
      </c>
      <c r="K29" s="203"/>
      <c r="L29" s="203"/>
      <c r="M29" s="203"/>
      <c r="N29" s="175">
        <f t="shared" si="3"/>
        <v>0</v>
      </c>
      <c r="O29" s="267"/>
      <c r="P29" s="273"/>
      <c r="Q29" s="265">
        <v>359</v>
      </c>
      <c r="R29" s="262">
        <v>29</v>
      </c>
    </row>
    <row r="30" spans="1:18" s="80" customFormat="1" ht="53.25" customHeight="1">
      <c r="A30" s="92"/>
      <c r="B30" s="93" t="s">
        <v>202</v>
      </c>
      <c r="C30" s="267">
        <f>IF(ISERROR(VLOOKUP(B30,'KAYIT LİSTESİ'!$B$4:$H$951,2,0)),"",(VLOOKUP(B30,'KAYIT LİSTESİ'!$B$4:$H$951,2,0)))</f>
      </c>
      <c r="D30" s="94">
        <f>IF(ISERROR(VLOOKUP(B30,'KAYIT LİSTESİ'!$B$4:$H$951,4,0)),"",(VLOOKUP(B30,'KAYIT LİSTESİ'!$B$4:$H$951,4,0)))</f>
      </c>
      <c r="E30" s="177">
        <f>IF(ISERROR(VLOOKUP(B30,'KAYIT LİSTESİ'!$B$4:$H$951,5,0)),"",(VLOOKUP(B30,'KAYIT LİSTESİ'!$B$4:$H$951,5,0)))</f>
      </c>
      <c r="F30" s="177">
        <f>IF(ISERROR(VLOOKUP(B30,'KAYIT LİSTESİ'!$B$4:$H$951,6,0)),"",(VLOOKUP(B30,'KAYIT LİSTESİ'!$B$4:$H$951,6,0)))</f>
      </c>
      <c r="G30" s="164"/>
      <c r="H30" s="164"/>
      <c r="I30" s="164"/>
      <c r="J30" s="176">
        <f t="shared" si="2"/>
        <v>0</v>
      </c>
      <c r="K30" s="203"/>
      <c r="L30" s="203"/>
      <c r="M30" s="203"/>
      <c r="N30" s="175">
        <f t="shared" si="3"/>
        <v>0</v>
      </c>
      <c r="O30" s="267"/>
      <c r="P30" s="273"/>
      <c r="Q30" s="265">
        <v>365</v>
      </c>
      <c r="R30" s="262">
        <v>30</v>
      </c>
    </row>
    <row r="31" spans="1:18" s="80" customFormat="1" ht="53.25" customHeight="1">
      <c r="A31" s="92"/>
      <c r="B31" s="93" t="s">
        <v>203</v>
      </c>
      <c r="C31" s="267">
        <f>IF(ISERROR(VLOOKUP(B31,'KAYIT LİSTESİ'!$B$4:$H$951,2,0)),"",(VLOOKUP(B31,'KAYIT LİSTESİ'!$B$4:$H$951,2,0)))</f>
      </c>
      <c r="D31" s="94">
        <f>IF(ISERROR(VLOOKUP(B31,'KAYIT LİSTESİ'!$B$4:$H$951,4,0)),"",(VLOOKUP(B31,'KAYIT LİSTESİ'!$B$4:$H$951,4,0)))</f>
      </c>
      <c r="E31" s="177">
        <f>IF(ISERROR(VLOOKUP(B31,'KAYIT LİSTESİ'!$B$4:$H$951,5,0)),"",(VLOOKUP(B31,'KAYIT LİSTESİ'!$B$4:$H$951,5,0)))</f>
      </c>
      <c r="F31" s="177">
        <f>IF(ISERROR(VLOOKUP(B31,'KAYIT LİSTESİ'!$B$4:$H$951,6,0)),"",(VLOOKUP(B31,'KAYIT LİSTESİ'!$B$4:$H$951,6,0)))</f>
      </c>
      <c r="G31" s="164"/>
      <c r="H31" s="164"/>
      <c r="I31" s="164"/>
      <c r="J31" s="176">
        <f t="shared" si="2"/>
        <v>0</v>
      </c>
      <c r="K31" s="203"/>
      <c r="L31" s="203"/>
      <c r="M31" s="203"/>
      <c r="N31" s="175">
        <f t="shared" si="3"/>
        <v>0</v>
      </c>
      <c r="O31" s="267"/>
      <c r="P31" s="273"/>
      <c r="Q31" s="265">
        <v>371</v>
      </c>
      <c r="R31" s="262">
        <v>31</v>
      </c>
    </row>
    <row r="32" spans="1:18" s="80" customFormat="1" ht="53.25" customHeight="1">
      <c r="A32" s="92"/>
      <c r="B32" s="93" t="s">
        <v>204</v>
      </c>
      <c r="C32" s="267">
        <f>IF(ISERROR(VLOOKUP(B32,'KAYIT LİSTESİ'!$B$4:$H$951,2,0)),"",(VLOOKUP(B32,'KAYIT LİSTESİ'!$B$4:$H$951,2,0)))</f>
      </c>
      <c r="D32" s="94">
        <f>IF(ISERROR(VLOOKUP(B32,'KAYIT LİSTESİ'!$B$4:$H$951,4,0)),"",(VLOOKUP(B32,'KAYIT LİSTESİ'!$B$4:$H$951,4,0)))</f>
      </c>
      <c r="E32" s="177">
        <f>IF(ISERROR(VLOOKUP(B32,'KAYIT LİSTESİ'!$B$4:$H$951,5,0)),"",(VLOOKUP(B32,'KAYIT LİSTESİ'!$B$4:$H$951,5,0)))</f>
      </c>
      <c r="F32" s="177">
        <f>IF(ISERROR(VLOOKUP(B32,'KAYIT LİSTESİ'!$B$4:$H$951,6,0)),"",(VLOOKUP(B32,'KAYIT LİSTESİ'!$B$4:$H$951,6,0)))</f>
      </c>
      <c r="G32" s="164"/>
      <c r="H32" s="164"/>
      <c r="I32" s="164"/>
      <c r="J32" s="176">
        <f t="shared" si="2"/>
        <v>0</v>
      </c>
      <c r="K32" s="203"/>
      <c r="L32" s="203"/>
      <c r="M32" s="203"/>
      <c r="N32" s="175">
        <f t="shared" si="3"/>
        <v>0</v>
      </c>
      <c r="O32" s="267"/>
      <c r="P32" s="273"/>
      <c r="Q32" s="265">
        <v>377</v>
      </c>
      <c r="R32" s="262">
        <v>32</v>
      </c>
    </row>
    <row r="33" spans="1:18" s="83" customFormat="1" ht="30.75" customHeight="1">
      <c r="A33" s="81"/>
      <c r="B33" s="81"/>
      <c r="C33" s="81"/>
      <c r="D33" s="82"/>
      <c r="E33" s="81"/>
      <c r="N33" s="84"/>
      <c r="O33" s="81"/>
      <c r="P33" s="81"/>
      <c r="Q33" s="265">
        <v>455</v>
      </c>
      <c r="R33" s="262">
        <v>48</v>
      </c>
    </row>
    <row r="34" spans="1:18" s="83" customFormat="1" ht="30.75" customHeight="1">
      <c r="A34" s="502" t="s">
        <v>4</v>
      </c>
      <c r="B34" s="502"/>
      <c r="C34" s="502"/>
      <c r="D34" s="502"/>
      <c r="E34" s="85" t="s">
        <v>0</v>
      </c>
      <c r="F34" s="85" t="s">
        <v>1</v>
      </c>
      <c r="G34" s="503" t="s">
        <v>2</v>
      </c>
      <c r="H34" s="503"/>
      <c r="I34" s="503"/>
      <c r="J34" s="503"/>
      <c r="K34" s="503"/>
      <c r="L34" s="503"/>
      <c r="M34" s="503"/>
      <c r="N34" s="503" t="s">
        <v>3</v>
      </c>
      <c r="O34" s="503"/>
      <c r="P34" s="85"/>
      <c r="Q34" s="265">
        <v>460</v>
      </c>
      <c r="R34" s="262">
        <v>49</v>
      </c>
    </row>
    <row r="35" spans="17:18" ht="12.75">
      <c r="Q35" s="265">
        <v>465</v>
      </c>
      <c r="R35" s="262">
        <v>50</v>
      </c>
    </row>
    <row r="36" spans="17:18" ht="12.75">
      <c r="Q36" s="265">
        <v>469</v>
      </c>
      <c r="R36" s="262">
        <v>51</v>
      </c>
    </row>
    <row r="37" spans="17:18" ht="12.75">
      <c r="Q37" s="266">
        <v>473</v>
      </c>
      <c r="R37" s="85">
        <v>52</v>
      </c>
    </row>
    <row r="38" spans="17:18" ht="12.75">
      <c r="Q38" s="266">
        <v>477</v>
      </c>
      <c r="R38" s="85">
        <v>53</v>
      </c>
    </row>
    <row r="39" spans="17:18" ht="12.75">
      <c r="Q39" s="266">
        <v>481</v>
      </c>
      <c r="R39" s="85">
        <v>54</v>
      </c>
    </row>
    <row r="40" spans="17:18" ht="12.75">
      <c r="Q40" s="266">
        <v>485</v>
      </c>
      <c r="R40" s="85">
        <v>55</v>
      </c>
    </row>
    <row r="41" spans="17:18" ht="12.75">
      <c r="Q41" s="266">
        <v>489</v>
      </c>
      <c r="R41" s="85">
        <v>56</v>
      </c>
    </row>
    <row r="42" spans="17:18" ht="12.75">
      <c r="Q42" s="266">
        <v>493</v>
      </c>
      <c r="R42" s="85">
        <v>57</v>
      </c>
    </row>
    <row r="43" spans="17:18" ht="12.75">
      <c r="Q43" s="266">
        <v>497</v>
      </c>
      <c r="R43" s="85">
        <v>58</v>
      </c>
    </row>
    <row r="44" spans="17:18" ht="12.75">
      <c r="Q44" s="266">
        <v>501</v>
      </c>
      <c r="R44" s="85">
        <v>59</v>
      </c>
    </row>
    <row r="45" spans="17:18" ht="12.75">
      <c r="Q45" s="266">
        <v>505</v>
      </c>
      <c r="R45" s="85">
        <v>60</v>
      </c>
    </row>
    <row r="46" spans="17:18" ht="12.75">
      <c r="Q46" s="266">
        <v>509</v>
      </c>
      <c r="R46" s="85">
        <v>61</v>
      </c>
    </row>
    <row r="47" spans="17:18" ht="12.75">
      <c r="Q47" s="266">
        <v>513</v>
      </c>
      <c r="R47" s="85">
        <v>62</v>
      </c>
    </row>
    <row r="48" spans="17:18" ht="12.75">
      <c r="Q48" s="266">
        <v>517</v>
      </c>
      <c r="R48" s="85">
        <v>63</v>
      </c>
    </row>
    <row r="49" spans="17:18" ht="12.75">
      <c r="Q49" s="266">
        <v>521</v>
      </c>
      <c r="R49" s="85">
        <v>64</v>
      </c>
    </row>
    <row r="50" spans="17:18" ht="12.75">
      <c r="Q50" s="266">
        <v>525</v>
      </c>
      <c r="R50" s="85">
        <v>65</v>
      </c>
    </row>
    <row r="51" spans="17:18" ht="12.75">
      <c r="Q51" s="266">
        <v>529</v>
      </c>
      <c r="R51" s="85">
        <v>66</v>
      </c>
    </row>
    <row r="52" spans="17:18" ht="12.75">
      <c r="Q52" s="266">
        <v>533</v>
      </c>
      <c r="R52" s="85">
        <v>67</v>
      </c>
    </row>
    <row r="53" spans="17:18" ht="12.75">
      <c r="Q53" s="266">
        <v>537</v>
      </c>
      <c r="R53" s="85">
        <v>68</v>
      </c>
    </row>
    <row r="54" spans="17:18" ht="12.75">
      <c r="Q54" s="266">
        <v>541</v>
      </c>
      <c r="R54" s="85">
        <v>69</v>
      </c>
    </row>
    <row r="55" spans="17:18" ht="12.75">
      <c r="Q55" s="266">
        <v>545</v>
      </c>
      <c r="R55" s="85">
        <v>70</v>
      </c>
    </row>
    <row r="56" spans="17:18" ht="12.75">
      <c r="Q56" s="266">
        <v>549</v>
      </c>
      <c r="R56" s="85">
        <v>71</v>
      </c>
    </row>
    <row r="57" spans="17:18" ht="12.75">
      <c r="Q57" s="266">
        <v>553</v>
      </c>
      <c r="R57" s="85">
        <v>72</v>
      </c>
    </row>
    <row r="58" spans="17:18" ht="12.75">
      <c r="Q58" s="266">
        <v>557</v>
      </c>
      <c r="R58" s="85">
        <v>73</v>
      </c>
    </row>
    <row r="59" spans="17:18" ht="12.75">
      <c r="Q59" s="266">
        <v>561</v>
      </c>
      <c r="R59" s="85">
        <v>74</v>
      </c>
    </row>
    <row r="60" spans="17:18" ht="12.75">
      <c r="Q60" s="266">
        <v>565</v>
      </c>
      <c r="R60" s="85">
        <v>75</v>
      </c>
    </row>
    <row r="61" spans="17:18" ht="12.75">
      <c r="Q61" s="266">
        <v>569</v>
      </c>
      <c r="R61" s="85">
        <v>76</v>
      </c>
    </row>
    <row r="62" spans="17:18" ht="12.75">
      <c r="Q62" s="266">
        <v>573</v>
      </c>
      <c r="R62" s="85">
        <v>77</v>
      </c>
    </row>
    <row r="63" spans="17:18" ht="12.75">
      <c r="Q63" s="266">
        <v>577</v>
      </c>
      <c r="R63" s="85">
        <v>78</v>
      </c>
    </row>
    <row r="64" spans="17:18" ht="12.75">
      <c r="Q64" s="266">
        <v>581</v>
      </c>
      <c r="R64" s="85">
        <v>79</v>
      </c>
    </row>
    <row r="65" spans="17:18" ht="12.75">
      <c r="Q65" s="266">
        <v>585</v>
      </c>
      <c r="R65" s="85">
        <v>80</v>
      </c>
    </row>
    <row r="66" spans="17:18" ht="12.75">
      <c r="Q66" s="266">
        <v>589</v>
      </c>
      <c r="R66" s="85">
        <v>81</v>
      </c>
    </row>
    <row r="67" spans="17:18" ht="12.75">
      <c r="Q67" s="266">
        <v>593</v>
      </c>
      <c r="R67" s="85">
        <v>82</v>
      </c>
    </row>
    <row r="68" spans="17:18" ht="12.75">
      <c r="Q68" s="266">
        <v>597</v>
      </c>
      <c r="R68" s="85">
        <v>83</v>
      </c>
    </row>
    <row r="69" spans="17:18" ht="12.75">
      <c r="Q69" s="266">
        <v>601</v>
      </c>
      <c r="R69" s="85">
        <v>84</v>
      </c>
    </row>
    <row r="70" spans="17:18" ht="12.75">
      <c r="Q70" s="266">
        <v>605</v>
      </c>
      <c r="R70" s="85">
        <v>85</v>
      </c>
    </row>
    <row r="71" spans="17:18" ht="12.75">
      <c r="Q71" s="266">
        <v>608</v>
      </c>
      <c r="R71" s="85">
        <v>86</v>
      </c>
    </row>
    <row r="72" spans="17:18" ht="12.75">
      <c r="Q72" s="266">
        <v>611</v>
      </c>
      <c r="R72" s="85">
        <v>87</v>
      </c>
    </row>
    <row r="73" spans="17:18" ht="12.75">
      <c r="Q73" s="266">
        <v>614</v>
      </c>
      <c r="R73" s="85">
        <v>88</v>
      </c>
    </row>
    <row r="74" spans="17:18" ht="12.75">
      <c r="Q74" s="266">
        <v>617</v>
      </c>
      <c r="R74" s="85">
        <v>89</v>
      </c>
    </row>
    <row r="75" spans="17:18" ht="12.75">
      <c r="Q75" s="266">
        <v>620</v>
      </c>
      <c r="R75" s="85">
        <v>90</v>
      </c>
    </row>
    <row r="76" spans="17:18" ht="12.75">
      <c r="Q76" s="266">
        <v>623</v>
      </c>
      <c r="R76" s="85">
        <v>91</v>
      </c>
    </row>
    <row r="77" spans="17:18" ht="12.75">
      <c r="Q77" s="266">
        <v>626</v>
      </c>
      <c r="R77" s="85">
        <v>92</v>
      </c>
    </row>
    <row r="78" spans="17:18" ht="12.75">
      <c r="Q78" s="266">
        <v>629</v>
      </c>
      <c r="R78" s="85">
        <v>93</v>
      </c>
    </row>
    <row r="79" spans="17:18" ht="12.75">
      <c r="Q79" s="265">
        <v>632</v>
      </c>
      <c r="R79" s="262">
        <v>94</v>
      </c>
    </row>
    <row r="80" spans="17:18" ht="12.75">
      <c r="Q80" s="265">
        <v>635</v>
      </c>
      <c r="R80" s="262">
        <v>95</v>
      </c>
    </row>
    <row r="81" spans="17:18" ht="12.75">
      <c r="Q81" s="265">
        <v>637</v>
      </c>
      <c r="R81" s="262">
        <v>96</v>
      </c>
    </row>
    <row r="82" spans="17:18" ht="12.75">
      <c r="Q82" s="265">
        <v>639</v>
      </c>
      <c r="R82" s="262">
        <v>97</v>
      </c>
    </row>
    <row r="83" spans="17:18" ht="12.75">
      <c r="Q83" s="265">
        <v>641</v>
      </c>
      <c r="R83" s="262">
        <v>98</v>
      </c>
    </row>
    <row r="84" spans="17:18" ht="12.75">
      <c r="Q84" s="265">
        <v>643</v>
      </c>
      <c r="R84" s="262">
        <v>99</v>
      </c>
    </row>
    <row r="85" spans="17:18" ht="12.75">
      <c r="Q85" s="265">
        <v>645</v>
      </c>
      <c r="R85" s="262">
        <v>100</v>
      </c>
    </row>
  </sheetData>
  <sheetProtection/>
  <mergeCells count="23">
    <mergeCell ref="A34:D34"/>
    <mergeCell ref="G34:M34"/>
    <mergeCell ref="N34:O34"/>
    <mergeCell ref="K4:L4"/>
    <mergeCell ref="A4:C4"/>
    <mergeCell ref="D4:E4"/>
    <mergeCell ref="B6:B7"/>
    <mergeCell ref="A1:P1"/>
    <mergeCell ref="A2:P2"/>
    <mergeCell ref="N5:O5"/>
    <mergeCell ref="G6:M6"/>
    <mergeCell ref="N6:N7"/>
    <mergeCell ref="D3:E3"/>
    <mergeCell ref="M4:O4"/>
    <mergeCell ref="A6:A7"/>
    <mergeCell ref="M3:P3"/>
    <mergeCell ref="P6:P7"/>
    <mergeCell ref="F6:F7"/>
    <mergeCell ref="C6:C7"/>
    <mergeCell ref="A3:C3"/>
    <mergeCell ref="E6:E7"/>
    <mergeCell ref="O6:O7"/>
    <mergeCell ref="D6:D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21:F32 D4 J21:J32" unlockedFormula="1"/>
  </ignoredErrors>
  <drawing r:id="rId1"/>
</worksheet>
</file>

<file path=xl/worksheets/sheet8.xml><?xml version="1.0" encoding="utf-8"?>
<worksheet xmlns="http://schemas.openxmlformats.org/spreadsheetml/2006/main" xmlns:r="http://schemas.openxmlformats.org/officeDocument/2006/relationships">
  <sheetPr>
    <tabColor rgb="FF00FFFF"/>
  </sheetPr>
  <dimension ref="A1:U90"/>
  <sheetViews>
    <sheetView view="pageBreakPreview" zoomScale="80" zoomScaleSheetLayoutView="80" zoomScalePageLayoutView="0" workbookViewId="0" topLeftCell="A1">
      <selection activeCell="A6" sqref="A6:A7"/>
    </sheetView>
  </sheetViews>
  <sheetFormatPr defaultColWidth="9.140625" defaultRowHeight="12.75"/>
  <cols>
    <col min="1" max="1" width="4.8515625" style="23" customWidth="1"/>
    <col min="2" max="2" width="7.7109375" style="23" bestFit="1" customWidth="1"/>
    <col min="3" max="3" width="14.421875" style="17" customWidth="1"/>
    <col min="4" max="4" width="20.8515625" style="48" customWidth="1"/>
    <col min="5" max="5" width="28.28125" style="48" customWidth="1"/>
    <col min="6" max="6" width="9.28125" style="171" customWidth="1"/>
    <col min="7" max="7" width="7.57421875" style="24" customWidth="1"/>
    <col min="8" max="8" width="2.140625" style="17" customWidth="1"/>
    <col min="9" max="9" width="4.421875" style="23" customWidth="1"/>
    <col min="10" max="10" width="14.28125" style="23" hidden="1" customWidth="1"/>
    <col min="11" max="11" width="6.57421875" style="23" customWidth="1"/>
    <col min="12" max="12" width="12.7109375" style="25" customWidth="1"/>
    <col min="13" max="13" width="21.140625" style="52" customWidth="1"/>
    <col min="14" max="14" width="25.28125" style="52" customWidth="1"/>
    <col min="15" max="15" width="9.57421875" style="171" customWidth="1"/>
    <col min="16" max="16" width="7.7109375" style="17" customWidth="1"/>
    <col min="17" max="17" width="5.7109375" style="17" customWidth="1"/>
    <col min="18" max="19" width="9.140625" style="17" customWidth="1"/>
    <col min="20" max="20" width="9.140625" style="257" hidden="1" customWidth="1"/>
    <col min="21" max="21" width="9.140625" style="255" hidden="1" customWidth="1"/>
    <col min="22" max="16384" width="9.140625" style="17" customWidth="1"/>
  </cols>
  <sheetData>
    <row r="1" spans="1:21" s="9" customFormat="1" ht="53.25" customHeight="1">
      <c r="A1" s="463" t="str">
        <f>('YARIŞMA BİLGİLERİ'!A2)</f>
        <v>Türkiye Atletizm Federasyonu
Ankara Atletizm İl Temsilciliği</v>
      </c>
      <c r="B1" s="463"/>
      <c r="C1" s="463"/>
      <c r="D1" s="463"/>
      <c r="E1" s="463"/>
      <c r="F1" s="463"/>
      <c r="G1" s="463"/>
      <c r="H1" s="463"/>
      <c r="I1" s="463"/>
      <c r="J1" s="463"/>
      <c r="K1" s="463"/>
      <c r="L1" s="463"/>
      <c r="M1" s="463"/>
      <c r="N1" s="463"/>
      <c r="O1" s="463"/>
      <c r="P1" s="463"/>
      <c r="T1" s="256">
        <v>5454</v>
      </c>
      <c r="U1" s="252">
        <v>100</v>
      </c>
    </row>
    <row r="2" spans="1:21" s="9" customFormat="1" ht="24.75" customHeight="1">
      <c r="A2" s="466" t="str">
        <f>'YARIŞMA BİLGİLERİ'!F19</f>
        <v>Kulüplerarası Gençler Atletizm Ligi 1.Kademe Yarışmaları</v>
      </c>
      <c r="B2" s="466"/>
      <c r="C2" s="466"/>
      <c r="D2" s="466"/>
      <c r="E2" s="466"/>
      <c r="F2" s="466"/>
      <c r="G2" s="466"/>
      <c r="H2" s="466"/>
      <c r="I2" s="466"/>
      <c r="J2" s="466"/>
      <c r="K2" s="466"/>
      <c r="L2" s="466"/>
      <c r="M2" s="466"/>
      <c r="N2" s="466"/>
      <c r="O2" s="466"/>
      <c r="P2" s="466"/>
      <c r="T2" s="256">
        <v>5464</v>
      </c>
      <c r="U2" s="252">
        <v>99</v>
      </c>
    </row>
    <row r="3" spans="1:21" s="11" customFormat="1" ht="21.75" customHeight="1">
      <c r="A3" s="467" t="s">
        <v>94</v>
      </c>
      <c r="B3" s="467"/>
      <c r="C3" s="467"/>
      <c r="D3" s="468" t="str">
        <f>'YARIŞMA PROGRAMI'!C8</f>
        <v>400 Metre</v>
      </c>
      <c r="E3" s="468"/>
      <c r="F3" s="469"/>
      <c r="G3" s="469"/>
      <c r="H3" s="10"/>
      <c r="I3" s="473"/>
      <c r="J3" s="473"/>
      <c r="K3" s="473"/>
      <c r="L3" s="473"/>
      <c r="M3" s="75" t="s">
        <v>445</v>
      </c>
      <c r="N3" s="472" t="str">
        <f>'YARIŞMA PROGRAMI'!E8</f>
        <v>Halit KILIÇ  46.41</v>
      </c>
      <c r="O3" s="472"/>
      <c r="P3" s="472"/>
      <c r="T3" s="256">
        <v>5474</v>
      </c>
      <c r="U3" s="252">
        <v>98</v>
      </c>
    </row>
    <row r="4" spans="1:21" s="11" customFormat="1" ht="17.25" customHeight="1" thickBot="1">
      <c r="A4" s="470" t="s">
        <v>84</v>
      </c>
      <c r="B4" s="470"/>
      <c r="C4" s="470"/>
      <c r="D4" s="471" t="str">
        <f>'YARIŞMA BİLGİLERİ'!F21</f>
        <v>Erkekler</v>
      </c>
      <c r="E4" s="471"/>
      <c r="F4" s="360"/>
      <c r="G4" s="335"/>
      <c r="H4" s="29"/>
      <c r="I4" s="335"/>
      <c r="J4" s="335"/>
      <c r="K4" s="335"/>
      <c r="L4" s="336"/>
      <c r="M4" s="337" t="s">
        <v>92</v>
      </c>
      <c r="N4" s="474" t="str">
        <f>'YARIŞMA PROGRAMI'!B8</f>
        <v>18 Mayıs 2013 - 17.20</v>
      </c>
      <c r="O4" s="474"/>
      <c r="P4" s="474"/>
      <c r="T4" s="256">
        <v>5484</v>
      </c>
      <c r="U4" s="252">
        <v>97</v>
      </c>
    </row>
    <row r="5" spans="1:21" s="9" customFormat="1" ht="24" customHeight="1">
      <c r="A5" s="479" t="s">
        <v>910</v>
      </c>
      <c r="B5" s="480"/>
      <c r="C5" s="480"/>
      <c r="D5" s="480"/>
      <c r="E5" s="480"/>
      <c r="F5" s="480"/>
      <c r="G5" s="481"/>
      <c r="H5" s="7"/>
      <c r="I5" s="482" t="s">
        <v>904</v>
      </c>
      <c r="J5" s="483"/>
      <c r="K5" s="483"/>
      <c r="L5" s="483"/>
      <c r="M5" s="483"/>
      <c r="N5" s="483"/>
      <c r="O5" s="483"/>
      <c r="P5" s="484"/>
      <c r="T5" s="256">
        <v>5494</v>
      </c>
      <c r="U5" s="252">
        <v>96</v>
      </c>
    </row>
    <row r="6" spans="1:21" s="15" customFormat="1" ht="24.75" customHeight="1">
      <c r="A6" s="485" t="s">
        <v>12</v>
      </c>
      <c r="B6" s="486" t="s">
        <v>79</v>
      </c>
      <c r="C6" s="478" t="s">
        <v>91</v>
      </c>
      <c r="D6" s="477" t="s">
        <v>14</v>
      </c>
      <c r="E6" s="477" t="s">
        <v>672</v>
      </c>
      <c r="F6" s="507" t="s">
        <v>15</v>
      </c>
      <c r="G6" s="475" t="s">
        <v>233</v>
      </c>
      <c r="I6" s="338" t="s">
        <v>16</v>
      </c>
      <c r="J6" s="269"/>
      <c r="K6" s="269"/>
      <c r="L6" s="269"/>
      <c r="M6" s="269"/>
      <c r="N6" s="269"/>
      <c r="O6" s="308"/>
      <c r="P6" s="339"/>
      <c r="T6" s="257">
        <v>5504</v>
      </c>
      <c r="U6" s="255">
        <v>95</v>
      </c>
    </row>
    <row r="7" spans="1:21" ht="26.25" customHeight="1">
      <c r="A7" s="485"/>
      <c r="B7" s="487"/>
      <c r="C7" s="478"/>
      <c r="D7" s="477"/>
      <c r="E7" s="477"/>
      <c r="F7" s="507"/>
      <c r="G7" s="476"/>
      <c r="H7" s="16"/>
      <c r="I7" s="340" t="s">
        <v>12</v>
      </c>
      <c r="J7" s="42" t="s">
        <v>80</v>
      </c>
      <c r="K7" s="42" t="s">
        <v>79</v>
      </c>
      <c r="L7" s="43" t="s">
        <v>13</v>
      </c>
      <c r="M7" s="44" t="s">
        <v>14</v>
      </c>
      <c r="N7" s="44" t="s">
        <v>672</v>
      </c>
      <c r="O7" s="309" t="s">
        <v>15</v>
      </c>
      <c r="P7" s="341" t="s">
        <v>26</v>
      </c>
      <c r="T7" s="257">
        <v>5514</v>
      </c>
      <c r="U7" s="255">
        <v>94</v>
      </c>
    </row>
    <row r="8" spans="1:21" s="15" customFormat="1" ht="39.75" customHeight="1">
      <c r="A8" s="365">
        <v>1</v>
      </c>
      <c r="B8" s="366">
        <v>417</v>
      </c>
      <c r="C8" s="367">
        <v>34580</v>
      </c>
      <c r="D8" s="368" t="s">
        <v>725</v>
      </c>
      <c r="E8" s="165" t="s">
        <v>723</v>
      </c>
      <c r="F8" s="369">
        <v>4847</v>
      </c>
      <c r="G8" s="370">
        <v>13</v>
      </c>
      <c r="H8" s="18"/>
      <c r="I8" s="342">
        <v>1</v>
      </c>
      <c r="J8" s="20" t="s">
        <v>40</v>
      </c>
      <c r="K8" s="280">
        <f>IF(ISERROR(VLOOKUP(J8,'KAYIT LİSTESİ'!$B$4:$H$951,2,0)),"",(VLOOKUP(J8,'KAYIT LİSTESİ'!$B$4:$H$951,2,0)))</f>
      </c>
      <c r="L8" s="21">
        <f>IF(ISERROR(VLOOKUP(J8,'KAYIT LİSTESİ'!$B$4:$H$951,4,0)),"",(VLOOKUP(J8,'KAYIT LİSTESİ'!$B$4:$H$951,4,0)))</f>
      </c>
      <c r="M8" s="46">
        <f>IF(ISERROR(VLOOKUP(J8,'KAYIT LİSTESİ'!$B$4:$H$951,5,0)),"",(VLOOKUP(J8,'KAYIT LİSTESİ'!$B$4:$H$951,5,0)))</f>
      </c>
      <c r="N8" s="46">
        <f>IF(ISERROR(VLOOKUP(J8,'KAYIT LİSTESİ'!$B$4:$H$951,6,0)),"",(VLOOKUP(J8,'KAYIT LİSTESİ'!$B$4:$H$951,6,0)))</f>
      </c>
      <c r="O8" s="168"/>
      <c r="P8" s="343"/>
      <c r="T8" s="257">
        <v>5524</v>
      </c>
      <c r="U8" s="255">
        <v>93</v>
      </c>
    </row>
    <row r="9" spans="1:21" s="15" customFormat="1" ht="39.75" customHeight="1">
      <c r="A9" s="365">
        <v>2</v>
      </c>
      <c r="B9" s="366">
        <v>459</v>
      </c>
      <c r="C9" s="367">
        <v>34856</v>
      </c>
      <c r="D9" s="368" t="s">
        <v>773</v>
      </c>
      <c r="E9" s="165" t="s">
        <v>674</v>
      </c>
      <c r="F9" s="369">
        <v>4939</v>
      </c>
      <c r="G9" s="370">
        <v>12</v>
      </c>
      <c r="H9" s="18"/>
      <c r="I9" s="342">
        <v>2</v>
      </c>
      <c r="J9" s="20" t="s">
        <v>42</v>
      </c>
      <c r="K9" s="280">
        <f>IF(ISERROR(VLOOKUP(J9,'KAYIT LİSTESİ'!$B$4:$H$951,2,0)),"",(VLOOKUP(J9,'KAYIT LİSTESİ'!$B$4:$H$951,2,0)))</f>
        <v>562</v>
      </c>
      <c r="L9" s="21">
        <f>IF(ISERROR(VLOOKUP(J9,'KAYIT LİSTESİ'!$B$4:$H$951,4,0)),"",(VLOOKUP(J9,'KAYIT LİSTESİ'!$B$4:$H$951,4,0)))</f>
        <v>34403</v>
      </c>
      <c r="M9" s="46" t="str">
        <f>IF(ISERROR(VLOOKUP(J9,'KAYIT LİSTESİ'!$B$4:$H$951,5,0)),"",(VLOOKUP(J9,'KAYIT LİSTESİ'!$B$4:$H$951,5,0)))</f>
        <v>YUNİS YILDIZ</v>
      </c>
      <c r="N9" s="46" t="str">
        <f>IF(ISERROR(VLOOKUP(J9,'KAYIT LİSTESİ'!$B$4:$H$951,6,0)),"",(VLOOKUP(J9,'KAYIT LİSTESİ'!$B$4:$H$951,6,0)))</f>
        <v>TOKAT-BELEDİYE PLEVNE SPOR</v>
      </c>
      <c r="O9" s="168"/>
      <c r="P9" s="343"/>
      <c r="T9" s="257">
        <v>5534</v>
      </c>
      <c r="U9" s="255">
        <v>92</v>
      </c>
    </row>
    <row r="10" spans="1:21" s="15" customFormat="1" ht="39.75" customHeight="1">
      <c r="A10" s="365">
        <v>3</v>
      </c>
      <c r="B10" s="366">
        <v>569</v>
      </c>
      <c r="C10" s="367">
        <v>34831</v>
      </c>
      <c r="D10" s="368" t="s">
        <v>881</v>
      </c>
      <c r="E10" s="165" t="s">
        <v>879</v>
      </c>
      <c r="F10" s="369">
        <v>4944</v>
      </c>
      <c r="G10" s="370">
        <v>11</v>
      </c>
      <c r="H10" s="18"/>
      <c r="I10" s="342">
        <v>3</v>
      </c>
      <c r="J10" s="20" t="s">
        <v>43</v>
      </c>
      <c r="K10" s="280">
        <f>IF(ISERROR(VLOOKUP(J10,'KAYIT LİSTESİ'!$B$4:$H$951,2,0)),"",(VLOOKUP(J10,'KAYIT LİSTESİ'!$B$4:$H$951,2,0)))</f>
        <v>481</v>
      </c>
      <c r="L10" s="21">
        <f>IF(ISERROR(VLOOKUP(J10,'KAYIT LİSTESİ'!$B$4:$H$951,4,0)),"",(VLOOKUP(J10,'KAYIT LİSTESİ'!$B$4:$H$951,4,0)))</f>
        <v>34335</v>
      </c>
      <c r="M10" s="46" t="str">
        <f>IF(ISERROR(VLOOKUP(J10,'KAYIT LİSTESİ'!$B$4:$H$951,5,0)),"",(VLOOKUP(J10,'KAYIT LİSTESİ'!$B$4:$H$951,5,0)))</f>
        <v>SERKAN TAŞKIRAN</v>
      </c>
      <c r="N10" s="46" t="str">
        <f>IF(ISERROR(VLOOKUP(J10,'KAYIT LİSTESİ'!$B$4:$H$951,6,0)),"",(VLOOKUP(J10,'KAYIT LİSTESİ'!$B$4:$H$951,6,0)))</f>
        <v>İSTANBUL-SULTANBEYLİ MEVLANA İ.Ö.O.SP.</v>
      </c>
      <c r="O10" s="168"/>
      <c r="P10" s="343"/>
      <c r="T10" s="257">
        <v>5544</v>
      </c>
      <c r="U10" s="255">
        <v>91</v>
      </c>
    </row>
    <row r="11" spans="1:21" s="15" customFormat="1" ht="39.75" customHeight="1">
      <c r="A11" s="365">
        <v>4</v>
      </c>
      <c r="B11" s="366">
        <v>509</v>
      </c>
      <c r="C11" s="367" t="s">
        <v>908</v>
      </c>
      <c r="D11" s="368" t="s">
        <v>812</v>
      </c>
      <c r="E11" s="165" t="s">
        <v>810</v>
      </c>
      <c r="F11" s="369">
        <v>5141</v>
      </c>
      <c r="G11" s="370">
        <v>10</v>
      </c>
      <c r="H11" s="18"/>
      <c r="I11" s="342">
        <v>4</v>
      </c>
      <c r="J11" s="20" t="s">
        <v>44</v>
      </c>
      <c r="K11" s="280">
        <f>IF(ISERROR(VLOOKUP(J11,'KAYIT LİSTESİ'!$B$4:$H$951,2,0)),"",(VLOOKUP(J11,'KAYIT LİSTESİ'!$B$4:$H$951,2,0)))</f>
        <v>526</v>
      </c>
      <c r="L11" s="21">
        <f>IF(ISERROR(VLOOKUP(J11,'KAYIT LİSTESİ'!$B$4:$H$951,4,0)),"",(VLOOKUP(J11,'KAYIT LİSTESİ'!$B$4:$H$951,4,0)))</f>
        <v>35099</v>
      </c>
      <c r="M11" s="46" t="str">
        <f>IF(ISERROR(VLOOKUP(J11,'KAYIT LİSTESİ'!$B$4:$H$951,5,0)),"",(VLOOKUP(J11,'KAYIT LİSTESİ'!$B$4:$H$951,5,0)))</f>
        <v>SEZER SEYFİOĞLU</v>
      </c>
      <c r="N11" s="46" t="str">
        <f>IF(ISERROR(VLOOKUP(J11,'KAYIT LİSTESİ'!$B$4:$H$951,6,0)),"",(VLOOKUP(J11,'KAYIT LİSTESİ'!$B$4:$H$951,6,0)))</f>
        <v>MALATYA-ESENLİK BLD.SP.</v>
      </c>
      <c r="O11" s="168"/>
      <c r="P11" s="343"/>
      <c r="T11" s="257">
        <v>5554</v>
      </c>
      <c r="U11" s="255">
        <v>90</v>
      </c>
    </row>
    <row r="12" spans="1:21" s="15" customFormat="1" ht="39.75" customHeight="1">
      <c r="A12" s="365">
        <v>5</v>
      </c>
      <c r="B12" s="366">
        <v>452</v>
      </c>
      <c r="C12" s="367">
        <v>35165</v>
      </c>
      <c r="D12" s="368" t="s">
        <v>757</v>
      </c>
      <c r="E12" s="165" t="s">
        <v>906</v>
      </c>
      <c r="F12" s="369">
        <v>5178</v>
      </c>
      <c r="G12" s="370">
        <v>9</v>
      </c>
      <c r="H12" s="18"/>
      <c r="I12" s="342">
        <v>5</v>
      </c>
      <c r="J12" s="20" t="s">
        <v>45</v>
      </c>
      <c r="K12" s="280">
        <f>IF(ISERROR(VLOOKUP(J12,'KAYIT LİSTESİ'!$B$4:$H$951,2,0)),"",(VLOOKUP(J12,'KAYIT LİSTESİ'!$B$4:$H$951,2,0)))</f>
        <v>436</v>
      </c>
      <c r="L12" s="21">
        <f>IF(ISERROR(VLOOKUP(J12,'KAYIT LİSTESİ'!$B$4:$H$951,4,0)),"",(VLOOKUP(J12,'KAYIT LİSTESİ'!$B$4:$H$951,4,0)))</f>
        <v>35278</v>
      </c>
      <c r="M12" s="46" t="str">
        <f>IF(ISERROR(VLOOKUP(J12,'KAYIT LİSTESİ'!$B$4:$H$951,5,0)),"",(VLOOKUP(J12,'KAYIT LİSTESİ'!$B$4:$H$951,5,0)))</f>
        <v>SERTAÇ BUZAGACI</v>
      </c>
      <c r="N12" s="46" t="str">
        <f>IF(ISERROR(VLOOKUP(J12,'KAYIT LİSTESİ'!$B$4:$H$951,6,0)),"",(VLOOKUP(J12,'KAYIT LİSTESİ'!$B$4:$H$951,6,0)))</f>
        <v>ESKİŞEHİR-B.Ş.GENÇLİK VE SPOR</v>
      </c>
      <c r="O12" s="168"/>
      <c r="P12" s="343"/>
      <c r="T12" s="257">
        <v>5564</v>
      </c>
      <c r="U12" s="255">
        <v>89</v>
      </c>
    </row>
    <row r="13" spans="1:21" s="15" customFormat="1" ht="39.75" customHeight="1">
      <c r="A13" s="365">
        <v>6</v>
      </c>
      <c r="B13" s="366">
        <v>488</v>
      </c>
      <c r="C13" s="367">
        <v>35464</v>
      </c>
      <c r="D13" s="368" t="s">
        <v>798</v>
      </c>
      <c r="E13" s="165" t="s">
        <v>796</v>
      </c>
      <c r="F13" s="369">
        <v>5183</v>
      </c>
      <c r="G13" s="370">
        <v>8</v>
      </c>
      <c r="H13" s="18"/>
      <c r="I13" s="342">
        <v>6</v>
      </c>
      <c r="J13" s="20" t="s">
        <v>46</v>
      </c>
      <c r="K13" s="280">
        <f>IF(ISERROR(VLOOKUP(J13,'KAYIT LİSTESİ'!$B$4:$H$951,2,0)),"",(VLOOKUP(J13,'KAYIT LİSTESİ'!$B$4:$H$951,2,0)))</f>
        <v>537</v>
      </c>
      <c r="L13" s="21">
        <f>IF(ISERROR(VLOOKUP(J13,'KAYIT LİSTESİ'!$B$4:$H$951,4,0)),"",(VLOOKUP(J13,'KAYIT LİSTESİ'!$B$4:$H$951,4,0)))</f>
        <v>35476</v>
      </c>
      <c r="M13" s="46" t="str">
        <f>IF(ISERROR(VLOOKUP(J13,'KAYIT LİSTESİ'!$B$4:$H$951,5,0)),"",(VLOOKUP(J13,'KAYIT LİSTESİ'!$B$4:$H$951,5,0)))</f>
        <v>OZAN GÖÇMEN</v>
      </c>
      <c r="N13" s="46" t="str">
        <f>IF(ISERROR(VLOOKUP(J13,'KAYIT LİSTESİ'!$B$4:$H$951,6,0)),"",(VLOOKUP(J13,'KAYIT LİSTESİ'!$B$4:$H$951,6,0)))</f>
        <v>MERSİN-MESKİ SPOR</v>
      </c>
      <c r="O13" s="168"/>
      <c r="P13" s="343"/>
      <c r="T13" s="257">
        <v>5574</v>
      </c>
      <c r="U13" s="255">
        <v>88</v>
      </c>
    </row>
    <row r="14" spans="1:21" s="15" customFormat="1" ht="39.75" customHeight="1">
      <c r="A14" s="365">
        <v>7</v>
      </c>
      <c r="B14" s="366">
        <v>409</v>
      </c>
      <c r="C14" s="367">
        <v>1994</v>
      </c>
      <c r="D14" s="368" t="s">
        <v>713</v>
      </c>
      <c r="E14" s="165" t="s">
        <v>711</v>
      </c>
      <c r="F14" s="369">
        <v>5265</v>
      </c>
      <c r="G14" s="370">
        <v>7</v>
      </c>
      <c r="H14" s="18"/>
      <c r="I14" s="342">
        <v>7</v>
      </c>
      <c r="J14" s="20" t="s">
        <v>356</v>
      </c>
      <c r="K14" s="280">
        <f>IF(ISERROR(VLOOKUP(J14,'KAYIT LİSTESİ'!$B$4:$H$951,2,0)),"",(VLOOKUP(J14,'KAYIT LİSTESİ'!$B$4:$H$951,2,0)))</f>
        <v>542</v>
      </c>
      <c r="L14" s="21">
        <f>IF(ISERROR(VLOOKUP(J14,'KAYIT LİSTESİ'!$B$4:$H$951,4,0)),"",(VLOOKUP(J14,'KAYIT LİSTESİ'!$B$4:$H$951,4,0)))</f>
        <v>34700</v>
      </c>
      <c r="M14" s="46" t="str">
        <f>IF(ISERROR(VLOOKUP(J14,'KAYIT LİSTESİ'!$B$4:$H$951,5,0)),"",(VLOOKUP(J14,'KAYIT LİSTESİ'!$B$4:$H$951,5,0)))</f>
        <v>ALPEREN KIRATİK</v>
      </c>
      <c r="N14" s="46" t="str">
        <f>IF(ISERROR(VLOOKUP(J14,'KAYIT LİSTESİ'!$B$4:$H$951,6,0)),"",(VLOOKUP(J14,'KAYIT LİSTESİ'!$B$4:$H$951,6,0)))</f>
        <v>SİVAS-SPORCU EĞİTİM MERKEZİ</v>
      </c>
      <c r="O14" s="168"/>
      <c r="P14" s="343"/>
      <c r="T14" s="257">
        <v>5584</v>
      </c>
      <c r="U14" s="255">
        <v>87</v>
      </c>
    </row>
    <row r="15" spans="1:21" s="15" customFormat="1" ht="39.75" customHeight="1">
      <c r="A15" s="365">
        <v>8</v>
      </c>
      <c r="B15" s="366">
        <v>537</v>
      </c>
      <c r="C15" s="367">
        <v>35476</v>
      </c>
      <c r="D15" s="368" t="s">
        <v>844</v>
      </c>
      <c r="E15" s="165" t="s">
        <v>842</v>
      </c>
      <c r="F15" s="369">
        <v>5395</v>
      </c>
      <c r="G15" s="370">
        <v>6</v>
      </c>
      <c r="H15" s="18"/>
      <c r="I15" s="342">
        <v>8</v>
      </c>
      <c r="J15" s="20" t="s">
        <v>357</v>
      </c>
      <c r="K15" s="280">
        <f>IF(ISERROR(VLOOKUP(J15,'KAYIT LİSTESİ'!$B$4:$H$951,2,0)),"",(VLOOKUP(J15,'KAYIT LİSTESİ'!$B$4:$H$951,2,0)))</f>
      </c>
      <c r="L15" s="21">
        <f>IF(ISERROR(VLOOKUP(J15,'KAYIT LİSTESİ'!$B$4:$H$951,4,0)),"",(VLOOKUP(J15,'KAYIT LİSTESİ'!$B$4:$H$951,4,0)))</f>
      </c>
      <c r="M15" s="46">
        <f>IF(ISERROR(VLOOKUP(J15,'KAYIT LİSTESİ'!$B$4:$H$951,5,0)),"",(VLOOKUP(J15,'KAYIT LİSTESİ'!$B$4:$H$951,5,0)))</f>
      </c>
      <c r="N15" s="46">
        <f>IF(ISERROR(VLOOKUP(J15,'KAYIT LİSTESİ'!$B$4:$H$951,6,0)),"",(VLOOKUP(J15,'KAYIT LİSTESİ'!$B$4:$H$951,6,0)))</f>
      </c>
      <c r="O15" s="168"/>
      <c r="P15" s="343"/>
      <c r="T15" s="257">
        <v>5594</v>
      </c>
      <c r="U15" s="255">
        <v>86</v>
      </c>
    </row>
    <row r="16" spans="1:21" s="15" customFormat="1" ht="39.75" customHeight="1">
      <c r="A16" s="365">
        <v>9</v>
      </c>
      <c r="B16" s="366">
        <v>436</v>
      </c>
      <c r="C16" s="367">
        <v>35278</v>
      </c>
      <c r="D16" s="368" t="s">
        <v>741</v>
      </c>
      <c r="E16" s="165" t="s">
        <v>905</v>
      </c>
      <c r="F16" s="369">
        <v>5415</v>
      </c>
      <c r="G16" s="370">
        <v>5</v>
      </c>
      <c r="H16" s="18"/>
      <c r="I16" s="338" t="s">
        <v>17</v>
      </c>
      <c r="J16" s="269"/>
      <c r="K16" s="269"/>
      <c r="L16" s="269"/>
      <c r="M16" s="269"/>
      <c r="N16" s="269"/>
      <c r="O16" s="308"/>
      <c r="P16" s="339"/>
      <c r="T16" s="257">
        <v>5604</v>
      </c>
      <c r="U16" s="255">
        <v>85</v>
      </c>
    </row>
    <row r="17" spans="1:21" s="15" customFormat="1" ht="39.75" customHeight="1">
      <c r="A17" s="365">
        <v>10</v>
      </c>
      <c r="B17" s="366">
        <v>542</v>
      </c>
      <c r="C17" s="367">
        <v>34700</v>
      </c>
      <c r="D17" s="368" t="s">
        <v>856</v>
      </c>
      <c r="E17" s="165" t="s">
        <v>854</v>
      </c>
      <c r="F17" s="369">
        <v>5490</v>
      </c>
      <c r="G17" s="370">
        <v>4</v>
      </c>
      <c r="H17" s="18"/>
      <c r="I17" s="340" t="s">
        <v>12</v>
      </c>
      <c r="J17" s="42" t="s">
        <v>80</v>
      </c>
      <c r="K17" s="42" t="s">
        <v>79</v>
      </c>
      <c r="L17" s="43" t="s">
        <v>13</v>
      </c>
      <c r="M17" s="44" t="s">
        <v>14</v>
      </c>
      <c r="N17" s="44" t="s">
        <v>672</v>
      </c>
      <c r="O17" s="309" t="s">
        <v>15</v>
      </c>
      <c r="P17" s="341" t="s">
        <v>26</v>
      </c>
      <c r="T17" s="257">
        <v>5624</v>
      </c>
      <c r="U17" s="255">
        <v>84</v>
      </c>
    </row>
    <row r="18" spans="1:21" s="15" customFormat="1" ht="39.75" customHeight="1">
      <c r="A18" s="365">
        <v>11</v>
      </c>
      <c r="B18" s="366">
        <v>562</v>
      </c>
      <c r="C18" s="367">
        <v>34403</v>
      </c>
      <c r="D18" s="368" t="s">
        <v>867</v>
      </c>
      <c r="E18" s="165" t="s">
        <v>865</v>
      </c>
      <c r="F18" s="369">
        <v>5602</v>
      </c>
      <c r="G18" s="370">
        <v>3</v>
      </c>
      <c r="H18" s="18"/>
      <c r="I18" s="342">
        <v>1</v>
      </c>
      <c r="J18" s="20" t="s">
        <v>47</v>
      </c>
      <c r="K18" s="280">
        <f>IF(ISERROR(VLOOKUP(J18,'KAYIT LİSTESİ'!$B$4:$H$951,2,0)),"",(VLOOKUP(J18,'KAYIT LİSTESİ'!$B$4:$H$951,2,0)))</f>
      </c>
      <c r="L18" s="21">
        <f>IF(ISERROR(VLOOKUP(J18,'KAYIT LİSTESİ'!$B$4:$H$951,4,0)),"",(VLOOKUP(J18,'KAYIT LİSTESİ'!$B$4:$H$951,4,0)))</f>
      </c>
      <c r="M18" s="46">
        <f>IF(ISERROR(VLOOKUP(J18,'KAYIT LİSTESİ'!$B$4:$H$951,5,0)),"",(VLOOKUP(J18,'KAYIT LİSTESİ'!$B$4:$H$951,5,0)))</f>
      </c>
      <c r="N18" s="46">
        <f>IF(ISERROR(VLOOKUP(J18,'KAYIT LİSTESİ'!$B$4:$H$951,6,0)),"",(VLOOKUP(J18,'KAYIT LİSTESİ'!$B$4:$H$951,6,0)))</f>
      </c>
      <c r="O18" s="168"/>
      <c r="P18" s="343"/>
      <c r="T18" s="257">
        <v>5644</v>
      </c>
      <c r="U18" s="255">
        <v>83</v>
      </c>
    </row>
    <row r="19" spans="1:21" s="15" customFormat="1" ht="39.75" customHeight="1">
      <c r="A19" s="365">
        <v>12</v>
      </c>
      <c r="B19" s="366">
        <v>526</v>
      </c>
      <c r="C19" s="367">
        <v>35099</v>
      </c>
      <c r="D19" s="368" t="s">
        <v>833</v>
      </c>
      <c r="E19" s="165" t="s">
        <v>830</v>
      </c>
      <c r="F19" s="369">
        <v>5791</v>
      </c>
      <c r="G19" s="370">
        <v>2</v>
      </c>
      <c r="H19" s="18"/>
      <c r="I19" s="342">
        <v>2</v>
      </c>
      <c r="J19" s="20" t="s">
        <v>41</v>
      </c>
      <c r="K19" s="280">
        <f>IF(ISERROR(VLOOKUP(J19,'KAYIT LİSTESİ'!$B$4:$H$951,2,0)),"",(VLOOKUP(J19,'KAYIT LİSTESİ'!$B$4:$H$951,2,0)))</f>
        <v>488</v>
      </c>
      <c r="L19" s="21">
        <f>IF(ISERROR(VLOOKUP(J19,'KAYIT LİSTESİ'!$B$4:$H$951,4,0)),"",(VLOOKUP(J19,'KAYIT LİSTESİ'!$B$4:$H$951,4,0)))</f>
        <v>35464</v>
      </c>
      <c r="M19" s="46" t="str">
        <f>IF(ISERROR(VLOOKUP(J19,'KAYIT LİSTESİ'!$B$4:$H$951,5,0)),"",(VLOOKUP(J19,'KAYIT LİSTESİ'!$B$4:$H$951,5,0)))</f>
        <v>MUSTAFA İNAN</v>
      </c>
      <c r="N19" s="46" t="str">
        <f>IF(ISERROR(VLOOKUP(J19,'KAYIT LİSTESİ'!$B$4:$H$951,6,0)),"",(VLOOKUP(J19,'KAYIT LİSTESİ'!$B$4:$H$951,6,0)))</f>
        <v>İSTANBUL-ÜSKÜDAR BLD.SPOR</v>
      </c>
      <c r="O19" s="168"/>
      <c r="P19" s="343"/>
      <c r="T19" s="257">
        <v>5664</v>
      </c>
      <c r="U19" s="255">
        <v>82</v>
      </c>
    </row>
    <row r="20" spans="1:21" s="15" customFormat="1" ht="39.75" customHeight="1">
      <c r="A20" s="365">
        <v>13</v>
      </c>
      <c r="B20" s="366">
        <v>481</v>
      </c>
      <c r="C20" s="367">
        <v>34335</v>
      </c>
      <c r="D20" s="368" t="s">
        <v>788</v>
      </c>
      <c r="E20" s="165" t="s">
        <v>907</v>
      </c>
      <c r="F20" s="369">
        <v>5843</v>
      </c>
      <c r="G20" s="370">
        <v>1</v>
      </c>
      <c r="H20" s="18"/>
      <c r="I20" s="342">
        <v>3</v>
      </c>
      <c r="J20" s="20" t="s">
        <v>48</v>
      </c>
      <c r="K20" s="280">
        <f>IF(ISERROR(VLOOKUP(J20,'KAYIT LİSTESİ'!$B$4:$H$951,2,0)),"",(VLOOKUP(J20,'KAYIT LİSTESİ'!$B$4:$H$951,2,0)))</f>
        <v>417</v>
      </c>
      <c r="L20" s="21">
        <f>IF(ISERROR(VLOOKUP(J20,'KAYIT LİSTESİ'!$B$4:$H$951,4,0)),"",(VLOOKUP(J20,'KAYIT LİSTESİ'!$B$4:$H$951,4,0)))</f>
        <v>34580</v>
      </c>
      <c r="M20" s="46" t="str">
        <f>IF(ISERROR(VLOOKUP(J20,'KAYIT LİSTESİ'!$B$4:$H$951,5,0)),"",(VLOOKUP(J20,'KAYIT LİSTESİ'!$B$4:$H$951,5,0)))</f>
        <v>Doruk UĞURER</v>
      </c>
      <c r="N20" s="46" t="str">
        <f>IF(ISERROR(VLOOKUP(J20,'KAYIT LİSTESİ'!$B$4:$H$951,6,0)),"",(VLOOKUP(J20,'KAYIT LİSTESİ'!$B$4:$H$951,6,0)))</f>
        <v>ANKARA-EGO SPOR KULÜBÜ</v>
      </c>
      <c r="O20" s="168"/>
      <c r="P20" s="343"/>
      <c r="T20" s="257">
        <v>5684</v>
      </c>
      <c r="U20" s="255">
        <v>81</v>
      </c>
    </row>
    <row r="21" spans="1:21" s="15" customFormat="1" ht="39.75" customHeight="1">
      <c r="A21" s="365">
        <v>14</v>
      </c>
      <c r="B21" s="366"/>
      <c r="C21" s="367"/>
      <c r="D21" s="368"/>
      <c r="E21" s="165"/>
      <c r="F21" s="378"/>
      <c r="G21" s="370"/>
      <c r="H21" s="18"/>
      <c r="I21" s="342">
        <v>4</v>
      </c>
      <c r="J21" s="20" t="s">
        <v>49</v>
      </c>
      <c r="K21" s="280">
        <f>IF(ISERROR(VLOOKUP(J21,'KAYIT LİSTESİ'!$B$4:$H$951,2,0)),"",(VLOOKUP(J21,'KAYIT LİSTESİ'!$B$4:$H$951,2,0)))</f>
        <v>459</v>
      </c>
      <c r="L21" s="21">
        <f>IF(ISERROR(VLOOKUP(J21,'KAYIT LİSTESİ'!$B$4:$H$951,4,0)),"",(VLOOKUP(J21,'KAYIT LİSTESİ'!$B$4:$H$951,4,0)))</f>
        <v>34856</v>
      </c>
      <c r="M21" s="46" t="str">
        <f>IF(ISERROR(VLOOKUP(J21,'KAYIT LİSTESİ'!$B$4:$H$951,5,0)),"",(VLOOKUP(J21,'KAYIT LİSTESİ'!$B$4:$H$951,5,0)))</f>
        <v>ENİS ÜNSAL</v>
      </c>
      <c r="N21" s="46" t="str">
        <f>IF(ISERROR(VLOOKUP(J21,'KAYIT LİSTESİ'!$B$4:$H$951,6,0)),"",(VLOOKUP(J21,'KAYIT LİSTESİ'!$B$4:$H$951,6,0)))</f>
        <v>İSTANBUL-FENERBAHÇE</v>
      </c>
      <c r="O21" s="168"/>
      <c r="P21" s="343"/>
      <c r="T21" s="257">
        <v>5704</v>
      </c>
      <c r="U21" s="255">
        <v>80</v>
      </c>
    </row>
    <row r="22" spans="1:21" s="15" customFormat="1" ht="39.75" customHeight="1">
      <c r="A22" s="365">
        <v>15</v>
      </c>
      <c r="B22" s="366"/>
      <c r="C22" s="367"/>
      <c r="D22" s="368"/>
      <c r="E22" s="165"/>
      <c r="F22" s="378"/>
      <c r="G22" s="370"/>
      <c r="H22" s="18"/>
      <c r="I22" s="342">
        <v>5</v>
      </c>
      <c r="J22" s="20" t="s">
        <v>50</v>
      </c>
      <c r="K22" s="280">
        <f>IF(ISERROR(VLOOKUP(J22,'KAYIT LİSTESİ'!$B$4:$H$951,2,0)),"",(VLOOKUP(J22,'KAYIT LİSTESİ'!$B$4:$H$951,2,0)))</f>
        <v>452</v>
      </c>
      <c r="L22" s="21">
        <f>IF(ISERROR(VLOOKUP(J22,'KAYIT LİSTESİ'!$B$4:$H$951,4,0)),"",(VLOOKUP(J22,'KAYIT LİSTESİ'!$B$4:$H$951,4,0)))</f>
        <v>35165</v>
      </c>
      <c r="M22" s="46" t="str">
        <f>IF(ISERROR(VLOOKUP(J22,'KAYIT LİSTESİ'!$B$4:$H$951,5,0)),"",(VLOOKUP(J22,'KAYIT LİSTESİ'!$B$4:$H$951,5,0)))</f>
        <v>RAMAZAN BERBER</v>
      </c>
      <c r="N22" s="46" t="str">
        <f>IF(ISERROR(VLOOKUP(J22,'KAYIT LİSTESİ'!$B$4:$H$951,6,0)),"",(VLOOKUP(J22,'KAYIT LİSTESİ'!$B$4:$H$951,6,0)))</f>
        <v>İSTANBUL-ENKA SPOR</v>
      </c>
      <c r="O22" s="168"/>
      <c r="P22" s="343"/>
      <c r="T22" s="257">
        <v>5724</v>
      </c>
      <c r="U22" s="255">
        <v>79</v>
      </c>
    </row>
    <row r="23" spans="1:21" s="15" customFormat="1" ht="39.75" customHeight="1">
      <c r="A23" s="365">
        <v>16</v>
      </c>
      <c r="B23" s="366"/>
      <c r="C23" s="367"/>
      <c r="D23" s="368"/>
      <c r="E23" s="165"/>
      <c r="F23" s="378"/>
      <c r="G23" s="370"/>
      <c r="H23" s="18"/>
      <c r="I23" s="342">
        <v>6</v>
      </c>
      <c r="J23" s="20" t="s">
        <v>51</v>
      </c>
      <c r="K23" s="280">
        <f>IF(ISERROR(VLOOKUP(J23,'KAYIT LİSTESİ'!$B$4:$H$951,2,0)),"",(VLOOKUP(J23,'KAYIT LİSTESİ'!$B$4:$H$951,2,0)))</f>
        <v>569</v>
      </c>
      <c r="L23" s="21">
        <f>IF(ISERROR(VLOOKUP(J23,'KAYIT LİSTESİ'!$B$4:$H$951,4,0)),"",(VLOOKUP(J23,'KAYIT LİSTESİ'!$B$4:$H$951,4,0)))</f>
        <v>34831</v>
      </c>
      <c r="M23" s="46" t="str">
        <f>IF(ISERROR(VLOOKUP(J23,'KAYIT LİSTESİ'!$B$4:$H$951,5,0)),"",(VLOOKUP(J23,'KAYIT LİSTESİ'!$B$4:$H$951,5,0)))</f>
        <v>UTKU ÇOBANOĞLU</v>
      </c>
      <c r="N23" s="46" t="str">
        <f>IF(ISERROR(VLOOKUP(J23,'KAYIT LİSTESİ'!$B$4:$H$951,6,0)),"",(VLOOKUP(J23,'KAYIT LİSTESİ'!$B$4:$H$951,6,0)))</f>
        <v>KOCAELİ-B.Ş.BLD.KAĞIT SPOR</v>
      </c>
      <c r="O23" s="168"/>
      <c r="P23" s="343"/>
      <c r="T23" s="257">
        <v>5744</v>
      </c>
      <c r="U23" s="255">
        <v>78</v>
      </c>
    </row>
    <row r="24" spans="1:21" s="15" customFormat="1" ht="39.75" customHeight="1">
      <c r="A24" s="365">
        <v>17</v>
      </c>
      <c r="B24" s="366"/>
      <c r="C24" s="367"/>
      <c r="D24" s="368"/>
      <c r="E24" s="165"/>
      <c r="F24" s="378"/>
      <c r="G24" s="370"/>
      <c r="H24" s="18"/>
      <c r="I24" s="342">
        <v>7</v>
      </c>
      <c r="J24" s="20" t="s">
        <v>358</v>
      </c>
      <c r="K24" s="280">
        <f>IF(ISERROR(VLOOKUP(J24,'KAYIT LİSTESİ'!$B$4:$H$951,2,0)),"",(VLOOKUP(J24,'KAYIT LİSTESİ'!$B$4:$H$951,2,0)))</f>
        <v>409</v>
      </c>
      <c r="L24" s="21">
        <f>IF(ISERROR(VLOOKUP(J24,'KAYIT LİSTESİ'!$B$4:$H$951,4,0)),"",(VLOOKUP(J24,'KAYIT LİSTESİ'!$B$4:$H$951,4,0)))</f>
        <v>1994</v>
      </c>
      <c r="M24" s="46" t="str">
        <f>IF(ISERROR(VLOOKUP(J24,'KAYIT LİSTESİ'!$B$4:$H$951,5,0)),"",(VLOOKUP(J24,'KAYIT LİSTESİ'!$B$4:$H$951,5,0)))</f>
        <v>GÜRKAN ALTUN</v>
      </c>
      <c r="N24" s="46" t="str">
        <f>IF(ISERROR(VLOOKUP(J24,'KAYIT LİSTESİ'!$B$4:$H$951,6,0)),"",(VLOOKUP(J24,'KAYIT LİSTESİ'!$B$4:$H$951,6,0)))</f>
        <v>ANKARA-B.B. ANKARASPOR</v>
      </c>
      <c r="O24" s="168"/>
      <c r="P24" s="343"/>
      <c r="T24" s="257">
        <v>5764</v>
      </c>
      <c r="U24" s="255">
        <v>77</v>
      </c>
    </row>
    <row r="25" spans="1:21" s="15" customFormat="1" ht="39.75" customHeight="1">
      <c r="A25" s="365">
        <v>18</v>
      </c>
      <c r="B25" s="366"/>
      <c r="C25" s="367"/>
      <c r="D25" s="368"/>
      <c r="E25" s="165"/>
      <c r="F25" s="378"/>
      <c r="G25" s="370"/>
      <c r="H25" s="18"/>
      <c r="I25" s="342">
        <v>8</v>
      </c>
      <c r="J25" s="20" t="s">
        <v>359</v>
      </c>
      <c r="K25" s="280">
        <f>IF(ISERROR(VLOOKUP(J25,'KAYIT LİSTESİ'!$B$4:$H$951,2,0)),"",(VLOOKUP(J25,'KAYIT LİSTESİ'!$B$4:$H$951,2,0)))</f>
        <v>509</v>
      </c>
      <c r="L25" s="21" t="str">
        <f>IF(ISERROR(VLOOKUP(J25,'KAYIT LİSTESİ'!$B$4:$H$951,4,0)),"",(VLOOKUP(J25,'KAYIT LİSTESİ'!$B$4:$H$951,4,0)))</f>
        <v>-</v>
      </c>
      <c r="M25" s="46" t="str">
        <f>IF(ISERROR(VLOOKUP(J25,'KAYIT LİSTESİ'!$B$4:$H$951,5,0)),"",(VLOOKUP(J25,'KAYIT LİSTESİ'!$B$4:$H$951,5,0)))</f>
        <v>MURAT ÖZDEMİR</v>
      </c>
      <c r="N25" s="46" t="str">
        <f>IF(ISERROR(VLOOKUP(J25,'KAYIT LİSTESİ'!$B$4:$H$951,6,0)),"",(VLOOKUP(J25,'KAYIT LİSTESİ'!$B$4:$H$951,6,0)))</f>
        <v>KOCAELİ-DARICA BLD.EĞT.SP.</v>
      </c>
      <c r="O25" s="168"/>
      <c r="P25" s="343"/>
      <c r="T25" s="257">
        <v>5784</v>
      </c>
      <c r="U25" s="255">
        <v>76</v>
      </c>
    </row>
    <row r="26" spans="1:21" s="15" customFormat="1" ht="39.75" customHeight="1">
      <c r="A26" s="365">
        <v>19</v>
      </c>
      <c r="B26" s="366"/>
      <c r="C26" s="367"/>
      <c r="D26" s="368"/>
      <c r="E26" s="165"/>
      <c r="F26" s="378"/>
      <c r="G26" s="370"/>
      <c r="H26" s="18"/>
      <c r="I26" s="338" t="s">
        <v>18</v>
      </c>
      <c r="J26" s="269"/>
      <c r="K26" s="269"/>
      <c r="L26" s="269"/>
      <c r="M26" s="269"/>
      <c r="N26" s="269"/>
      <c r="O26" s="308"/>
      <c r="P26" s="339"/>
      <c r="T26" s="257">
        <v>5804</v>
      </c>
      <c r="U26" s="255">
        <v>75</v>
      </c>
    </row>
    <row r="27" spans="1:21" s="15" customFormat="1" ht="39.75" customHeight="1">
      <c r="A27" s="365">
        <v>20</v>
      </c>
      <c r="B27" s="366"/>
      <c r="C27" s="367"/>
      <c r="D27" s="368"/>
      <c r="E27" s="165"/>
      <c r="F27" s="378"/>
      <c r="G27" s="370"/>
      <c r="H27" s="18"/>
      <c r="I27" s="340" t="s">
        <v>12</v>
      </c>
      <c r="J27" s="42" t="s">
        <v>80</v>
      </c>
      <c r="K27" s="42" t="s">
        <v>79</v>
      </c>
      <c r="L27" s="43" t="s">
        <v>13</v>
      </c>
      <c r="M27" s="44" t="s">
        <v>14</v>
      </c>
      <c r="N27" s="44" t="s">
        <v>672</v>
      </c>
      <c r="O27" s="309" t="s">
        <v>15</v>
      </c>
      <c r="P27" s="341" t="s">
        <v>26</v>
      </c>
      <c r="T27" s="257">
        <v>5824</v>
      </c>
      <c r="U27" s="255">
        <v>74</v>
      </c>
    </row>
    <row r="28" spans="1:21" s="15" customFormat="1" ht="39.75" customHeight="1">
      <c r="A28" s="365">
        <v>21</v>
      </c>
      <c r="B28" s="366"/>
      <c r="C28" s="367"/>
      <c r="D28" s="368"/>
      <c r="E28" s="165"/>
      <c r="F28" s="378"/>
      <c r="G28" s="370"/>
      <c r="H28" s="18"/>
      <c r="I28" s="342">
        <v>1</v>
      </c>
      <c r="J28" s="20" t="s">
        <v>52</v>
      </c>
      <c r="K28" s="280">
        <f>IF(ISERROR(VLOOKUP(J28,'KAYIT LİSTESİ'!$B$4:$H$951,2,0)),"",(VLOOKUP(J28,'KAYIT LİSTESİ'!$B$4:$H$951,2,0)))</f>
      </c>
      <c r="L28" s="21">
        <f>IF(ISERROR(VLOOKUP(J28,'KAYIT LİSTESİ'!$B$4:$H$951,4,0)),"",(VLOOKUP(J28,'KAYIT LİSTESİ'!$B$4:$H$951,4,0)))</f>
      </c>
      <c r="M28" s="46">
        <f>IF(ISERROR(VLOOKUP(J28,'KAYIT LİSTESİ'!$B$4:$H$951,5,0)),"",(VLOOKUP(J28,'KAYIT LİSTESİ'!$B$4:$H$951,5,0)))</f>
      </c>
      <c r="N28" s="46">
        <f>IF(ISERROR(VLOOKUP(J28,'KAYIT LİSTESİ'!$B$4:$H$951,6,0)),"",(VLOOKUP(J28,'KAYIT LİSTESİ'!$B$4:$H$951,6,0)))</f>
      </c>
      <c r="O28" s="168"/>
      <c r="P28" s="343"/>
      <c r="T28" s="257">
        <v>5844</v>
      </c>
      <c r="U28" s="255">
        <v>73</v>
      </c>
    </row>
    <row r="29" spans="1:21" s="15" customFormat="1" ht="39.75" customHeight="1">
      <c r="A29" s="365">
        <v>22</v>
      </c>
      <c r="B29" s="366"/>
      <c r="C29" s="367"/>
      <c r="D29" s="368"/>
      <c r="E29" s="165"/>
      <c r="F29" s="378"/>
      <c r="G29" s="370"/>
      <c r="H29" s="18"/>
      <c r="I29" s="342">
        <v>2</v>
      </c>
      <c r="J29" s="20" t="s">
        <v>53</v>
      </c>
      <c r="K29" s="280">
        <f>IF(ISERROR(VLOOKUP(J29,'KAYIT LİSTESİ'!$B$4:$H$951,2,0)),"",(VLOOKUP(J29,'KAYIT LİSTESİ'!$B$4:$H$951,2,0)))</f>
      </c>
      <c r="L29" s="21">
        <f>IF(ISERROR(VLOOKUP(J29,'KAYIT LİSTESİ'!$B$4:$H$951,4,0)),"",(VLOOKUP(J29,'KAYIT LİSTESİ'!$B$4:$H$951,4,0)))</f>
      </c>
      <c r="M29" s="46">
        <f>IF(ISERROR(VLOOKUP(J29,'KAYIT LİSTESİ'!$B$4:$H$951,5,0)),"",(VLOOKUP(J29,'KAYIT LİSTESİ'!$B$4:$H$951,5,0)))</f>
      </c>
      <c r="N29" s="46">
        <f>IF(ISERROR(VLOOKUP(J29,'KAYIT LİSTESİ'!$B$4:$H$951,6,0)),"",(VLOOKUP(J29,'KAYIT LİSTESİ'!$B$4:$H$951,6,0)))</f>
      </c>
      <c r="O29" s="168"/>
      <c r="P29" s="343"/>
      <c r="T29" s="257">
        <v>5864</v>
      </c>
      <c r="U29" s="255">
        <v>72</v>
      </c>
    </row>
    <row r="30" spans="1:21" s="15" customFormat="1" ht="39.75" customHeight="1">
      <c r="A30" s="365">
        <v>23</v>
      </c>
      <c r="B30" s="366"/>
      <c r="C30" s="367"/>
      <c r="D30" s="368"/>
      <c r="E30" s="165"/>
      <c r="F30" s="378"/>
      <c r="G30" s="370"/>
      <c r="H30" s="18"/>
      <c r="I30" s="342">
        <v>3</v>
      </c>
      <c r="J30" s="20" t="s">
        <v>54</v>
      </c>
      <c r="K30" s="280">
        <f>IF(ISERROR(VLOOKUP(J30,'KAYIT LİSTESİ'!$B$4:$H$951,2,0)),"",(VLOOKUP(J30,'KAYIT LİSTESİ'!$B$4:$H$951,2,0)))</f>
      </c>
      <c r="L30" s="21">
        <f>IF(ISERROR(VLOOKUP(J30,'KAYIT LİSTESİ'!$B$4:$H$951,4,0)),"",(VLOOKUP(J30,'KAYIT LİSTESİ'!$B$4:$H$951,4,0)))</f>
      </c>
      <c r="M30" s="46">
        <f>IF(ISERROR(VLOOKUP(J30,'KAYIT LİSTESİ'!$B$4:$H$951,5,0)),"",(VLOOKUP(J30,'KAYIT LİSTESİ'!$B$4:$H$951,5,0)))</f>
      </c>
      <c r="N30" s="46">
        <f>IF(ISERROR(VLOOKUP(J30,'KAYIT LİSTESİ'!$B$4:$H$951,6,0)),"",(VLOOKUP(J30,'KAYIT LİSTESİ'!$B$4:$H$951,6,0)))</f>
      </c>
      <c r="O30" s="168"/>
      <c r="P30" s="343"/>
      <c r="T30" s="257">
        <v>5884</v>
      </c>
      <c r="U30" s="255">
        <v>71</v>
      </c>
    </row>
    <row r="31" spans="1:21" s="15" customFormat="1" ht="39.75" customHeight="1">
      <c r="A31" s="365">
        <v>24</v>
      </c>
      <c r="B31" s="366"/>
      <c r="C31" s="367"/>
      <c r="D31" s="368"/>
      <c r="E31" s="165"/>
      <c r="F31" s="378"/>
      <c r="G31" s="370"/>
      <c r="H31" s="18"/>
      <c r="I31" s="342">
        <v>4</v>
      </c>
      <c r="J31" s="20" t="s">
        <v>55</v>
      </c>
      <c r="K31" s="280">
        <f>IF(ISERROR(VLOOKUP(J31,'KAYIT LİSTESİ'!$B$4:$H$951,2,0)),"",(VLOOKUP(J31,'KAYIT LİSTESİ'!$B$4:$H$951,2,0)))</f>
      </c>
      <c r="L31" s="21">
        <f>IF(ISERROR(VLOOKUP(J31,'KAYIT LİSTESİ'!$B$4:$H$951,4,0)),"",(VLOOKUP(J31,'KAYIT LİSTESİ'!$B$4:$H$951,4,0)))</f>
      </c>
      <c r="M31" s="46">
        <f>IF(ISERROR(VLOOKUP(J31,'KAYIT LİSTESİ'!$B$4:$H$951,5,0)),"",(VLOOKUP(J31,'KAYIT LİSTESİ'!$B$4:$H$951,5,0)))</f>
      </c>
      <c r="N31" s="46">
        <f>IF(ISERROR(VLOOKUP(J31,'KAYIT LİSTESİ'!$B$4:$H$951,6,0)),"",(VLOOKUP(J31,'KAYIT LİSTESİ'!$B$4:$H$951,6,0)))</f>
      </c>
      <c r="O31" s="168"/>
      <c r="P31" s="343"/>
      <c r="T31" s="257">
        <v>5904</v>
      </c>
      <c r="U31" s="255">
        <v>70</v>
      </c>
    </row>
    <row r="32" spans="1:21" s="15" customFormat="1" ht="39.75" customHeight="1">
      <c r="A32" s="365">
        <v>25</v>
      </c>
      <c r="B32" s="366"/>
      <c r="C32" s="367"/>
      <c r="D32" s="368"/>
      <c r="E32" s="165"/>
      <c r="F32" s="378"/>
      <c r="G32" s="370"/>
      <c r="H32" s="18"/>
      <c r="I32" s="342">
        <v>5</v>
      </c>
      <c r="J32" s="20" t="s">
        <v>56</v>
      </c>
      <c r="K32" s="280">
        <f>IF(ISERROR(VLOOKUP(J32,'KAYIT LİSTESİ'!$B$4:$H$951,2,0)),"",(VLOOKUP(J32,'KAYIT LİSTESİ'!$B$4:$H$951,2,0)))</f>
      </c>
      <c r="L32" s="21">
        <f>IF(ISERROR(VLOOKUP(J32,'KAYIT LİSTESİ'!$B$4:$H$951,4,0)),"",(VLOOKUP(J32,'KAYIT LİSTESİ'!$B$4:$H$951,4,0)))</f>
      </c>
      <c r="M32" s="46">
        <f>IF(ISERROR(VLOOKUP(J32,'KAYIT LİSTESİ'!$B$4:$H$951,5,0)),"",(VLOOKUP(J32,'KAYIT LİSTESİ'!$B$4:$H$951,5,0)))</f>
      </c>
      <c r="N32" s="46">
        <f>IF(ISERROR(VLOOKUP(J32,'KAYIT LİSTESİ'!$B$4:$H$951,6,0)),"",(VLOOKUP(J32,'KAYIT LİSTESİ'!$B$4:$H$951,6,0)))</f>
      </c>
      <c r="O32" s="168"/>
      <c r="P32" s="343"/>
      <c r="T32" s="257">
        <v>5924</v>
      </c>
      <c r="U32" s="255">
        <v>69</v>
      </c>
    </row>
    <row r="33" spans="1:21" s="15" customFormat="1" ht="39.75" customHeight="1">
      <c r="A33" s="365">
        <v>26</v>
      </c>
      <c r="B33" s="366"/>
      <c r="C33" s="367"/>
      <c r="D33" s="368"/>
      <c r="E33" s="165"/>
      <c r="F33" s="378"/>
      <c r="G33" s="370"/>
      <c r="H33" s="18"/>
      <c r="I33" s="342">
        <v>6</v>
      </c>
      <c r="J33" s="20" t="s">
        <v>57</v>
      </c>
      <c r="K33" s="280">
        <f>IF(ISERROR(VLOOKUP(J33,'KAYIT LİSTESİ'!$B$4:$H$951,2,0)),"",(VLOOKUP(J33,'KAYIT LİSTESİ'!$B$4:$H$951,2,0)))</f>
      </c>
      <c r="L33" s="21">
        <f>IF(ISERROR(VLOOKUP(J33,'KAYIT LİSTESİ'!$B$4:$H$951,4,0)),"",(VLOOKUP(J33,'KAYIT LİSTESİ'!$B$4:$H$951,4,0)))</f>
      </c>
      <c r="M33" s="46">
        <f>IF(ISERROR(VLOOKUP(J33,'KAYIT LİSTESİ'!$B$4:$H$951,5,0)),"",(VLOOKUP(J33,'KAYIT LİSTESİ'!$B$4:$H$951,5,0)))</f>
      </c>
      <c r="N33" s="46">
        <f>IF(ISERROR(VLOOKUP(J33,'KAYIT LİSTESİ'!$B$4:$H$951,6,0)),"",(VLOOKUP(J33,'KAYIT LİSTESİ'!$B$4:$H$951,6,0)))</f>
      </c>
      <c r="O33" s="168"/>
      <c r="P33" s="343"/>
      <c r="T33" s="257">
        <v>5944</v>
      </c>
      <c r="U33" s="255">
        <v>68</v>
      </c>
    </row>
    <row r="34" spans="1:21" s="15" customFormat="1" ht="39.75" customHeight="1">
      <c r="A34" s="365">
        <v>27</v>
      </c>
      <c r="B34" s="366"/>
      <c r="C34" s="367"/>
      <c r="D34" s="368"/>
      <c r="E34" s="165"/>
      <c r="F34" s="378"/>
      <c r="G34" s="370"/>
      <c r="H34" s="18"/>
      <c r="I34" s="342">
        <v>7</v>
      </c>
      <c r="J34" s="20" t="s">
        <v>360</v>
      </c>
      <c r="K34" s="280">
        <f>IF(ISERROR(VLOOKUP(J34,'KAYIT LİSTESİ'!$B$4:$H$951,2,0)),"",(VLOOKUP(J34,'KAYIT LİSTESİ'!$B$4:$H$951,2,0)))</f>
      </c>
      <c r="L34" s="21">
        <f>IF(ISERROR(VLOOKUP(J34,'KAYIT LİSTESİ'!$B$4:$H$951,4,0)),"",(VLOOKUP(J34,'KAYIT LİSTESİ'!$B$4:$H$951,4,0)))</f>
      </c>
      <c r="M34" s="46">
        <f>IF(ISERROR(VLOOKUP(J34,'KAYIT LİSTESİ'!$B$4:$H$951,5,0)),"",(VLOOKUP(J34,'KAYIT LİSTESİ'!$B$4:$H$951,5,0)))</f>
      </c>
      <c r="N34" s="46">
        <f>IF(ISERROR(VLOOKUP(J34,'KAYIT LİSTESİ'!$B$4:$H$951,6,0)),"",(VLOOKUP(J34,'KAYIT LİSTESİ'!$B$4:$H$951,6,0)))</f>
      </c>
      <c r="O34" s="168"/>
      <c r="P34" s="343"/>
      <c r="T34" s="257">
        <v>5964</v>
      </c>
      <c r="U34" s="255">
        <v>67</v>
      </c>
    </row>
    <row r="35" spans="1:21" s="15" customFormat="1" ht="39.75" customHeight="1" thickBot="1">
      <c r="A35" s="371">
        <v>28</v>
      </c>
      <c r="B35" s="372"/>
      <c r="C35" s="373"/>
      <c r="D35" s="374"/>
      <c r="E35" s="375"/>
      <c r="F35" s="379"/>
      <c r="G35" s="377"/>
      <c r="H35" s="18"/>
      <c r="I35" s="344">
        <v>8</v>
      </c>
      <c r="J35" s="345" t="s">
        <v>361</v>
      </c>
      <c r="K35" s="358">
        <f>IF(ISERROR(VLOOKUP(J35,'KAYIT LİSTESİ'!$B$4:$H$951,2,0)),"",(VLOOKUP(J35,'KAYIT LİSTESİ'!$B$4:$H$951,2,0)))</f>
      </c>
      <c r="L35" s="359">
        <f>IF(ISERROR(VLOOKUP(J35,'KAYIT LİSTESİ'!$B$4:$H$951,4,0)),"",(VLOOKUP(J35,'KAYIT LİSTESİ'!$B$4:$H$951,4,0)))</f>
      </c>
      <c r="M35" s="348">
        <f>IF(ISERROR(VLOOKUP(J35,'KAYIT LİSTESİ'!$B$4:$H$951,5,0)),"",(VLOOKUP(J35,'KAYIT LİSTESİ'!$B$4:$H$951,5,0)))</f>
      </c>
      <c r="N35" s="348">
        <f>IF(ISERROR(VLOOKUP(J35,'KAYIT LİSTESİ'!$B$4:$H$951,6,0)),"",(VLOOKUP(J35,'KAYIT LİSTESİ'!$B$4:$H$951,6,0)))</f>
      </c>
      <c r="O35" s="355"/>
      <c r="P35" s="350"/>
      <c r="T35" s="257">
        <v>5984</v>
      </c>
      <c r="U35" s="255">
        <v>66</v>
      </c>
    </row>
    <row r="36" spans="1:21" ht="13.5" customHeight="1">
      <c r="A36" s="31"/>
      <c r="B36" s="31"/>
      <c r="C36" s="32"/>
      <c r="D36" s="53"/>
      <c r="E36" s="33"/>
      <c r="F36" s="173"/>
      <c r="G36" s="35"/>
      <c r="I36" s="36"/>
      <c r="J36" s="37"/>
      <c r="K36" s="38"/>
      <c r="L36" s="39"/>
      <c r="M36" s="49"/>
      <c r="N36" s="49"/>
      <c r="O36" s="169"/>
      <c r="P36" s="38"/>
      <c r="T36" s="257">
        <v>10204</v>
      </c>
      <c r="U36" s="255">
        <v>55</v>
      </c>
    </row>
    <row r="37" spans="1:21" ht="14.25" customHeight="1">
      <c r="A37" s="26" t="s">
        <v>19</v>
      </c>
      <c r="B37" s="26"/>
      <c r="C37" s="26"/>
      <c r="D37" s="54"/>
      <c r="E37" s="47" t="s">
        <v>0</v>
      </c>
      <c r="F37" s="174" t="s">
        <v>1</v>
      </c>
      <c r="G37" s="23"/>
      <c r="H37" s="27" t="s">
        <v>2</v>
      </c>
      <c r="I37" s="27"/>
      <c r="J37" s="27"/>
      <c r="K37" s="27"/>
      <c r="M37" s="50" t="s">
        <v>3</v>
      </c>
      <c r="N37" s="51" t="s">
        <v>3</v>
      </c>
      <c r="O37" s="170" t="s">
        <v>3</v>
      </c>
      <c r="P37" s="26"/>
      <c r="Q37" s="28"/>
      <c r="T37" s="257">
        <v>10224</v>
      </c>
      <c r="U37" s="255">
        <v>54</v>
      </c>
    </row>
    <row r="38" spans="20:21" ht="12.75">
      <c r="T38" s="257">
        <v>10244</v>
      </c>
      <c r="U38" s="255">
        <v>53</v>
      </c>
    </row>
    <row r="39" spans="20:21" ht="12.75">
      <c r="T39" s="257">
        <v>10264</v>
      </c>
      <c r="U39" s="255">
        <v>52</v>
      </c>
    </row>
    <row r="40" spans="20:21" ht="12.75">
      <c r="T40" s="257">
        <v>10284</v>
      </c>
      <c r="U40" s="255">
        <v>51</v>
      </c>
    </row>
    <row r="41" spans="20:21" ht="12.75">
      <c r="T41" s="257">
        <v>10304</v>
      </c>
      <c r="U41" s="255">
        <v>50</v>
      </c>
    </row>
    <row r="42" spans="20:21" ht="12.75">
      <c r="T42" s="257">
        <v>10334</v>
      </c>
      <c r="U42" s="255">
        <v>49</v>
      </c>
    </row>
    <row r="43" spans="20:21" ht="12.75">
      <c r="T43" s="257">
        <v>10364</v>
      </c>
      <c r="U43" s="255">
        <v>48</v>
      </c>
    </row>
    <row r="44" spans="20:21" ht="12.75">
      <c r="T44" s="257">
        <v>10394</v>
      </c>
      <c r="U44" s="255">
        <v>47</v>
      </c>
    </row>
    <row r="45" spans="20:21" ht="12.75">
      <c r="T45" s="257">
        <v>10424</v>
      </c>
      <c r="U45" s="255">
        <v>46</v>
      </c>
    </row>
    <row r="46" spans="20:21" ht="12.75">
      <c r="T46" s="257">
        <v>10454</v>
      </c>
      <c r="U46" s="255">
        <v>45</v>
      </c>
    </row>
    <row r="47" spans="20:21" ht="12.75">
      <c r="T47" s="257">
        <v>10484</v>
      </c>
      <c r="U47" s="255">
        <v>44</v>
      </c>
    </row>
    <row r="48" spans="20:21" ht="12.75">
      <c r="T48" s="257">
        <v>10514</v>
      </c>
      <c r="U48" s="255">
        <v>43</v>
      </c>
    </row>
    <row r="49" spans="20:21" ht="12.75">
      <c r="T49" s="257">
        <v>10544</v>
      </c>
      <c r="U49" s="255">
        <v>42</v>
      </c>
    </row>
    <row r="50" spans="20:21" ht="12.75">
      <c r="T50" s="257">
        <v>10574</v>
      </c>
      <c r="U50" s="255">
        <v>41</v>
      </c>
    </row>
    <row r="51" spans="20:21" ht="12.75">
      <c r="T51" s="257">
        <v>10604</v>
      </c>
      <c r="U51" s="255">
        <v>40</v>
      </c>
    </row>
    <row r="52" spans="20:21" ht="12.75">
      <c r="T52" s="257">
        <v>10634</v>
      </c>
      <c r="U52" s="255">
        <v>39</v>
      </c>
    </row>
    <row r="53" spans="20:21" ht="12.75">
      <c r="T53" s="257">
        <v>10664</v>
      </c>
      <c r="U53" s="255">
        <v>38</v>
      </c>
    </row>
    <row r="54" spans="20:21" ht="12.75">
      <c r="T54" s="257">
        <v>10694</v>
      </c>
      <c r="U54" s="255">
        <v>37</v>
      </c>
    </row>
    <row r="55" spans="20:21" ht="12.75">
      <c r="T55" s="257">
        <v>10734</v>
      </c>
      <c r="U55" s="255">
        <v>36</v>
      </c>
    </row>
    <row r="56" spans="20:21" ht="12.75">
      <c r="T56" s="257">
        <v>10774</v>
      </c>
      <c r="U56" s="255">
        <v>35</v>
      </c>
    </row>
    <row r="57" spans="20:21" ht="12.75">
      <c r="T57" s="257">
        <v>10814</v>
      </c>
      <c r="U57" s="255">
        <v>34</v>
      </c>
    </row>
    <row r="58" spans="20:21" ht="12.75">
      <c r="T58" s="257">
        <v>10854</v>
      </c>
      <c r="U58" s="255">
        <v>33</v>
      </c>
    </row>
    <row r="59" spans="20:21" ht="12.75">
      <c r="T59" s="257">
        <v>10894</v>
      </c>
      <c r="U59" s="255">
        <v>32</v>
      </c>
    </row>
    <row r="60" spans="20:21" ht="12.75">
      <c r="T60" s="257">
        <v>10934</v>
      </c>
      <c r="U60" s="255">
        <v>31</v>
      </c>
    </row>
    <row r="61" spans="20:21" ht="12.75">
      <c r="T61" s="257">
        <v>10974</v>
      </c>
      <c r="U61" s="255">
        <v>30</v>
      </c>
    </row>
    <row r="62" spans="20:21" ht="12.75">
      <c r="T62" s="257">
        <v>11014</v>
      </c>
      <c r="U62" s="255">
        <v>29</v>
      </c>
    </row>
    <row r="63" spans="20:21" ht="12.75">
      <c r="T63" s="257">
        <v>11054</v>
      </c>
      <c r="U63" s="255">
        <v>28</v>
      </c>
    </row>
    <row r="64" spans="20:21" ht="12.75">
      <c r="T64" s="257">
        <v>11094</v>
      </c>
      <c r="U64" s="255">
        <v>27</v>
      </c>
    </row>
    <row r="65" spans="20:21" ht="12.75">
      <c r="T65" s="257">
        <v>11134</v>
      </c>
      <c r="U65" s="255">
        <v>26</v>
      </c>
    </row>
    <row r="66" spans="20:21" ht="12.75">
      <c r="T66" s="257">
        <v>11174</v>
      </c>
      <c r="U66" s="255">
        <v>25</v>
      </c>
    </row>
    <row r="67" spans="20:21" ht="12.75">
      <c r="T67" s="257">
        <v>11224</v>
      </c>
      <c r="U67" s="255">
        <v>24</v>
      </c>
    </row>
    <row r="68" spans="20:21" ht="12.75">
      <c r="T68" s="257">
        <v>11274</v>
      </c>
      <c r="U68" s="255">
        <v>23</v>
      </c>
    </row>
    <row r="69" spans="20:21" ht="12.75">
      <c r="T69" s="257">
        <v>11324</v>
      </c>
      <c r="U69" s="255">
        <v>22</v>
      </c>
    </row>
    <row r="70" spans="20:21" ht="12.75">
      <c r="T70" s="257">
        <v>11374</v>
      </c>
      <c r="U70" s="255">
        <v>21</v>
      </c>
    </row>
    <row r="71" spans="20:21" ht="12.75">
      <c r="T71" s="257">
        <v>11424</v>
      </c>
      <c r="U71" s="255">
        <v>20</v>
      </c>
    </row>
    <row r="72" spans="20:21" ht="12.75">
      <c r="T72" s="257">
        <v>11474</v>
      </c>
      <c r="U72" s="255">
        <v>19</v>
      </c>
    </row>
    <row r="73" spans="20:21" ht="12.75">
      <c r="T73" s="257">
        <v>11534</v>
      </c>
      <c r="U73" s="255">
        <v>18</v>
      </c>
    </row>
    <row r="74" spans="20:21" ht="12.75">
      <c r="T74" s="257">
        <v>11594</v>
      </c>
      <c r="U74" s="255">
        <v>17</v>
      </c>
    </row>
    <row r="75" spans="20:21" ht="12.75">
      <c r="T75" s="257">
        <v>11654</v>
      </c>
      <c r="U75" s="255">
        <v>16</v>
      </c>
    </row>
    <row r="76" spans="20:21" ht="12.75">
      <c r="T76" s="257">
        <v>11714</v>
      </c>
      <c r="U76" s="255">
        <v>15</v>
      </c>
    </row>
    <row r="77" spans="20:21" ht="12.75">
      <c r="T77" s="257">
        <v>11774</v>
      </c>
      <c r="U77" s="255">
        <v>14</v>
      </c>
    </row>
    <row r="78" spans="20:21" ht="12.75">
      <c r="T78" s="257">
        <v>11834</v>
      </c>
      <c r="U78" s="255">
        <v>13</v>
      </c>
    </row>
    <row r="79" spans="20:21" ht="12.75">
      <c r="T79" s="257">
        <v>11914</v>
      </c>
      <c r="U79" s="255">
        <v>12</v>
      </c>
    </row>
    <row r="80" spans="20:21" ht="12.75">
      <c r="T80" s="257">
        <v>11994</v>
      </c>
      <c r="U80" s="255">
        <v>11</v>
      </c>
    </row>
    <row r="81" spans="20:21" ht="12.75">
      <c r="T81" s="257">
        <v>12074</v>
      </c>
      <c r="U81" s="255">
        <v>10</v>
      </c>
    </row>
    <row r="82" spans="20:21" ht="12.75">
      <c r="T82" s="257">
        <v>12154</v>
      </c>
      <c r="U82" s="255">
        <v>9</v>
      </c>
    </row>
    <row r="83" spans="20:21" ht="12.75">
      <c r="T83" s="257">
        <v>12234</v>
      </c>
      <c r="U83" s="255">
        <v>8</v>
      </c>
    </row>
    <row r="84" spans="20:21" ht="12.75">
      <c r="T84" s="257">
        <v>12314</v>
      </c>
      <c r="U84" s="255">
        <v>7</v>
      </c>
    </row>
    <row r="85" spans="20:21" ht="12.75">
      <c r="T85" s="257">
        <v>12414</v>
      </c>
      <c r="U85" s="255">
        <v>6</v>
      </c>
    </row>
    <row r="86" spans="20:21" ht="12.75">
      <c r="T86" s="257">
        <v>12514</v>
      </c>
      <c r="U86" s="255">
        <v>5</v>
      </c>
    </row>
    <row r="87" spans="20:21" ht="12.75">
      <c r="T87" s="257">
        <v>12614</v>
      </c>
      <c r="U87" s="255">
        <v>4</v>
      </c>
    </row>
    <row r="88" spans="20:21" ht="12.75">
      <c r="T88" s="257">
        <v>12714</v>
      </c>
      <c r="U88" s="255">
        <v>3</v>
      </c>
    </row>
    <row r="89" spans="20:21" ht="12.75">
      <c r="T89" s="257">
        <v>12814</v>
      </c>
      <c r="U89" s="255">
        <v>2</v>
      </c>
    </row>
    <row r="90" spans="20:21" ht="12.75">
      <c r="T90" s="257">
        <v>12954</v>
      </c>
      <c r="U90" s="255">
        <v>1</v>
      </c>
    </row>
  </sheetData>
  <sheetProtection/>
  <mergeCells count="19">
    <mergeCell ref="I5:P5"/>
    <mergeCell ref="A6:A7"/>
    <mergeCell ref="B6:B7"/>
    <mergeCell ref="G6:G7"/>
    <mergeCell ref="F6:F7"/>
    <mergeCell ref="C6:C7"/>
    <mergeCell ref="D6:D7"/>
    <mergeCell ref="E6:E7"/>
    <mergeCell ref="A5:G5"/>
    <mergeCell ref="A1:P1"/>
    <mergeCell ref="A2:P2"/>
    <mergeCell ref="A3:C3"/>
    <mergeCell ref="D3:E3"/>
    <mergeCell ref="F3:G3"/>
    <mergeCell ref="A4:C4"/>
    <mergeCell ref="D4:E4"/>
    <mergeCell ref="N3:P3"/>
    <mergeCell ref="I3:L3"/>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R85"/>
  <sheetViews>
    <sheetView view="pageBreakPreview" zoomScale="80" zoomScaleSheetLayoutView="80" zoomScalePageLayoutView="0" workbookViewId="0" topLeftCell="A1">
      <selection activeCell="A6" sqref="A6:A7"/>
    </sheetView>
  </sheetViews>
  <sheetFormatPr defaultColWidth="9.140625" defaultRowHeight="12.75"/>
  <cols>
    <col min="1" max="1" width="6.00390625" style="86" customWidth="1"/>
    <col min="2" max="2" width="16.7109375" style="86" hidden="1" customWidth="1"/>
    <col min="3" max="3" width="7.8515625" style="86" customWidth="1"/>
    <col min="4" max="4" width="13.57421875" style="87" customWidth="1"/>
    <col min="5" max="5" width="24.140625" style="86" customWidth="1"/>
    <col min="6" max="6" width="38.8515625" style="2" customWidth="1"/>
    <col min="7" max="12" width="10.8515625" style="2" customWidth="1"/>
    <col min="13" max="13" width="10.7109375" style="2" customWidth="1"/>
    <col min="14" max="14" width="9.140625" style="88" customWidth="1"/>
    <col min="15" max="15" width="10.28125" style="86" customWidth="1"/>
    <col min="16" max="16" width="10.00390625" style="86" customWidth="1"/>
    <col min="17" max="17" width="9.140625" style="263" hidden="1" customWidth="1"/>
    <col min="18" max="18" width="9.140625" style="262" hidden="1" customWidth="1"/>
    <col min="19" max="16384" width="9.140625" style="2" customWidth="1"/>
  </cols>
  <sheetData>
    <row r="1" spans="1:18" ht="48.75" customHeight="1">
      <c r="A1" s="495" t="str">
        <f>'YARIŞMA BİLGİLERİ'!A2:K2</f>
        <v>Türkiye Atletizm Federasyonu
Ankara Atletizm İl Temsilciliği</v>
      </c>
      <c r="B1" s="495"/>
      <c r="C1" s="495"/>
      <c r="D1" s="495"/>
      <c r="E1" s="495"/>
      <c r="F1" s="495"/>
      <c r="G1" s="495"/>
      <c r="H1" s="495"/>
      <c r="I1" s="495"/>
      <c r="J1" s="495"/>
      <c r="K1" s="495"/>
      <c r="L1" s="495"/>
      <c r="M1" s="495"/>
      <c r="N1" s="495"/>
      <c r="O1" s="495"/>
      <c r="P1" s="268"/>
      <c r="Q1" s="263">
        <v>330</v>
      </c>
      <c r="R1" s="262">
        <v>1</v>
      </c>
    </row>
    <row r="2" spans="1:18" ht="25.5" customHeight="1">
      <c r="A2" s="496" t="str">
        <f>'YARIŞMA BİLGİLERİ'!A14:K14</f>
        <v>Kulüplerarası Gençler Atletizm Ligi 1.Kademe Yarışmaları</v>
      </c>
      <c r="B2" s="496"/>
      <c r="C2" s="496"/>
      <c r="D2" s="496"/>
      <c r="E2" s="496"/>
      <c r="F2" s="496"/>
      <c r="G2" s="496"/>
      <c r="H2" s="496"/>
      <c r="I2" s="496"/>
      <c r="J2" s="496"/>
      <c r="K2" s="496"/>
      <c r="L2" s="496"/>
      <c r="M2" s="496"/>
      <c r="N2" s="496"/>
      <c r="O2" s="496"/>
      <c r="P2" s="496"/>
      <c r="Q2" s="263">
        <v>347</v>
      </c>
      <c r="R2" s="262">
        <v>2</v>
      </c>
    </row>
    <row r="3" spans="1:18" s="3" customFormat="1" ht="27" customHeight="1">
      <c r="A3" s="493" t="s">
        <v>94</v>
      </c>
      <c r="B3" s="493"/>
      <c r="C3" s="493"/>
      <c r="D3" s="499" t="str">
        <f>'YARIŞMA PROGRAMI'!C15</f>
        <v>Çekiç Atma</v>
      </c>
      <c r="E3" s="499"/>
      <c r="F3" s="89"/>
      <c r="G3" s="508"/>
      <c r="H3" s="508"/>
      <c r="I3" s="89"/>
      <c r="J3" s="89"/>
      <c r="K3" s="89"/>
      <c r="L3" s="75" t="s">
        <v>445</v>
      </c>
      <c r="M3" s="501" t="str">
        <f>'YARIŞMA PROGRAMI'!E15</f>
        <v>Özkan BALTACI  77.81</v>
      </c>
      <c r="N3" s="501"/>
      <c r="O3" s="501"/>
      <c r="P3" s="501"/>
      <c r="Q3" s="263">
        <v>364</v>
      </c>
      <c r="R3" s="262">
        <v>3</v>
      </c>
    </row>
    <row r="4" spans="1:18" s="3" customFormat="1" ht="17.25" customHeight="1">
      <c r="A4" s="505" t="s">
        <v>95</v>
      </c>
      <c r="B4" s="505"/>
      <c r="C4" s="505"/>
      <c r="D4" s="506" t="str">
        <f>'YARIŞMA BİLGİLERİ'!F21</f>
        <v>Erkekler</v>
      </c>
      <c r="E4" s="506"/>
      <c r="F4" s="229" t="s">
        <v>319</v>
      </c>
      <c r="G4" s="181" t="s">
        <v>673</v>
      </c>
      <c r="H4" s="181"/>
      <c r="I4" s="179"/>
      <c r="J4" s="179"/>
      <c r="K4" s="504" t="s">
        <v>93</v>
      </c>
      <c r="L4" s="504"/>
      <c r="M4" s="500" t="str">
        <f>'YARIŞMA PROGRAMI'!B15</f>
        <v>18 Mayıs 2013 - 16.15</v>
      </c>
      <c r="N4" s="500"/>
      <c r="O4" s="500"/>
      <c r="P4" s="179"/>
      <c r="Q4" s="263">
        <v>381</v>
      </c>
      <c r="R4" s="262">
        <v>4</v>
      </c>
    </row>
    <row r="5" spans="1:18" ht="15" customHeight="1">
      <c r="A5" s="4"/>
      <c r="B5" s="4"/>
      <c r="C5" s="4"/>
      <c r="D5" s="8"/>
      <c r="E5" s="5"/>
      <c r="F5" s="6"/>
      <c r="G5" s="7"/>
      <c r="H5" s="7"/>
      <c r="I5" s="7"/>
      <c r="J5" s="7"/>
      <c r="K5" s="7"/>
      <c r="L5" s="7"/>
      <c r="M5" s="7"/>
      <c r="N5" s="497">
        <f ca="1">NOW()</f>
        <v>41486.82992534722</v>
      </c>
      <c r="O5" s="497"/>
      <c r="P5" s="270"/>
      <c r="Q5" s="263">
        <v>398</v>
      </c>
      <c r="R5" s="262">
        <v>5</v>
      </c>
    </row>
    <row r="6" spans="1:18" ht="15.75">
      <c r="A6" s="491" t="s">
        <v>6</v>
      </c>
      <c r="B6" s="491"/>
      <c r="C6" s="492" t="s">
        <v>78</v>
      </c>
      <c r="D6" s="492" t="s">
        <v>97</v>
      </c>
      <c r="E6" s="491" t="s">
        <v>7</v>
      </c>
      <c r="F6" s="491" t="s">
        <v>672</v>
      </c>
      <c r="G6" s="498" t="s">
        <v>438</v>
      </c>
      <c r="H6" s="498"/>
      <c r="I6" s="498"/>
      <c r="J6" s="498"/>
      <c r="K6" s="498"/>
      <c r="L6" s="498"/>
      <c r="M6" s="498"/>
      <c r="N6" s="494" t="s">
        <v>8</v>
      </c>
      <c r="O6" s="494" t="s">
        <v>133</v>
      </c>
      <c r="P6" s="494" t="s">
        <v>9</v>
      </c>
      <c r="Q6" s="263">
        <v>415</v>
      </c>
      <c r="R6" s="262">
        <v>6</v>
      </c>
    </row>
    <row r="7" spans="1:18" ht="30" customHeight="1">
      <c r="A7" s="491"/>
      <c r="B7" s="491"/>
      <c r="C7" s="492"/>
      <c r="D7" s="492"/>
      <c r="E7" s="491"/>
      <c r="F7" s="491"/>
      <c r="G7" s="91">
        <v>1</v>
      </c>
      <c r="H7" s="91">
        <v>2</v>
      </c>
      <c r="I7" s="91">
        <v>3</v>
      </c>
      <c r="J7" s="250" t="s">
        <v>435</v>
      </c>
      <c r="K7" s="91">
        <v>4</v>
      </c>
      <c r="L7" s="91">
        <v>5</v>
      </c>
      <c r="M7" s="91">
        <v>6</v>
      </c>
      <c r="N7" s="494"/>
      <c r="O7" s="494"/>
      <c r="P7" s="494"/>
      <c r="Q7" s="263">
        <v>432</v>
      </c>
      <c r="R7" s="262">
        <v>7</v>
      </c>
    </row>
    <row r="8" spans="1:18" s="80" customFormat="1" ht="49.5" customHeight="1">
      <c r="A8" s="92">
        <v>1</v>
      </c>
      <c r="B8" s="93" t="s">
        <v>489</v>
      </c>
      <c r="C8" s="267">
        <f>IF(ISERROR(VLOOKUP(B8,'KAYIT LİSTESİ'!$B$4:$H$951,2,0)),"",(VLOOKUP(B8,'KAYIT LİSTESİ'!$B$4:$H$951,2,0)))</f>
        <v>469</v>
      </c>
      <c r="D8" s="94">
        <f>IF(ISERROR(VLOOKUP(B8,'KAYIT LİSTESİ'!$B$4:$H$951,4,0)),"",(VLOOKUP(B8,'KAYIT LİSTESİ'!$B$4:$H$951,4,0)))</f>
        <v>34378</v>
      </c>
      <c r="E8" s="177" t="str">
        <f>IF(ISERROR(VLOOKUP(B8,'KAYIT LİSTESİ'!$B$4:$H$951,5,0)),"",(VLOOKUP(B8,'KAYIT LİSTESİ'!$B$4:$H$951,5,0)))</f>
        <v>ÖZKAN BALTACI</v>
      </c>
      <c r="F8" s="177" t="str">
        <f>IF(ISERROR(VLOOKUP(B8,'KAYIT LİSTESİ'!$B$4:$H$951,6,0)),"",(VLOOKUP(B8,'KAYIT LİSTESİ'!$B$4:$H$951,6,0)))</f>
        <v>İSTANBUL-FENERBAHÇE</v>
      </c>
      <c r="G8" s="383">
        <v>7544</v>
      </c>
      <c r="H8" s="383" t="s">
        <v>931</v>
      </c>
      <c r="I8" s="383" t="s">
        <v>931</v>
      </c>
      <c r="J8" s="383">
        <f aca="true" t="shared" si="0" ref="J8:J20">MAX(G8:I8)</f>
        <v>7544</v>
      </c>
      <c r="K8" s="383">
        <v>7858</v>
      </c>
      <c r="L8" s="383">
        <v>8116</v>
      </c>
      <c r="M8" s="383">
        <v>7873</v>
      </c>
      <c r="N8" s="387">
        <f aca="true" t="shared" si="1" ref="N8:N20">MAX(G8:M8)</f>
        <v>8116</v>
      </c>
      <c r="O8" s="385">
        <v>13</v>
      </c>
      <c r="P8" s="388" t="s">
        <v>933</v>
      </c>
      <c r="Q8" s="263">
        <v>448</v>
      </c>
      <c r="R8" s="262">
        <v>8</v>
      </c>
    </row>
    <row r="9" spans="1:18" s="80" customFormat="1" ht="49.5" customHeight="1">
      <c r="A9" s="92">
        <v>2</v>
      </c>
      <c r="B9" s="93" t="s">
        <v>486</v>
      </c>
      <c r="C9" s="267">
        <f>IF(ISERROR(VLOOKUP(B9,'KAYIT LİSTESİ'!$B$4:$H$951,2,0)),"",(VLOOKUP(B9,'KAYIT LİSTESİ'!$B$4:$H$951,2,0)))</f>
        <v>575</v>
      </c>
      <c r="D9" s="94">
        <f>IF(ISERROR(VLOOKUP(B9,'KAYIT LİSTESİ'!$B$4:$H$951,4,0)),"",(VLOOKUP(B9,'KAYIT LİSTESİ'!$B$4:$H$951,4,0)))</f>
        <v>34444</v>
      </c>
      <c r="E9" s="177" t="str">
        <f>IF(ISERROR(VLOOKUP(B9,'KAYIT LİSTESİ'!$B$4:$H$951,5,0)),"",(VLOOKUP(B9,'KAYIT LİSTESİ'!$B$4:$H$951,5,0)))</f>
        <v>GÖKSAL YILMAZ</v>
      </c>
      <c r="F9" s="177" t="str">
        <f>IF(ISERROR(VLOOKUP(B9,'KAYIT LİSTESİ'!$B$4:$H$951,6,0)),"",(VLOOKUP(B9,'KAYIT LİSTESİ'!$B$4:$H$951,6,0)))</f>
        <v>KOCAELİ-B.Ş.BLD.KAĞIT SPOR</v>
      </c>
      <c r="G9" s="383">
        <v>4298</v>
      </c>
      <c r="H9" s="383">
        <v>5649</v>
      </c>
      <c r="I9" s="383" t="s">
        <v>931</v>
      </c>
      <c r="J9" s="383">
        <f t="shared" si="0"/>
        <v>5649</v>
      </c>
      <c r="K9" s="383" t="s">
        <v>931</v>
      </c>
      <c r="L9" s="383">
        <v>5632</v>
      </c>
      <c r="M9" s="383">
        <v>5750</v>
      </c>
      <c r="N9" s="384">
        <f t="shared" si="1"/>
        <v>5750</v>
      </c>
      <c r="O9" s="385">
        <v>12</v>
      </c>
      <c r="P9" s="386"/>
      <c r="Q9" s="263">
        <v>464</v>
      </c>
      <c r="R9" s="262">
        <v>9</v>
      </c>
    </row>
    <row r="10" spans="1:18" s="80" customFormat="1" ht="49.5" customHeight="1">
      <c r="A10" s="92">
        <v>3</v>
      </c>
      <c r="B10" s="93" t="s">
        <v>484</v>
      </c>
      <c r="C10" s="267">
        <f>IF(ISERROR(VLOOKUP(B10,'KAYIT LİSTESİ'!$B$4:$H$951,2,0)),"",(VLOOKUP(B10,'KAYIT LİSTESİ'!$B$4:$H$951,2,0)))</f>
        <v>504</v>
      </c>
      <c r="D10" s="94" t="str">
        <f>IF(ISERROR(VLOOKUP(B10,'KAYIT LİSTESİ'!$B$4:$H$951,4,0)),"",(VLOOKUP(B10,'KAYIT LİSTESİ'!$B$4:$H$951,4,0)))</f>
        <v>-</v>
      </c>
      <c r="E10" s="177" t="str">
        <f>IF(ISERROR(VLOOKUP(B10,'KAYIT LİSTESİ'!$B$4:$H$951,5,0)),"",(VLOOKUP(B10,'KAYIT LİSTESİ'!$B$4:$H$951,5,0)))</f>
        <v>FEYYAZ AKÇA</v>
      </c>
      <c r="F10" s="177" t="str">
        <f>IF(ISERROR(VLOOKUP(B10,'KAYIT LİSTESİ'!$B$4:$H$951,6,0)),"",(VLOOKUP(B10,'KAYIT LİSTESİ'!$B$4:$H$951,6,0)))</f>
        <v>KOCAELİ-DARICA BLD.EĞT.SP.</v>
      </c>
      <c r="G10" s="383" t="s">
        <v>931</v>
      </c>
      <c r="H10" s="383">
        <v>5033</v>
      </c>
      <c r="I10" s="383">
        <v>5478</v>
      </c>
      <c r="J10" s="383">
        <f t="shared" si="0"/>
        <v>5478</v>
      </c>
      <c r="K10" s="383">
        <v>5650</v>
      </c>
      <c r="L10" s="383" t="s">
        <v>931</v>
      </c>
      <c r="M10" s="383">
        <v>5489</v>
      </c>
      <c r="N10" s="384">
        <f t="shared" si="1"/>
        <v>5650</v>
      </c>
      <c r="O10" s="385">
        <v>11</v>
      </c>
      <c r="P10" s="386"/>
      <c r="Q10" s="263">
        <v>480</v>
      </c>
      <c r="R10" s="262">
        <v>10</v>
      </c>
    </row>
    <row r="11" spans="1:18" s="80" customFormat="1" ht="49.5" customHeight="1">
      <c r="A11" s="92">
        <v>4</v>
      </c>
      <c r="B11" s="93" t="s">
        <v>481</v>
      </c>
      <c r="C11" s="267">
        <f>IF(ISERROR(VLOOKUP(B11,'KAYIT LİSTESİ'!$B$4:$H$951,2,0)),"",(VLOOKUP(B11,'KAYIT LİSTESİ'!$B$4:$H$951,2,0)))</f>
        <v>530</v>
      </c>
      <c r="D11" s="94">
        <f>IF(ISERROR(VLOOKUP(B11,'KAYIT LİSTESİ'!$B$4:$H$951,4,0)),"",(VLOOKUP(B11,'KAYIT LİSTESİ'!$B$4:$H$951,4,0)))</f>
        <v>35080</v>
      </c>
      <c r="E11" s="177" t="str">
        <f>IF(ISERROR(VLOOKUP(B11,'KAYIT LİSTESİ'!$B$4:$H$951,5,0)),"",(VLOOKUP(B11,'KAYIT LİSTESİ'!$B$4:$H$951,5,0)))</f>
        <v>B.MERİÇ KIZILDAĞ</v>
      </c>
      <c r="F11" s="177" t="str">
        <f>IF(ISERROR(VLOOKUP(B11,'KAYIT LİSTESİ'!$B$4:$H$951,6,0)),"",(VLOOKUP(B11,'KAYIT LİSTESİ'!$B$4:$H$951,6,0)))</f>
        <v>MERSİN-MESKİ SPOR</v>
      </c>
      <c r="G11" s="383" t="s">
        <v>931</v>
      </c>
      <c r="H11" s="383">
        <v>4965</v>
      </c>
      <c r="I11" s="383">
        <v>4954</v>
      </c>
      <c r="J11" s="383">
        <f t="shared" si="0"/>
        <v>4965</v>
      </c>
      <c r="K11" s="383">
        <v>5363</v>
      </c>
      <c r="L11" s="383">
        <v>5449</v>
      </c>
      <c r="M11" s="383">
        <v>5620</v>
      </c>
      <c r="N11" s="384">
        <f t="shared" si="1"/>
        <v>5620</v>
      </c>
      <c r="O11" s="385">
        <v>10</v>
      </c>
      <c r="P11" s="386"/>
      <c r="Q11" s="263">
        <v>496</v>
      </c>
      <c r="R11" s="262">
        <v>11</v>
      </c>
    </row>
    <row r="12" spans="1:18" s="80" customFormat="1" ht="49.5" customHeight="1">
      <c r="A12" s="92">
        <v>5</v>
      </c>
      <c r="B12" s="93" t="s">
        <v>483</v>
      </c>
      <c r="C12" s="267">
        <f>IF(ISERROR(VLOOKUP(B12,'KAYIT LİSTESİ'!$B$4:$H$951,2,0)),"",(VLOOKUP(B12,'KAYIT LİSTESİ'!$B$4:$H$951,2,0)))</f>
        <v>599</v>
      </c>
      <c r="D12" s="94">
        <f>IF(ISERROR(VLOOKUP(B12,'KAYIT LİSTESİ'!$B$4:$H$951,4,0)),"",(VLOOKUP(B12,'KAYIT LİSTESİ'!$B$4:$H$951,4,0)))</f>
        <v>1995</v>
      </c>
      <c r="E12" s="177" t="str">
        <f>IF(ISERROR(VLOOKUP(B12,'KAYIT LİSTESİ'!$B$4:$H$951,5,0)),"",(VLOOKUP(B12,'KAYIT LİSTESİ'!$B$4:$H$951,5,0)))</f>
        <v>MURAT ÇİMEN</v>
      </c>
      <c r="F12" s="177" t="str">
        <f>IF(ISERROR(VLOOKUP(B12,'KAYIT LİSTESİ'!$B$4:$H$951,6,0)),"",(VLOOKUP(B12,'KAYIT LİSTESİ'!$B$4:$H$951,6,0)))</f>
        <v>ANKARA-B.B. ANKARASPOR</v>
      </c>
      <c r="G12" s="383">
        <v>5346</v>
      </c>
      <c r="H12" s="383">
        <v>5319</v>
      </c>
      <c r="I12" s="383">
        <v>5454</v>
      </c>
      <c r="J12" s="383">
        <f t="shared" si="0"/>
        <v>5454</v>
      </c>
      <c r="K12" s="383">
        <v>5479</v>
      </c>
      <c r="L12" s="383" t="s">
        <v>931</v>
      </c>
      <c r="M12" s="383">
        <v>5317</v>
      </c>
      <c r="N12" s="384">
        <f t="shared" si="1"/>
        <v>5479</v>
      </c>
      <c r="O12" s="385">
        <v>9</v>
      </c>
      <c r="P12" s="386"/>
      <c r="Q12" s="263">
        <v>512</v>
      </c>
      <c r="R12" s="262">
        <v>12</v>
      </c>
    </row>
    <row r="13" spans="1:18" s="80" customFormat="1" ht="49.5" customHeight="1">
      <c r="A13" s="92">
        <v>6</v>
      </c>
      <c r="B13" s="93" t="s">
        <v>485</v>
      </c>
      <c r="C13" s="267">
        <f>IF(ISERROR(VLOOKUP(B13,'KAYIT LİSTESİ'!$B$4:$H$951,2,0)),"",(VLOOKUP(B13,'KAYIT LİSTESİ'!$B$4:$H$951,2,0)))</f>
        <v>485</v>
      </c>
      <c r="D13" s="94">
        <f>IF(ISERROR(VLOOKUP(B13,'KAYIT LİSTESİ'!$B$4:$H$951,4,0)),"",(VLOOKUP(B13,'KAYIT LİSTESİ'!$B$4:$H$951,4,0)))</f>
        <v>34822</v>
      </c>
      <c r="E13" s="177" t="str">
        <f>IF(ISERROR(VLOOKUP(B13,'KAYIT LİSTESİ'!$B$4:$H$951,5,0)),"",(VLOOKUP(B13,'KAYIT LİSTESİ'!$B$4:$H$951,5,0)))</f>
        <v>MERT KURNAZ</v>
      </c>
      <c r="F13" s="177" t="str">
        <f>IF(ISERROR(VLOOKUP(B13,'KAYIT LİSTESİ'!$B$4:$H$951,6,0)),"",(VLOOKUP(B13,'KAYIT LİSTESİ'!$B$4:$H$951,6,0)))</f>
        <v>İSTANBUL-ÜSKÜDAR BLD.SPOR</v>
      </c>
      <c r="G13" s="383">
        <v>4806</v>
      </c>
      <c r="H13" s="383">
        <v>4985</v>
      </c>
      <c r="I13" s="383" t="s">
        <v>931</v>
      </c>
      <c r="J13" s="383">
        <f t="shared" si="0"/>
        <v>4985</v>
      </c>
      <c r="K13" s="383">
        <v>5032</v>
      </c>
      <c r="L13" s="383" t="s">
        <v>931</v>
      </c>
      <c r="M13" s="383" t="s">
        <v>931</v>
      </c>
      <c r="N13" s="384">
        <f t="shared" si="1"/>
        <v>5032</v>
      </c>
      <c r="O13" s="385">
        <v>8</v>
      </c>
      <c r="P13" s="386"/>
      <c r="Q13" s="263">
        <v>528</v>
      </c>
      <c r="R13" s="262">
        <v>13</v>
      </c>
    </row>
    <row r="14" spans="1:18" s="80" customFormat="1" ht="49.5" customHeight="1">
      <c r="A14" s="92">
        <v>7</v>
      </c>
      <c r="B14" s="93" t="s">
        <v>487</v>
      </c>
      <c r="C14" s="267">
        <f>IF(ISERROR(VLOOKUP(B14,'KAYIT LİSTESİ'!$B$4:$H$951,2,0)),"",(VLOOKUP(B14,'KAYIT LİSTESİ'!$B$4:$H$951,2,0)))</f>
        <v>423</v>
      </c>
      <c r="D14" s="94">
        <f>IF(ISERROR(VLOOKUP(B14,'KAYIT LİSTESİ'!$B$4:$H$951,4,0)),"",(VLOOKUP(B14,'KAYIT LİSTESİ'!$B$4:$H$951,4,0)))</f>
        <v>34335</v>
      </c>
      <c r="E14" s="177" t="str">
        <f>IF(ISERROR(VLOOKUP(B14,'KAYIT LİSTESİ'!$B$4:$H$951,5,0)),"",(VLOOKUP(B14,'KAYIT LİSTESİ'!$B$4:$H$951,5,0)))</f>
        <v>M.Sami DURU</v>
      </c>
      <c r="F14" s="177" t="str">
        <f>IF(ISERROR(VLOOKUP(B14,'KAYIT LİSTESİ'!$B$4:$H$951,6,0)),"",(VLOOKUP(B14,'KAYIT LİSTESİ'!$B$4:$H$951,6,0)))</f>
        <v>ANKARA-EGO SPOR KULÜBÜ</v>
      </c>
      <c r="G14" s="383" t="s">
        <v>931</v>
      </c>
      <c r="H14" s="383">
        <v>5011</v>
      </c>
      <c r="I14" s="383">
        <v>4651</v>
      </c>
      <c r="J14" s="383">
        <f t="shared" si="0"/>
        <v>5011</v>
      </c>
      <c r="K14" s="383">
        <v>4911</v>
      </c>
      <c r="L14" s="383" t="s">
        <v>931</v>
      </c>
      <c r="M14" s="383" t="s">
        <v>931</v>
      </c>
      <c r="N14" s="384">
        <f t="shared" si="1"/>
        <v>5011</v>
      </c>
      <c r="O14" s="385">
        <v>7</v>
      </c>
      <c r="P14" s="386"/>
      <c r="Q14" s="263">
        <v>544</v>
      </c>
      <c r="R14" s="262">
        <v>14</v>
      </c>
    </row>
    <row r="15" spans="1:18" s="80" customFormat="1" ht="49.5" customHeight="1">
      <c r="A15" s="92">
        <v>8</v>
      </c>
      <c r="B15" s="93" t="s">
        <v>488</v>
      </c>
      <c r="C15" s="267">
        <f>IF(ISERROR(VLOOKUP(B15,'KAYIT LİSTESİ'!$B$4:$H$951,2,0)),"",(VLOOKUP(B15,'KAYIT LİSTESİ'!$B$4:$H$951,2,0)))</f>
        <v>448</v>
      </c>
      <c r="D15" s="94">
        <f>IF(ISERROR(VLOOKUP(B15,'KAYIT LİSTESİ'!$B$4:$H$951,4,0)),"",(VLOOKUP(B15,'KAYIT LİSTESİ'!$B$4:$H$951,4,0)))</f>
        <v>35431</v>
      </c>
      <c r="E15" s="177" t="str">
        <f>IF(ISERROR(VLOOKUP(B15,'KAYIT LİSTESİ'!$B$4:$H$951,5,0)),"",(VLOOKUP(B15,'KAYIT LİSTESİ'!$B$4:$H$951,5,0)))</f>
        <v>HÜSEYİN CUMALI</v>
      </c>
      <c r="F15" s="177" t="str">
        <f>IF(ISERROR(VLOOKUP(B15,'KAYIT LİSTESİ'!$B$4:$H$951,6,0)),"",(VLOOKUP(B15,'KAYIT LİSTESİ'!$B$4:$H$951,6,0)))</f>
        <v>İSTANBUL-ENKA SPOR</v>
      </c>
      <c r="G15" s="383">
        <v>4232</v>
      </c>
      <c r="H15" s="383">
        <v>4412</v>
      </c>
      <c r="I15" s="383">
        <v>4431</v>
      </c>
      <c r="J15" s="383">
        <f t="shared" si="0"/>
        <v>4431</v>
      </c>
      <c r="K15" s="383">
        <v>4474</v>
      </c>
      <c r="L15" s="383">
        <v>4284</v>
      </c>
      <c r="M15" s="383" t="s">
        <v>931</v>
      </c>
      <c r="N15" s="384">
        <f t="shared" si="1"/>
        <v>4474</v>
      </c>
      <c r="O15" s="385">
        <v>6</v>
      </c>
      <c r="P15" s="386"/>
      <c r="Q15" s="263">
        <v>560</v>
      </c>
      <c r="R15" s="262">
        <v>15</v>
      </c>
    </row>
    <row r="16" spans="1:18" s="80" customFormat="1" ht="49.5" customHeight="1">
      <c r="A16" s="92">
        <v>9</v>
      </c>
      <c r="B16" s="93" t="s">
        <v>480</v>
      </c>
      <c r="C16" s="267">
        <f>IF(ISERROR(VLOOKUP(B16,'KAYIT LİSTESİ'!$B$4:$H$951,2,0)),"",(VLOOKUP(B16,'KAYIT LİSTESİ'!$B$4:$H$951,2,0)))</f>
        <v>434</v>
      </c>
      <c r="D16" s="94">
        <f>IF(ISERROR(VLOOKUP(B16,'KAYIT LİSTESİ'!$B$4:$H$951,4,0)),"",(VLOOKUP(B16,'KAYIT LİSTESİ'!$B$4:$H$951,4,0)))</f>
        <v>35612</v>
      </c>
      <c r="E16" s="177" t="str">
        <f>IF(ISERROR(VLOOKUP(B16,'KAYIT LİSTESİ'!$B$4:$H$951,5,0)),"",(VLOOKUP(B16,'KAYIT LİSTESİ'!$B$4:$H$951,5,0)))</f>
        <v>MERT KAYADÜĞÜN</v>
      </c>
      <c r="F16" s="177" t="str">
        <f>IF(ISERROR(VLOOKUP(B16,'KAYIT LİSTESİ'!$B$4:$H$951,6,0)),"",(VLOOKUP(B16,'KAYIT LİSTESİ'!$B$4:$H$951,6,0)))</f>
        <v>ESKİŞEHİR-B.Ş.GENÇLİK VE SPOR</v>
      </c>
      <c r="G16" s="383">
        <v>2230</v>
      </c>
      <c r="H16" s="383">
        <v>2887</v>
      </c>
      <c r="I16" s="383" t="s">
        <v>931</v>
      </c>
      <c r="J16" s="383">
        <f t="shared" si="0"/>
        <v>2887</v>
      </c>
      <c r="K16" s="383"/>
      <c r="L16" s="383"/>
      <c r="M16" s="383"/>
      <c r="N16" s="384">
        <f t="shared" si="1"/>
        <v>2887</v>
      </c>
      <c r="O16" s="385">
        <v>5</v>
      </c>
      <c r="P16" s="386"/>
      <c r="Q16" s="263">
        <v>576</v>
      </c>
      <c r="R16" s="262">
        <v>16</v>
      </c>
    </row>
    <row r="17" spans="1:18" s="80" customFormat="1" ht="49.5" customHeight="1">
      <c r="A17" s="92">
        <v>10</v>
      </c>
      <c r="B17" s="93" t="s">
        <v>482</v>
      </c>
      <c r="C17" s="267">
        <f>IF(ISERROR(VLOOKUP(B17,'KAYIT LİSTESİ'!$B$4:$H$951,2,0)),"",(VLOOKUP(B17,'KAYIT LİSTESİ'!$B$4:$H$951,2,0)))</f>
        <v>545</v>
      </c>
      <c r="D17" s="94">
        <f>IF(ISERROR(VLOOKUP(B17,'KAYIT LİSTESİ'!$B$4:$H$951,4,0)),"",(VLOOKUP(B17,'KAYIT LİSTESİ'!$B$4:$H$951,4,0)))</f>
        <v>34952</v>
      </c>
      <c r="E17" s="177" t="str">
        <f>IF(ISERROR(VLOOKUP(B17,'KAYIT LİSTESİ'!$B$4:$H$951,5,0)),"",(VLOOKUP(B17,'KAYIT LİSTESİ'!$B$4:$H$951,5,0)))</f>
        <v>FATİH ÇERÇİ</v>
      </c>
      <c r="F17" s="177" t="str">
        <f>IF(ISERROR(VLOOKUP(B17,'KAYIT LİSTESİ'!$B$4:$H$951,6,0)),"",(VLOOKUP(B17,'KAYIT LİSTESİ'!$B$4:$H$951,6,0)))</f>
        <v>SİVAS-SPORCU EĞİTİM MERKEZİ</v>
      </c>
      <c r="G17" s="383">
        <v>2096</v>
      </c>
      <c r="H17" s="383" t="s">
        <v>931</v>
      </c>
      <c r="I17" s="383">
        <v>2164</v>
      </c>
      <c r="J17" s="383">
        <f t="shared" si="0"/>
        <v>2164</v>
      </c>
      <c r="K17" s="383"/>
      <c r="L17" s="383"/>
      <c r="M17" s="383"/>
      <c r="N17" s="384">
        <f t="shared" si="1"/>
        <v>2164</v>
      </c>
      <c r="O17" s="385">
        <v>4</v>
      </c>
      <c r="P17" s="386"/>
      <c r="Q17" s="263">
        <v>592</v>
      </c>
      <c r="R17" s="262">
        <v>17</v>
      </c>
    </row>
    <row r="18" spans="1:18" s="80" customFormat="1" ht="49.5" customHeight="1">
      <c r="A18" s="92">
        <v>11</v>
      </c>
      <c r="B18" s="93" t="s">
        <v>477</v>
      </c>
      <c r="C18" s="267">
        <f>IF(ISERROR(VLOOKUP(B18,'KAYIT LİSTESİ'!$B$4:$H$951,2,0)),"",(VLOOKUP(B18,'KAYIT LİSTESİ'!$B$4:$H$951,2,0)))</f>
        <v>563</v>
      </c>
      <c r="D18" s="94">
        <f>IF(ISERROR(VLOOKUP(B18,'KAYIT LİSTESİ'!$B$4:$H$951,4,0)),"",(VLOOKUP(B18,'KAYIT LİSTESİ'!$B$4:$H$951,4,0)))</f>
        <v>35740</v>
      </c>
      <c r="E18" s="177" t="str">
        <f>IF(ISERROR(VLOOKUP(B18,'KAYIT LİSTESİ'!$B$4:$H$951,5,0)),"",(VLOOKUP(B18,'KAYIT LİSTESİ'!$B$4:$H$951,5,0)))</f>
        <v>YUSUF  DOĞAN ERTAŞ</v>
      </c>
      <c r="F18" s="177" t="str">
        <f>IF(ISERROR(VLOOKUP(B18,'KAYIT LİSTESİ'!$B$4:$H$951,6,0)),"",(VLOOKUP(B18,'KAYIT LİSTESİ'!$B$4:$H$951,6,0)))</f>
        <v>TOKAT-BELEDİYE PLEVNE SPOR</v>
      </c>
      <c r="G18" s="383" t="s">
        <v>931</v>
      </c>
      <c r="H18" s="383">
        <v>1975</v>
      </c>
      <c r="I18" s="383" t="s">
        <v>931</v>
      </c>
      <c r="J18" s="383">
        <f t="shared" si="0"/>
        <v>1975</v>
      </c>
      <c r="K18" s="383"/>
      <c r="L18" s="383"/>
      <c r="M18" s="383"/>
      <c r="N18" s="384">
        <f t="shared" si="1"/>
        <v>1975</v>
      </c>
      <c r="O18" s="385">
        <v>3</v>
      </c>
      <c r="P18" s="386"/>
      <c r="Q18" s="263">
        <v>608</v>
      </c>
      <c r="R18" s="262">
        <v>18</v>
      </c>
    </row>
    <row r="19" spans="1:18" s="80" customFormat="1" ht="49.5" customHeight="1">
      <c r="A19" s="92">
        <v>12</v>
      </c>
      <c r="B19" s="93" t="s">
        <v>478</v>
      </c>
      <c r="C19" s="267">
        <f>IF(ISERROR(VLOOKUP(B19,'KAYIT LİSTESİ'!$B$4:$H$951,2,0)),"",(VLOOKUP(B19,'KAYIT LİSTESİ'!$B$4:$H$951,2,0)))</f>
        <v>564</v>
      </c>
      <c r="D19" s="94">
        <f>IF(ISERROR(VLOOKUP(B19,'KAYIT LİSTESİ'!$B$4:$H$951,4,0)),"",(VLOOKUP(B19,'KAYIT LİSTESİ'!$B$4:$H$951,4,0)))</f>
        <v>35431</v>
      </c>
      <c r="E19" s="177" t="str">
        <f>IF(ISERROR(VLOOKUP(B19,'KAYIT LİSTESİ'!$B$4:$H$951,5,0)),"",(VLOOKUP(B19,'KAYIT LİSTESİ'!$B$4:$H$951,5,0)))</f>
        <v>MUHAMMET DEMİR</v>
      </c>
      <c r="F19" s="177" t="str">
        <f>IF(ISERROR(VLOOKUP(B19,'KAYIT LİSTESİ'!$B$4:$H$951,6,0)),"",(VLOOKUP(B19,'KAYIT LİSTESİ'!$B$4:$H$951,6,0)))</f>
        <v>İSTANBUL-SULTANBEYLİ MEVLANA İ.Ö.O.SP.</v>
      </c>
      <c r="G19" s="383">
        <v>1506</v>
      </c>
      <c r="H19" s="383">
        <v>1572</v>
      </c>
      <c r="I19" s="383">
        <v>1325</v>
      </c>
      <c r="J19" s="383">
        <f t="shared" si="0"/>
        <v>1572</v>
      </c>
      <c r="K19" s="383"/>
      <c r="L19" s="383"/>
      <c r="M19" s="383"/>
      <c r="N19" s="384">
        <f t="shared" si="1"/>
        <v>1572</v>
      </c>
      <c r="O19" s="385">
        <v>2</v>
      </c>
      <c r="P19" s="386"/>
      <c r="Q19" s="263">
        <v>624</v>
      </c>
      <c r="R19" s="262">
        <v>19</v>
      </c>
    </row>
    <row r="20" spans="1:18" s="80" customFormat="1" ht="49.5" customHeight="1">
      <c r="A20" s="92">
        <v>13</v>
      </c>
      <c r="B20" s="93" t="s">
        <v>479</v>
      </c>
      <c r="C20" s="267">
        <f>IF(ISERROR(VLOOKUP(B20,'KAYIT LİSTESİ'!$B$4:$H$951,2,0)),"",(VLOOKUP(B20,'KAYIT LİSTESİ'!$B$4:$H$951,2,0)))</f>
        <v>528</v>
      </c>
      <c r="D20" s="94">
        <f>IF(ISERROR(VLOOKUP(B20,'KAYIT LİSTESİ'!$B$4:$H$951,4,0)),"",(VLOOKUP(B20,'KAYIT LİSTESİ'!$B$4:$H$951,4,0)))</f>
        <v>35366</v>
      </c>
      <c r="E20" s="177" t="str">
        <f>IF(ISERROR(VLOOKUP(B20,'KAYIT LİSTESİ'!$B$4:$H$951,5,0)),"",(VLOOKUP(B20,'KAYIT LİSTESİ'!$B$4:$H$951,5,0)))</f>
        <v>YASİN ÇAKIR</v>
      </c>
      <c r="F20" s="177" t="str">
        <f>IF(ISERROR(VLOOKUP(B20,'KAYIT LİSTESİ'!$B$4:$H$951,6,0)),"",(VLOOKUP(B20,'KAYIT LİSTESİ'!$B$4:$H$951,6,0)))</f>
        <v>MALATYA-ESENLİK BLD.SP.</v>
      </c>
      <c r="G20" s="383" t="s">
        <v>931</v>
      </c>
      <c r="H20" s="383" t="s">
        <v>931</v>
      </c>
      <c r="I20" s="383">
        <v>1406</v>
      </c>
      <c r="J20" s="383">
        <f t="shared" si="0"/>
        <v>1406</v>
      </c>
      <c r="K20" s="383"/>
      <c r="L20" s="383"/>
      <c r="M20" s="383"/>
      <c r="N20" s="384">
        <f t="shared" si="1"/>
        <v>1406</v>
      </c>
      <c r="O20" s="385">
        <v>1</v>
      </c>
      <c r="P20" s="386"/>
      <c r="Q20" s="263">
        <v>640</v>
      </c>
      <c r="R20" s="262">
        <v>20</v>
      </c>
    </row>
    <row r="21" spans="1:18" s="80" customFormat="1" ht="49.5" customHeight="1">
      <c r="A21" s="92"/>
      <c r="B21" s="93" t="s">
        <v>490</v>
      </c>
      <c r="C21" s="267">
        <f>IF(ISERROR(VLOOKUP(B21,'KAYIT LİSTESİ'!$B$4:$H$951,2,0)),"",(VLOOKUP(B21,'KAYIT LİSTESİ'!$B$4:$H$951,2,0)))</f>
      </c>
      <c r="D21" s="94">
        <f>IF(ISERROR(VLOOKUP(B21,'KAYIT LİSTESİ'!$B$4:$H$951,4,0)),"",(VLOOKUP(B21,'KAYIT LİSTESİ'!$B$4:$H$951,4,0)))</f>
      </c>
      <c r="E21" s="177">
        <f>IF(ISERROR(VLOOKUP(B21,'KAYIT LİSTESİ'!$B$4:$H$951,5,0)),"",(VLOOKUP(B21,'KAYIT LİSTESİ'!$B$4:$H$951,5,0)))</f>
      </c>
      <c r="F21" s="177">
        <f>IF(ISERROR(VLOOKUP(B21,'KAYIT LİSTESİ'!$B$4:$H$951,6,0)),"",(VLOOKUP(B21,'KAYIT LİSTESİ'!$B$4:$H$951,6,0)))</f>
      </c>
      <c r="G21" s="164"/>
      <c r="H21" s="164"/>
      <c r="I21" s="164"/>
      <c r="J21" s="176">
        <f aca="true" t="shared" si="2" ref="J21:J32">MAX(G21:I21)</f>
        <v>0</v>
      </c>
      <c r="K21" s="203"/>
      <c r="L21" s="203"/>
      <c r="M21" s="203"/>
      <c r="N21" s="175">
        <f aca="true" t="shared" si="3" ref="N21:N32">MAX(G21:M21)</f>
        <v>0</v>
      </c>
      <c r="O21" s="267"/>
      <c r="P21" s="273"/>
      <c r="Q21" s="263">
        <v>656</v>
      </c>
      <c r="R21" s="262">
        <v>21</v>
      </c>
    </row>
    <row r="22" spans="1:18" s="80" customFormat="1" ht="49.5" customHeight="1">
      <c r="A22" s="92"/>
      <c r="B22" s="93" t="s">
        <v>491</v>
      </c>
      <c r="C22" s="267">
        <f>IF(ISERROR(VLOOKUP(B22,'KAYIT LİSTESİ'!$B$4:$H$951,2,0)),"",(VLOOKUP(B22,'KAYIT LİSTESİ'!$B$4:$H$951,2,0)))</f>
      </c>
      <c r="D22" s="94">
        <f>IF(ISERROR(VLOOKUP(B22,'KAYIT LİSTESİ'!$B$4:$H$951,4,0)),"",(VLOOKUP(B22,'KAYIT LİSTESİ'!$B$4:$H$951,4,0)))</f>
      </c>
      <c r="E22" s="177">
        <f>IF(ISERROR(VLOOKUP(B22,'KAYIT LİSTESİ'!$B$4:$H$951,5,0)),"",(VLOOKUP(B22,'KAYIT LİSTESİ'!$B$4:$H$951,5,0)))</f>
      </c>
      <c r="F22" s="177">
        <f>IF(ISERROR(VLOOKUP(B22,'KAYIT LİSTESİ'!$B$4:$H$951,6,0)),"",(VLOOKUP(B22,'KAYIT LİSTESİ'!$B$4:$H$951,6,0)))</f>
      </c>
      <c r="G22" s="164"/>
      <c r="H22" s="164"/>
      <c r="I22" s="164"/>
      <c r="J22" s="176">
        <f t="shared" si="2"/>
        <v>0</v>
      </c>
      <c r="K22" s="203"/>
      <c r="L22" s="203"/>
      <c r="M22" s="203"/>
      <c r="N22" s="175">
        <f t="shared" si="3"/>
        <v>0</v>
      </c>
      <c r="O22" s="267"/>
      <c r="P22" s="273"/>
      <c r="Q22" s="263">
        <v>672</v>
      </c>
      <c r="R22" s="262">
        <v>22</v>
      </c>
    </row>
    <row r="23" spans="1:18" s="80" customFormat="1" ht="49.5" customHeight="1">
      <c r="A23" s="92"/>
      <c r="B23" s="93" t="s">
        <v>492</v>
      </c>
      <c r="C23" s="267">
        <f>IF(ISERROR(VLOOKUP(B23,'KAYIT LİSTESİ'!$B$4:$H$951,2,0)),"",(VLOOKUP(B23,'KAYIT LİSTESİ'!$B$4:$H$951,2,0)))</f>
      </c>
      <c r="D23" s="94">
        <f>IF(ISERROR(VLOOKUP(B23,'KAYIT LİSTESİ'!$B$4:$H$951,4,0)),"",(VLOOKUP(B23,'KAYIT LİSTESİ'!$B$4:$H$951,4,0)))</f>
      </c>
      <c r="E23" s="177">
        <f>IF(ISERROR(VLOOKUP(B23,'KAYIT LİSTESİ'!$B$4:$H$951,5,0)),"",(VLOOKUP(B23,'KAYIT LİSTESİ'!$B$4:$H$951,5,0)))</f>
      </c>
      <c r="F23" s="177">
        <f>IF(ISERROR(VLOOKUP(B23,'KAYIT LİSTESİ'!$B$4:$H$951,6,0)),"",(VLOOKUP(B23,'KAYIT LİSTESİ'!$B$4:$H$951,6,0)))</f>
      </c>
      <c r="G23" s="164"/>
      <c r="H23" s="164"/>
      <c r="I23" s="164"/>
      <c r="J23" s="176">
        <f t="shared" si="2"/>
        <v>0</v>
      </c>
      <c r="K23" s="203"/>
      <c r="L23" s="203"/>
      <c r="M23" s="203"/>
      <c r="N23" s="175">
        <f t="shared" si="3"/>
        <v>0</v>
      </c>
      <c r="O23" s="267"/>
      <c r="P23" s="273"/>
      <c r="Q23" s="263">
        <v>688</v>
      </c>
      <c r="R23" s="262">
        <v>23</v>
      </c>
    </row>
    <row r="24" spans="1:18" s="80" customFormat="1" ht="49.5" customHeight="1">
      <c r="A24" s="92"/>
      <c r="B24" s="93" t="s">
        <v>493</v>
      </c>
      <c r="C24" s="267">
        <f>IF(ISERROR(VLOOKUP(B24,'KAYIT LİSTESİ'!$B$4:$H$951,2,0)),"",(VLOOKUP(B24,'KAYIT LİSTESİ'!$B$4:$H$951,2,0)))</f>
      </c>
      <c r="D24" s="94">
        <f>IF(ISERROR(VLOOKUP(B24,'KAYIT LİSTESİ'!$B$4:$H$951,4,0)),"",(VLOOKUP(B24,'KAYIT LİSTESİ'!$B$4:$H$951,4,0)))</f>
      </c>
      <c r="E24" s="177">
        <f>IF(ISERROR(VLOOKUP(B24,'KAYIT LİSTESİ'!$B$4:$H$951,5,0)),"",(VLOOKUP(B24,'KAYIT LİSTESİ'!$B$4:$H$951,5,0)))</f>
      </c>
      <c r="F24" s="177">
        <f>IF(ISERROR(VLOOKUP(B24,'KAYIT LİSTESİ'!$B$4:$H$951,6,0)),"",(VLOOKUP(B24,'KAYIT LİSTESİ'!$B$4:$H$951,6,0)))</f>
      </c>
      <c r="G24" s="164"/>
      <c r="H24" s="164"/>
      <c r="I24" s="164"/>
      <c r="J24" s="176">
        <f t="shared" si="2"/>
        <v>0</v>
      </c>
      <c r="K24" s="203"/>
      <c r="L24" s="203"/>
      <c r="M24" s="203"/>
      <c r="N24" s="175">
        <f t="shared" si="3"/>
        <v>0</v>
      </c>
      <c r="O24" s="267"/>
      <c r="P24" s="273"/>
      <c r="Q24" s="263">
        <v>704</v>
      </c>
      <c r="R24" s="262">
        <v>24</v>
      </c>
    </row>
    <row r="25" spans="1:18" s="80" customFormat="1" ht="49.5" customHeight="1">
      <c r="A25" s="92"/>
      <c r="B25" s="93" t="s">
        <v>494</v>
      </c>
      <c r="C25" s="267">
        <f>IF(ISERROR(VLOOKUP(B25,'KAYIT LİSTESİ'!$B$4:$H$951,2,0)),"",(VLOOKUP(B25,'KAYIT LİSTESİ'!$B$4:$H$951,2,0)))</f>
      </c>
      <c r="D25" s="94">
        <f>IF(ISERROR(VLOOKUP(B25,'KAYIT LİSTESİ'!$B$4:$H$951,4,0)),"",(VLOOKUP(B25,'KAYIT LİSTESİ'!$B$4:$H$951,4,0)))</f>
      </c>
      <c r="E25" s="177">
        <f>IF(ISERROR(VLOOKUP(B25,'KAYIT LİSTESİ'!$B$4:$H$951,5,0)),"",(VLOOKUP(B25,'KAYIT LİSTESİ'!$B$4:$H$951,5,0)))</f>
      </c>
      <c r="F25" s="177">
        <f>IF(ISERROR(VLOOKUP(B25,'KAYIT LİSTESİ'!$B$4:$H$951,6,0)),"",(VLOOKUP(B25,'KAYIT LİSTESİ'!$B$4:$H$951,6,0)))</f>
      </c>
      <c r="G25" s="164"/>
      <c r="H25" s="164"/>
      <c r="I25" s="164"/>
      <c r="J25" s="176">
        <f t="shared" si="2"/>
        <v>0</v>
      </c>
      <c r="K25" s="203"/>
      <c r="L25" s="203"/>
      <c r="M25" s="203"/>
      <c r="N25" s="175">
        <f t="shared" si="3"/>
        <v>0</v>
      </c>
      <c r="O25" s="267"/>
      <c r="P25" s="273"/>
      <c r="Q25" s="263">
        <v>720</v>
      </c>
      <c r="R25" s="262">
        <v>25</v>
      </c>
    </row>
    <row r="26" spans="1:18" s="80" customFormat="1" ht="49.5" customHeight="1">
      <c r="A26" s="92"/>
      <c r="B26" s="93" t="s">
        <v>495</v>
      </c>
      <c r="C26" s="267">
        <f>IF(ISERROR(VLOOKUP(B26,'KAYIT LİSTESİ'!$B$4:$H$951,2,0)),"",(VLOOKUP(B26,'KAYIT LİSTESİ'!$B$4:$H$951,2,0)))</f>
      </c>
      <c r="D26" s="94">
        <f>IF(ISERROR(VLOOKUP(B26,'KAYIT LİSTESİ'!$B$4:$H$951,4,0)),"",(VLOOKUP(B26,'KAYIT LİSTESİ'!$B$4:$H$951,4,0)))</f>
      </c>
      <c r="E26" s="177">
        <f>IF(ISERROR(VLOOKUP(B26,'KAYIT LİSTESİ'!$B$4:$H$951,5,0)),"",(VLOOKUP(B26,'KAYIT LİSTESİ'!$B$4:$H$951,5,0)))</f>
      </c>
      <c r="F26" s="177">
        <f>IF(ISERROR(VLOOKUP(B26,'KAYIT LİSTESİ'!$B$4:$H$951,6,0)),"",(VLOOKUP(B26,'KAYIT LİSTESİ'!$B$4:$H$951,6,0)))</f>
      </c>
      <c r="G26" s="164"/>
      <c r="H26" s="164"/>
      <c r="I26" s="164"/>
      <c r="J26" s="176">
        <f t="shared" si="2"/>
        <v>0</v>
      </c>
      <c r="K26" s="203"/>
      <c r="L26" s="203"/>
      <c r="M26" s="203"/>
      <c r="N26" s="175">
        <f t="shared" si="3"/>
        <v>0</v>
      </c>
      <c r="O26" s="267"/>
      <c r="P26" s="273"/>
      <c r="Q26" s="263">
        <v>736</v>
      </c>
      <c r="R26" s="262">
        <v>26</v>
      </c>
    </row>
    <row r="27" spans="1:18" s="80" customFormat="1" ht="49.5" customHeight="1">
      <c r="A27" s="92"/>
      <c r="B27" s="93" t="s">
        <v>496</v>
      </c>
      <c r="C27" s="267">
        <f>IF(ISERROR(VLOOKUP(B27,'KAYIT LİSTESİ'!$B$4:$H$951,2,0)),"",(VLOOKUP(B27,'KAYIT LİSTESİ'!$B$4:$H$951,2,0)))</f>
      </c>
      <c r="D27" s="94">
        <f>IF(ISERROR(VLOOKUP(B27,'KAYIT LİSTESİ'!$B$4:$H$951,4,0)),"",(VLOOKUP(B27,'KAYIT LİSTESİ'!$B$4:$H$951,4,0)))</f>
      </c>
      <c r="E27" s="177">
        <f>IF(ISERROR(VLOOKUP(B27,'KAYIT LİSTESİ'!$B$4:$H$951,5,0)),"",(VLOOKUP(B27,'KAYIT LİSTESİ'!$B$4:$H$951,5,0)))</f>
      </c>
      <c r="F27" s="177">
        <f>IF(ISERROR(VLOOKUP(B27,'KAYIT LİSTESİ'!$B$4:$H$951,6,0)),"",(VLOOKUP(B27,'KAYIT LİSTESİ'!$B$4:$H$951,6,0)))</f>
      </c>
      <c r="G27" s="164"/>
      <c r="H27" s="164"/>
      <c r="I27" s="164"/>
      <c r="J27" s="176">
        <f t="shared" si="2"/>
        <v>0</v>
      </c>
      <c r="K27" s="203"/>
      <c r="L27" s="203"/>
      <c r="M27" s="203"/>
      <c r="N27" s="175">
        <f t="shared" si="3"/>
        <v>0</v>
      </c>
      <c r="O27" s="267"/>
      <c r="P27" s="273"/>
      <c r="Q27" s="263">
        <v>752</v>
      </c>
      <c r="R27" s="262">
        <v>27</v>
      </c>
    </row>
    <row r="28" spans="1:18" s="80" customFormat="1" ht="49.5" customHeight="1">
      <c r="A28" s="92"/>
      <c r="B28" s="93" t="s">
        <v>497</v>
      </c>
      <c r="C28" s="267">
        <f>IF(ISERROR(VLOOKUP(B28,'KAYIT LİSTESİ'!$B$4:$H$951,2,0)),"",(VLOOKUP(B28,'KAYIT LİSTESİ'!$B$4:$H$951,2,0)))</f>
      </c>
      <c r="D28" s="94">
        <f>IF(ISERROR(VLOOKUP(B28,'KAYIT LİSTESİ'!$B$4:$H$951,4,0)),"",(VLOOKUP(B28,'KAYIT LİSTESİ'!$B$4:$H$951,4,0)))</f>
      </c>
      <c r="E28" s="177">
        <f>IF(ISERROR(VLOOKUP(B28,'KAYIT LİSTESİ'!$B$4:$H$951,5,0)),"",(VLOOKUP(B28,'KAYIT LİSTESİ'!$B$4:$H$951,5,0)))</f>
      </c>
      <c r="F28" s="177">
        <f>IF(ISERROR(VLOOKUP(B28,'KAYIT LİSTESİ'!$B$4:$H$951,6,0)),"",(VLOOKUP(B28,'KAYIT LİSTESİ'!$B$4:$H$951,6,0)))</f>
      </c>
      <c r="G28" s="164"/>
      <c r="H28" s="164"/>
      <c r="I28" s="164"/>
      <c r="J28" s="176">
        <f t="shared" si="2"/>
        <v>0</v>
      </c>
      <c r="K28" s="203"/>
      <c r="L28" s="203"/>
      <c r="M28" s="203"/>
      <c r="N28" s="175">
        <f t="shared" si="3"/>
        <v>0</v>
      </c>
      <c r="O28" s="267"/>
      <c r="P28" s="273"/>
      <c r="Q28" s="263">
        <v>768</v>
      </c>
      <c r="R28" s="262">
        <v>28</v>
      </c>
    </row>
    <row r="29" spans="1:18" s="80" customFormat="1" ht="49.5" customHeight="1">
      <c r="A29" s="92"/>
      <c r="B29" s="93" t="s">
        <v>498</v>
      </c>
      <c r="C29" s="267">
        <f>IF(ISERROR(VLOOKUP(B29,'KAYIT LİSTESİ'!$B$4:$H$951,2,0)),"",(VLOOKUP(B29,'KAYIT LİSTESİ'!$B$4:$H$951,2,0)))</f>
      </c>
      <c r="D29" s="94">
        <f>IF(ISERROR(VLOOKUP(B29,'KAYIT LİSTESİ'!$B$4:$H$951,4,0)),"",(VLOOKUP(B29,'KAYIT LİSTESİ'!$B$4:$H$951,4,0)))</f>
      </c>
      <c r="E29" s="177">
        <f>IF(ISERROR(VLOOKUP(B29,'KAYIT LİSTESİ'!$B$4:$H$951,5,0)),"",(VLOOKUP(B29,'KAYIT LİSTESİ'!$B$4:$H$951,5,0)))</f>
      </c>
      <c r="F29" s="177">
        <f>IF(ISERROR(VLOOKUP(B29,'KAYIT LİSTESİ'!$B$4:$H$951,6,0)),"",(VLOOKUP(B29,'KAYIT LİSTESİ'!$B$4:$H$951,6,0)))</f>
      </c>
      <c r="G29" s="164"/>
      <c r="H29" s="164"/>
      <c r="I29" s="164"/>
      <c r="J29" s="176">
        <f t="shared" si="2"/>
        <v>0</v>
      </c>
      <c r="K29" s="203"/>
      <c r="L29" s="203"/>
      <c r="M29" s="203"/>
      <c r="N29" s="175">
        <f t="shared" si="3"/>
        <v>0</v>
      </c>
      <c r="O29" s="267"/>
      <c r="P29" s="273"/>
      <c r="Q29" s="263">
        <v>784</v>
      </c>
      <c r="R29" s="262">
        <v>29</v>
      </c>
    </row>
    <row r="30" spans="1:18" s="80" customFormat="1" ht="49.5" customHeight="1">
      <c r="A30" s="92"/>
      <c r="B30" s="93" t="s">
        <v>499</v>
      </c>
      <c r="C30" s="267">
        <f>IF(ISERROR(VLOOKUP(B30,'KAYIT LİSTESİ'!$B$4:$H$951,2,0)),"",(VLOOKUP(B30,'KAYIT LİSTESİ'!$B$4:$H$951,2,0)))</f>
      </c>
      <c r="D30" s="94">
        <f>IF(ISERROR(VLOOKUP(B30,'KAYIT LİSTESİ'!$B$4:$H$951,4,0)),"",(VLOOKUP(B30,'KAYIT LİSTESİ'!$B$4:$H$951,4,0)))</f>
      </c>
      <c r="E30" s="177">
        <f>IF(ISERROR(VLOOKUP(B30,'KAYIT LİSTESİ'!$B$4:$H$951,5,0)),"",(VLOOKUP(B30,'KAYIT LİSTESİ'!$B$4:$H$951,5,0)))</f>
      </c>
      <c r="F30" s="177">
        <f>IF(ISERROR(VLOOKUP(B30,'KAYIT LİSTESİ'!$B$4:$H$951,6,0)),"",(VLOOKUP(B30,'KAYIT LİSTESİ'!$B$4:$H$951,6,0)))</f>
      </c>
      <c r="G30" s="164"/>
      <c r="H30" s="164"/>
      <c r="I30" s="164"/>
      <c r="J30" s="176">
        <f t="shared" si="2"/>
        <v>0</v>
      </c>
      <c r="K30" s="203"/>
      <c r="L30" s="203"/>
      <c r="M30" s="203"/>
      <c r="N30" s="175">
        <f t="shared" si="3"/>
        <v>0</v>
      </c>
      <c r="O30" s="267"/>
      <c r="P30" s="273"/>
      <c r="Q30" s="263">
        <v>800</v>
      </c>
      <c r="R30" s="262">
        <v>30</v>
      </c>
    </row>
    <row r="31" spans="1:18" s="80" customFormat="1" ht="49.5" customHeight="1">
      <c r="A31" s="92"/>
      <c r="B31" s="93" t="s">
        <v>500</v>
      </c>
      <c r="C31" s="267">
        <f>IF(ISERROR(VLOOKUP(B31,'KAYIT LİSTESİ'!$B$4:$H$951,2,0)),"",(VLOOKUP(B31,'KAYIT LİSTESİ'!$B$4:$H$951,2,0)))</f>
      </c>
      <c r="D31" s="94">
        <f>IF(ISERROR(VLOOKUP(B31,'KAYIT LİSTESİ'!$B$4:$H$951,4,0)),"",(VLOOKUP(B31,'KAYIT LİSTESİ'!$B$4:$H$951,4,0)))</f>
      </c>
      <c r="E31" s="177">
        <f>IF(ISERROR(VLOOKUP(B31,'KAYIT LİSTESİ'!$B$4:$H$951,5,0)),"",(VLOOKUP(B31,'KAYIT LİSTESİ'!$B$4:$H$951,5,0)))</f>
      </c>
      <c r="F31" s="177">
        <f>IF(ISERROR(VLOOKUP(B31,'KAYIT LİSTESİ'!$B$4:$H$951,6,0)),"",(VLOOKUP(B31,'KAYIT LİSTESİ'!$B$4:$H$951,6,0)))</f>
      </c>
      <c r="G31" s="164"/>
      <c r="H31" s="164"/>
      <c r="I31" s="164"/>
      <c r="J31" s="176">
        <f t="shared" si="2"/>
        <v>0</v>
      </c>
      <c r="K31" s="203"/>
      <c r="L31" s="203"/>
      <c r="M31" s="203"/>
      <c r="N31" s="175">
        <f t="shared" si="3"/>
        <v>0</v>
      </c>
      <c r="O31" s="267"/>
      <c r="P31" s="273"/>
      <c r="Q31" s="263">
        <v>816</v>
      </c>
      <c r="R31" s="262">
        <v>31</v>
      </c>
    </row>
    <row r="32" spans="1:18" s="80" customFormat="1" ht="49.5" customHeight="1">
      <c r="A32" s="92"/>
      <c r="B32" s="93" t="s">
        <v>501</v>
      </c>
      <c r="C32" s="267">
        <f>IF(ISERROR(VLOOKUP(B32,'KAYIT LİSTESİ'!$B$4:$H$951,2,0)),"",(VLOOKUP(B32,'KAYIT LİSTESİ'!$B$4:$H$951,2,0)))</f>
      </c>
      <c r="D32" s="94">
        <f>IF(ISERROR(VLOOKUP(B32,'KAYIT LİSTESİ'!$B$4:$H$951,4,0)),"",(VLOOKUP(B32,'KAYIT LİSTESİ'!$B$4:$H$951,4,0)))</f>
      </c>
      <c r="E32" s="177">
        <f>IF(ISERROR(VLOOKUP(B32,'KAYIT LİSTESİ'!$B$4:$H$951,5,0)),"",(VLOOKUP(B32,'KAYIT LİSTESİ'!$B$4:$H$951,5,0)))</f>
      </c>
      <c r="F32" s="177">
        <f>IF(ISERROR(VLOOKUP(B32,'KAYIT LİSTESİ'!$B$4:$H$951,6,0)),"",(VLOOKUP(B32,'KAYIT LİSTESİ'!$B$4:$H$951,6,0)))</f>
      </c>
      <c r="G32" s="164"/>
      <c r="H32" s="164"/>
      <c r="I32" s="164"/>
      <c r="J32" s="176">
        <f t="shared" si="2"/>
        <v>0</v>
      </c>
      <c r="K32" s="203"/>
      <c r="L32" s="203"/>
      <c r="M32" s="203"/>
      <c r="N32" s="175">
        <f t="shared" si="3"/>
        <v>0</v>
      </c>
      <c r="O32" s="267"/>
      <c r="P32" s="273"/>
      <c r="Q32" s="263">
        <v>832</v>
      </c>
      <c r="R32" s="262">
        <v>32</v>
      </c>
    </row>
    <row r="33" spans="1:18" s="83" customFormat="1" ht="32.25" customHeight="1">
      <c r="A33" s="81"/>
      <c r="B33" s="81"/>
      <c r="C33" s="81"/>
      <c r="D33" s="82"/>
      <c r="E33" s="81"/>
      <c r="N33" s="84"/>
      <c r="O33" s="81"/>
      <c r="P33" s="81"/>
      <c r="Q33" s="263">
        <v>1075</v>
      </c>
      <c r="R33" s="262">
        <v>48</v>
      </c>
    </row>
    <row r="34" spans="1:18" s="83" customFormat="1" ht="32.25" customHeight="1">
      <c r="A34" s="502" t="s">
        <v>4</v>
      </c>
      <c r="B34" s="502"/>
      <c r="C34" s="502"/>
      <c r="D34" s="502"/>
      <c r="E34" s="85" t="s">
        <v>0</v>
      </c>
      <c r="F34" s="85" t="s">
        <v>1</v>
      </c>
      <c r="G34" s="503" t="s">
        <v>2</v>
      </c>
      <c r="H34" s="503"/>
      <c r="I34" s="503"/>
      <c r="J34" s="503"/>
      <c r="K34" s="503"/>
      <c r="L34" s="503"/>
      <c r="M34" s="503"/>
      <c r="N34" s="503" t="s">
        <v>3</v>
      </c>
      <c r="O34" s="503"/>
      <c r="P34" s="85"/>
      <c r="Q34" s="263">
        <v>1090</v>
      </c>
      <c r="R34" s="262">
        <v>49</v>
      </c>
    </row>
    <row r="35" spans="17:18" ht="12.75">
      <c r="Q35" s="263">
        <v>1105</v>
      </c>
      <c r="R35" s="262">
        <v>50</v>
      </c>
    </row>
    <row r="36" spans="17:18" ht="12.75">
      <c r="Q36" s="263">
        <v>1120</v>
      </c>
      <c r="R36" s="262">
        <v>51</v>
      </c>
    </row>
    <row r="37" spans="17:18" ht="12.75">
      <c r="Q37" s="264">
        <v>1135</v>
      </c>
      <c r="R37" s="85">
        <v>52</v>
      </c>
    </row>
    <row r="38" spans="17:18" ht="12.75">
      <c r="Q38" s="264">
        <v>1150</v>
      </c>
      <c r="R38" s="85">
        <v>53</v>
      </c>
    </row>
    <row r="39" spans="17:18" ht="12.75">
      <c r="Q39" s="264">
        <v>1165</v>
      </c>
      <c r="R39" s="85">
        <v>54</v>
      </c>
    </row>
    <row r="40" spans="17:18" ht="12.75">
      <c r="Q40" s="264">
        <v>1180</v>
      </c>
      <c r="R40" s="85">
        <v>55</v>
      </c>
    </row>
    <row r="41" spans="17:18" ht="12.75">
      <c r="Q41" s="264">
        <v>1195</v>
      </c>
      <c r="R41" s="85">
        <v>56</v>
      </c>
    </row>
    <row r="42" spans="17:18" ht="12.75">
      <c r="Q42" s="264">
        <v>1210</v>
      </c>
      <c r="R42" s="85">
        <v>57</v>
      </c>
    </row>
    <row r="43" spans="17:18" ht="12.75">
      <c r="Q43" s="264">
        <v>1225</v>
      </c>
      <c r="R43" s="85">
        <v>58</v>
      </c>
    </row>
    <row r="44" spans="17:18" ht="12.75">
      <c r="Q44" s="264">
        <v>1240</v>
      </c>
      <c r="R44" s="85">
        <v>59</v>
      </c>
    </row>
    <row r="45" spans="17:18" ht="12.75">
      <c r="Q45" s="264">
        <v>1255</v>
      </c>
      <c r="R45" s="85">
        <v>60</v>
      </c>
    </row>
    <row r="46" spans="17:18" ht="12.75">
      <c r="Q46" s="264">
        <v>1270</v>
      </c>
      <c r="R46" s="85">
        <v>61</v>
      </c>
    </row>
    <row r="47" spans="17:18" ht="12.75">
      <c r="Q47" s="264">
        <v>1285</v>
      </c>
      <c r="R47" s="85">
        <v>62</v>
      </c>
    </row>
    <row r="48" spans="17:18" ht="12.75">
      <c r="Q48" s="264">
        <v>1300</v>
      </c>
      <c r="R48" s="85">
        <v>63</v>
      </c>
    </row>
    <row r="49" spans="17:18" ht="12.75">
      <c r="Q49" s="264">
        <v>1315</v>
      </c>
      <c r="R49" s="85">
        <v>64</v>
      </c>
    </row>
    <row r="50" spans="17:18" ht="12.75">
      <c r="Q50" s="264">
        <v>1330</v>
      </c>
      <c r="R50" s="85">
        <v>65</v>
      </c>
    </row>
    <row r="51" spans="17:18" ht="12.75">
      <c r="Q51" s="264">
        <v>1345</v>
      </c>
      <c r="R51" s="85">
        <v>66</v>
      </c>
    </row>
    <row r="52" spans="17:18" ht="12.75">
      <c r="Q52" s="264">
        <v>1360</v>
      </c>
      <c r="R52" s="85">
        <v>67</v>
      </c>
    </row>
    <row r="53" spans="17:18" ht="12.75">
      <c r="Q53" s="264">
        <v>1375</v>
      </c>
      <c r="R53" s="85">
        <v>68</v>
      </c>
    </row>
    <row r="54" spans="17:18" ht="12.75">
      <c r="Q54" s="264">
        <v>1390</v>
      </c>
      <c r="R54" s="85">
        <v>69</v>
      </c>
    </row>
    <row r="55" spans="17:18" ht="12.75">
      <c r="Q55" s="264">
        <v>1405</v>
      </c>
      <c r="R55" s="85">
        <v>70</v>
      </c>
    </row>
    <row r="56" spans="17:18" ht="12.75">
      <c r="Q56" s="264">
        <v>1420</v>
      </c>
      <c r="R56" s="85">
        <v>71</v>
      </c>
    </row>
    <row r="57" spans="17:18" ht="12.75">
      <c r="Q57" s="264">
        <v>1435</v>
      </c>
      <c r="R57" s="85">
        <v>72</v>
      </c>
    </row>
    <row r="58" spans="17:18" ht="12.75">
      <c r="Q58" s="264">
        <v>1450</v>
      </c>
      <c r="R58" s="85">
        <v>73</v>
      </c>
    </row>
    <row r="59" spans="17:18" ht="12.75">
      <c r="Q59" s="264">
        <v>1465</v>
      </c>
      <c r="R59" s="85">
        <v>74</v>
      </c>
    </row>
    <row r="60" spans="17:18" ht="12.75">
      <c r="Q60" s="264">
        <v>1480</v>
      </c>
      <c r="R60" s="85">
        <v>75</v>
      </c>
    </row>
    <row r="61" spans="17:18" ht="12.75">
      <c r="Q61" s="264">
        <v>1495</v>
      </c>
      <c r="R61" s="85">
        <v>76</v>
      </c>
    </row>
    <row r="62" spans="17:18" ht="12.75">
      <c r="Q62" s="264">
        <v>1510</v>
      </c>
      <c r="R62" s="85">
        <v>77</v>
      </c>
    </row>
    <row r="63" spans="17:18" ht="12.75">
      <c r="Q63" s="264">
        <v>1525</v>
      </c>
      <c r="R63" s="85">
        <v>78</v>
      </c>
    </row>
    <row r="64" spans="17:18" ht="12.75">
      <c r="Q64" s="264">
        <v>1540</v>
      </c>
      <c r="R64" s="85">
        <v>79</v>
      </c>
    </row>
    <row r="65" spans="17:18" ht="12.75">
      <c r="Q65" s="264">
        <v>1555</v>
      </c>
      <c r="R65" s="85">
        <v>80</v>
      </c>
    </row>
    <row r="66" spans="17:18" ht="12.75">
      <c r="Q66" s="264">
        <v>1570</v>
      </c>
      <c r="R66" s="85">
        <v>81</v>
      </c>
    </row>
    <row r="67" spans="17:18" ht="12.75">
      <c r="Q67" s="264">
        <v>1585</v>
      </c>
      <c r="R67" s="85">
        <v>82</v>
      </c>
    </row>
    <row r="68" spans="17:18" ht="12.75">
      <c r="Q68" s="264">
        <v>1600</v>
      </c>
      <c r="R68" s="85">
        <v>83</v>
      </c>
    </row>
    <row r="69" spans="17:18" ht="12.75">
      <c r="Q69" s="264">
        <v>1615</v>
      </c>
      <c r="R69" s="85">
        <v>84</v>
      </c>
    </row>
    <row r="70" spans="17:18" ht="12.75">
      <c r="Q70" s="264">
        <v>1630</v>
      </c>
      <c r="R70" s="85">
        <v>85</v>
      </c>
    </row>
    <row r="71" spans="17:18" ht="12.75">
      <c r="Q71" s="264">
        <v>1645</v>
      </c>
      <c r="R71" s="85">
        <v>86</v>
      </c>
    </row>
    <row r="72" spans="17:18" ht="12.75">
      <c r="Q72" s="264">
        <v>1660</v>
      </c>
      <c r="R72" s="85">
        <v>87</v>
      </c>
    </row>
    <row r="73" spans="17:18" ht="12.75">
      <c r="Q73" s="264">
        <v>1675</v>
      </c>
      <c r="R73" s="85">
        <v>88</v>
      </c>
    </row>
    <row r="74" spans="17:18" ht="12.75">
      <c r="Q74" s="264">
        <v>1690</v>
      </c>
      <c r="R74" s="85">
        <v>89</v>
      </c>
    </row>
    <row r="75" spans="17:18" ht="12.75">
      <c r="Q75" s="264">
        <v>1705</v>
      </c>
      <c r="R75" s="85">
        <v>90</v>
      </c>
    </row>
    <row r="76" spans="17:18" ht="12.75">
      <c r="Q76" s="264">
        <v>1720</v>
      </c>
      <c r="R76" s="85">
        <v>91</v>
      </c>
    </row>
    <row r="77" spans="17:18" ht="12.75">
      <c r="Q77" s="264">
        <v>1735</v>
      </c>
      <c r="R77" s="85">
        <v>92</v>
      </c>
    </row>
    <row r="78" spans="17:18" ht="12.75">
      <c r="Q78" s="264">
        <v>1750</v>
      </c>
      <c r="R78" s="85">
        <v>93</v>
      </c>
    </row>
    <row r="79" spans="17:18" ht="12.75">
      <c r="Q79" s="263">
        <v>1765</v>
      </c>
      <c r="R79" s="262">
        <v>94</v>
      </c>
    </row>
    <row r="80" spans="17:18" ht="12.75">
      <c r="Q80" s="263">
        <v>1780</v>
      </c>
      <c r="R80" s="262">
        <v>95</v>
      </c>
    </row>
    <row r="81" spans="17:18" ht="12.75">
      <c r="Q81" s="263">
        <v>1794</v>
      </c>
      <c r="R81" s="262">
        <v>96</v>
      </c>
    </row>
    <row r="82" spans="17:18" ht="12.75">
      <c r="Q82" s="263">
        <v>1808</v>
      </c>
      <c r="R82" s="262">
        <v>97</v>
      </c>
    </row>
    <row r="83" spans="17:18" ht="12.75">
      <c r="Q83" s="263">
        <v>1822</v>
      </c>
      <c r="R83" s="262">
        <v>98</v>
      </c>
    </row>
    <row r="84" spans="17:18" ht="12.75">
      <c r="Q84" s="263">
        <v>1836</v>
      </c>
      <c r="R84" s="262">
        <v>99</v>
      </c>
    </row>
    <row r="85" spans="17:18" ht="12.75">
      <c r="Q85" s="263">
        <v>1850</v>
      </c>
      <c r="R85" s="262">
        <v>100</v>
      </c>
    </row>
  </sheetData>
  <sheetProtection/>
  <mergeCells count="24">
    <mergeCell ref="A1:O1"/>
    <mergeCell ref="A2:P2"/>
    <mergeCell ref="A3:C3"/>
    <mergeCell ref="D3:E3"/>
    <mergeCell ref="G3:H3"/>
    <mergeCell ref="M3:P3"/>
    <mergeCell ref="P6:P7"/>
    <mergeCell ref="A34:D34"/>
    <mergeCell ref="G34:M34"/>
    <mergeCell ref="N34:O34"/>
    <mergeCell ref="N5:O5"/>
    <mergeCell ref="A6:A7"/>
    <mergeCell ref="B6:B7"/>
    <mergeCell ref="F6:F7"/>
    <mergeCell ref="G6:M6"/>
    <mergeCell ref="N6:N7"/>
    <mergeCell ref="D6:D7"/>
    <mergeCell ref="E6:E7"/>
    <mergeCell ref="D4:E4"/>
    <mergeCell ref="A4:C4"/>
    <mergeCell ref="M4:O4"/>
    <mergeCell ref="K4:L4"/>
    <mergeCell ref="O6:O7"/>
    <mergeCell ref="C6:C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21:J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2013-07-31T16:51:24Z</cp:lastPrinted>
  <dcterms:created xsi:type="dcterms:W3CDTF">2004-05-10T13:01:28Z</dcterms:created>
  <dcterms:modified xsi:type="dcterms:W3CDTF">2013-07-31T16:55:09Z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