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SONUÇ'!$A$1:$H$36</definedName>
    <definedName name="_xlnm.Print_Area" localSheetId="1">'START LİSTE'!$A$1:$F$37</definedName>
    <definedName name="_xlnm.Print_Area" localSheetId="3">'TAKIM KAYIT'!$A$1:$J$41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<sst xmlns="http://schemas.openxmlformats.org/spreadsheetml/2006/main" count="143" uniqueCount="65">
  <si>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</si>
  <si>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</si>
  <si>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</si>
  <si>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</si>
  <si>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</si>
  <si>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</si>
  <si>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</si>
  <si>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</si>
  <si>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</si>
  <si>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</si>
  <si>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</si>
  <si>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</si>
  <si>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</si>
  <si>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</si>
  <si>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</si>
  <si>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</si>
  <si>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</si>
  <si>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</si>
  <si>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Bartın</t>
  </si>
  <si>
    <r>
      <t xml:space="preserve">Atletizm Geliştirme Projesi </t>
    </r>
    <r>
      <rPr>
        <b/>
        <i/>
        <sz val="12"/>
        <color indexed="10"/>
        <rFont val="Cambria"/>
        <family val="1"/>
      </rPr>
      <t>7.Bölge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</si>
  <si>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Bartın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</si>
  <si>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1500 Metre</t>
  </si>
  <si>
    <t>2002-2003 Doğumlu Kızlar</t>
  </si>
  <si>
    <t>İDİL İSMAİLOĞLU</t>
  </si>
  <si>
    <t>T</t>
  </si>
  <si>
    <t>AYLİN ÖZKAN</t>
  </si>
  <si>
    <t>EDANUR GEZ</t>
  </si>
  <si>
    <t>YALOVA</t>
  </si>
  <si>
    <t>HANİFE ÖZTÜRK</t>
  </si>
  <si>
    <t>MERVE AY</t>
  </si>
  <si>
    <t xml:space="preserve">NURSENA DERİN </t>
  </si>
  <si>
    <t>DUYGUNUR BOZOK</t>
  </si>
  <si>
    <t>BOLU</t>
  </si>
  <si>
    <t>ÖZNUR BOZKIR</t>
  </si>
  <si>
    <t>ŞEYDA GEZER</t>
  </si>
  <si>
    <t>ZEHRA NUR ÖZDEMİR</t>
  </si>
  <si>
    <t>KARABÜK</t>
  </si>
  <si>
    <t>ZUHAL ÜRKER</t>
  </si>
  <si>
    <t>BİLECİK</t>
  </si>
  <si>
    <t>ELİF LAMA</t>
  </si>
  <si>
    <t>HAYRİYE NUR ARI</t>
  </si>
  <si>
    <t>RABİA KARATAŞ</t>
  </si>
  <si>
    <t>SAKARYA</t>
  </si>
  <si>
    <t>YAREN YAZAR</t>
  </si>
  <si>
    <t>BURÇE BAL</t>
  </si>
  <si>
    <t>SEMA YALÇIN</t>
  </si>
  <si>
    <t>İLAYDA TOPRAK</t>
  </si>
  <si>
    <t>ZONGULDAK</t>
  </si>
  <si>
    <t>KADER KURT</t>
  </si>
  <si>
    <t>NESLİHAN DAL</t>
  </si>
  <si>
    <t>ŞEYMA PERKTAŞ</t>
  </si>
  <si>
    <t>EMİNE NUR GÜVEN</t>
  </si>
  <si>
    <t>KOCAELİ</t>
  </si>
  <si>
    <t>BARTIN</t>
  </si>
  <si>
    <t>-</t>
  </si>
  <si>
    <t>MERVE NUR ÖZTÜRK</t>
  </si>
  <si>
    <t>MERVE BİNİCİ</t>
  </si>
  <si>
    <t>AYLİN KOÇ</t>
  </si>
  <si>
    <t>MELEK NUR ÜNVERİN</t>
  </si>
  <si>
    <t>İREM GÜMÜŞTAŞ</t>
  </si>
  <si>
    <t>SİNEM YILDIZ</t>
  </si>
  <si>
    <t>ZEYNEP ÇAĞLAR BALABAN</t>
  </si>
  <si>
    <t>SERENAY ÇETİN</t>
  </si>
  <si>
    <t>ŞEVVAL ERDOĞAN</t>
  </si>
  <si>
    <t>DNF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</si>
</sst>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¥€-2]\ #,##0.00_);[Red]\([$€-2]\ #,##0.00\)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74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74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74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2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30" fillId="27" borderId="23" xfId="0" applyNumberFormat="1" applyFont="1" applyFill="1" applyBorder="1" applyAlignment="1">
      <alignment horizontal="center" vertical="center" wrapText="1"/>
    </xf>
    <xf numFmtId="178" fontId="28" fillId="28" borderId="25" xfId="0" applyNumberFormat="1" applyFont="1" applyFill="1" applyBorder="1" applyAlignment="1" applyProtection="1">
      <alignment horizontal="center" vertical="center"/>
      <protection locked="0"/>
    </xf>
    <xf numFmtId="178" fontId="28" fillId="0" borderId="0" xfId="0" applyNumberFormat="1" applyFont="1" applyAlignment="1">
      <alignment horizontal="center" vertical="center"/>
    </xf>
    <xf numFmtId="178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8" fillId="24" borderId="12" xfId="0" applyNumberFormat="1" applyFont="1" applyFill="1" applyBorder="1" applyAlignment="1" applyProtection="1">
      <alignment horizontal="center" vertical="center"/>
      <protection hidden="1"/>
    </xf>
    <xf numFmtId="178" fontId="28" fillId="24" borderId="16" xfId="0" applyNumberFormat="1" applyFont="1" applyFill="1" applyBorder="1" applyAlignment="1" applyProtection="1">
      <alignment horizontal="center" vertical="center"/>
      <protection hidden="1"/>
    </xf>
    <xf numFmtId="178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H21" sqref="H21"/>
    </sheetView>
  </sheetViews>
  <sheetFormatPr defaultColWidth="9.00390625" defaultRowHeight="12.75"/>
  <cols>
    <col min="1" max="2" width="30.375" style="86" customWidth="1"/>
    <col min="3" max="3" width="30.875" style="86" customWidth="1"/>
    <col min="4" max="7" width="6.75390625" style="86" customWidth="1"/>
    <col min="8" max="8" width="9.125" style="86" bestFit="1" customWidth="1"/>
    <col min="9" max="9" width="8.875" style="86" bestFit="1" customWidth="1"/>
    <col min="10" max="10" width="8.75390625" style="86" bestFit="1" customWidth="1"/>
    <col min="11" max="11" width="6.625" style="86" customWidth="1"/>
    <col min="12" max="12" width="6.75390625" style="86" customWidth="1"/>
    <col min="13" max="13" width="7.25390625" style="86" customWidth="1"/>
    <col min="14" max="14" width="7.00390625" style="86" customWidth="1"/>
    <col min="15" max="16384" width="9.125" style="86" customWidth="1"/>
  </cols>
  <sheetData>
    <row r="1" spans="1:3" ht="24" customHeight="1">
      <c r="A1" s="134"/>
      <c r="B1" s="135"/>
      <c r="C1" s="136"/>
    </row>
    <row r="2" spans="1:5" ht="42.75" customHeight="1">
      <c r="A2" s="137" t="s">
        <v>20</v>
      </c>
      <c r="B2" s="138"/>
      <c r="C2" s="139"/>
      <c r="D2" s="87"/>
      <c r="E2" s="87"/>
    </row>
    <row r="3" spans="1:5" ht="24.75" customHeight="1">
      <c r="A3" s="140"/>
      <c r="B3" s="141"/>
      <c r="C3" s="142"/>
      <c r="D3" s="88"/>
      <c r="E3" s="88"/>
    </row>
    <row r="4" spans="1:3" s="92" customFormat="1" ht="24.75" customHeight="1">
      <c r="A4" s="89"/>
      <c r="B4" s="90"/>
      <c r="C4" s="91"/>
    </row>
    <row r="5" spans="1:3" s="92" customFormat="1" ht="24.75" customHeight="1">
      <c r="A5" s="89"/>
      <c r="B5" s="90"/>
      <c r="C5" s="91"/>
    </row>
    <row r="6" spans="1:3" s="92" customFormat="1" ht="24.75" customHeight="1">
      <c r="A6" s="89"/>
      <c r="B6" s="90"/>
      <c r="C6" s="91"/>
    </row>
    <row r="7" spans="1:3" s="92" customFormat="1" ht="24.75" customHeight="1">
      <c r="A7" s="89"/>
      <c r="B7" s="90"/>
      <c r="C7" s="91"/>
    </row>
    <row r="8" spans="1:3" s="92" customFormat="1" ht="24.75" customHeight="1">
      <c r="A8" s="89"/>
      <c r="B8" s="90"/>
      <c r="C8" s="91"/>
    </row>
    <row r="9" spans="1:3" ht="22.5">
      <c r="A9" s="89"/>
      <c r="B9" s="90"/>
      <c r="C9" s="91"/>
    </row>
    <row r="10" spans="1:3" ht="22.5">
      <c r="A10" s="89"/>
      <c r="B10" s="90"/>
      <c r="C10" s="91"/>
    </row>
    <row r="11" spans="1:3" ht="22.5">
      <c r="A11" s="89"/>
      <c r="B11" s="90"/>
      <c r="C11" s="91"/>
    </row>
    <row r="12" spans="1:3" ht="22.5">
      <c r="A12" s="89"/>
      <c r="B12" s="90"/>
      <c r="C12" s="91"/>
    </row>
    <row r="13" spans="1:3" ht="22.5">
      <c r="A13" s="89"/>
      <c r="B13" s="90"/>
      <c r="C13" s="91"/>
    </row>
    <row r="14" spans="1:3" ht="22.5">
      <c r="A14" s="89"/>
      <c r="B14" s="90"/>
      <c r="C14" s="91"/>
    </row>
    <row r="15" spans="1:3" ht="22.5">
      <c r="A15" s="89"/>
      <c r="B15" s="90"/>
      <c r="C15" s="91"/>
    </row>
    <row r="16" spans="1:3" ht="22.5">
      <c r="A16" s="89"/>
      <c r="B16" s="90"/>
      <c r="C16" s="91"/>
    </row>
    <row r="17" spans="1:3" ht="22.5">
      <c r="A17" s="89"/>
      <c r="B17" s="90"/>
      <c r="C17" s="91"/>
    </row>
    <row r="18" spans="1:3" ht="18" customHeight="1">
      <c r="A18" s="143" t="str">
        <f>B24</f>
        <v>Atletizm Geliştirme Projesi 7.Bölge Kros Yarışmaları</v>
      </c>
      <c r="B18" s="144"/>
      <c r="C18" s="145"/>
    </row>
    <row r="19" spans="1:3" ht="31.5" customHeight="1">
      <c r="A19" s="146"/>
      <c r="B19" s="144"/>
      <c r="C19" s="145"/>
    </row>
    <row r="20" spans="1:3" ht="25.5" customHeight="1">
      <c r="A20" s="93"/>
      <c r="B20" s="94" t="str">
        <f>B27</f>
        <v>Bartın</v>
      </c>
      <c r="C20" s="95"/>
    </row>
    <row r="21" spans="1:3" ht="25.5" customHeight="1">
      <c r="A21" s="89"/>
      <c r="B21" s="96"/>
      <c r="C21" s="91"/>
    </row>
    <row r="22" spans="1:3" ht="25.5" customHeight="1">
      <c r="A22" s="89"/>
      <c r="B22" s="96"/>
      <c r="C22" s="91"/>
    </row>
    <row r="23" spans="1:3" ht="22.5">
      <c r="A23" s="97"/>
      <c r="B23" s="98"/>
      <c r="C23" s="99"/>
    </row>
    <row r="24" spans="1:3" ht="21" customHeight="1">
      <c r="A24" s="100" t="s">
        <v>10</v>
      </c>
      <c r="B24" s="129" t="s">
        <v>19</v>
      </c>
      <c r="C24" s="130"/>
    </row>
    <row r="25" spans="1:3" ht="21" customHeight="1">
      <c r="A25" s="100" t="s">
        <v>11</v>
      </c>
      <c r="B25" s="129" t="s">
        <v>21</v>
      </c>
      <c r="C25" s="130"/>
    </row>
    <row r="26" spans="1:3" ht="21" customHeight="1">
      <c r="A26" s="101" t="s">
        <v>12</v>
      </c>
      <c r="B26" s="129" t="s">
        <v>22</v>
      </c>
      <c r="C26" s="130"/>
    </row>
    <row r="27" spans="1:3" ht="21" customHeight="1">
      <c r="A27" s="100" t="s">
        <v>13</v>
      </c>
      <c r="B27" s="131" t="s">
        <v>18</v>
      </c>
      <c r="C27" s="130"/>
    </row>
    <row r="28" spans="1:3" ht="21" customHeight="1">
      <c r="A28" s="102" t="s">
        <v>16</v>
      </c>
      <c r="B28" s="132">
        <v>41754.416666666664</v>
      </c>
      <c r="C28" s="133"/>
    </row>
    <row r="29" spans="1:3" ht="21" customHeight="1">
      <c r="A29" s="103"/>
      <c r="B29" s="104"/>
      <c r="C29" s="105"/>
    </row>
    <row r="30" spans="1:3" ht="21" customHeight="1">
      <c r="A30" s="103"/>
      <c r="B30" s="104"/>
      <c r="C30" s="105"/>
    </row>
    <row r="31" spans="1:3" ht="21" customHeight="1">
      <c r="A31" s="103"/>
      <c r="B31" s="104"/>
      <c r="C31" s="105"/>
    </row>
    <row r="32" spans="1:3" ht="21" customHeight="1">
      <c r="A32" s="103"/>
      <c r="B32" s="104"/>
      <c r="C32" s="105"/>
    </row>
    <row r="33" spans="1:3" ht="18.75" thickBot="1">
      <c r="A33" s="106"/>
      <c r="B33" s="107"/>
      <c r="C33" s="108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7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125" style="80" customWidth="1"/>
    <col min="2" max="2" width="6.375" style="80" bestFit="1" customWidth="1"/>
    <col min="3" max="3" width="29.75390625" style="81" customWidth="1"/>
    <col min="4" max="4" width="35.75390625" style="81" customWidth="1"/>
    <col min="5" max="5" width="7.125" style="80" customWidth="1"/>
    <col min="6" max="6" width="14.25390625" style="82" customWidth="1"/>
    <col min="7" max="7" width="9.125" style="64" customWidth="1"/>
    <col min="8" max="8" width="31.125" style="64" customWidth="1"/>
    <col min="9" max="16384" width="9.125" style="64" customWidth="1"/>
  </cols>
  <sheetData>
    <row r="1" spans="1:6" ht="35.25" customHeight="1">
      <c r="A1" s="148" t="str">
        <f>KAPAK!A2</f>
        <v>Türkiye Atletizm Federasyonu
Bartın Atletizm İl Temsilciliği</v>
      </c>
      <c r="B1" s="149"/>
      <c r="C1" s="149"/>
      <c r="D1" s="149"/>
      <c r="E1" s="149"/>
      <c r="F1" s="149"/>
    </row>
    <row r="2" spans="1:6" ht="18.75" customHeight="1">
      <c r="A2" s="150" t="str">
        <f>KAPAK!B24</f>
        <v>Atletizm Geliştirme Projesi 7.Bölge Kros Yarışmaları</v>
      </c>
      <c r="B2" s="150"/>
      <c r="C2" s="150"/>
      <c r="D2" s="150"/>
      <c r="E2" s="150"/>
      <c r="F2" s="150"/>
    </row>
    <row r="3" spans="1:6" ht="15.75" customHeight="1">
      <c r="A3" s="151" t="str">
        <f>KAPAK!B27</f>
        <v>Bartın</v>
      </c>
      <c r="B3" s="151"/>
      <c r="C3" s="151"/>
      <c r="D3" s="151"/>
      <c r="E3" s="151"/>
      <c r="F3" s="151"/>
    </row>
    <row r="4" spans="1:6" ht="15.75" customHeight="1">
      <c r="A4" s="147" t="str">
        <f>KAPAK!B26</f>
        <v>2002-2003 Doğumlu Kızlar</v>
      </c>
      <c r="B4" s="147"/>
      <c r="C4" s="147"/>
      <c r="D4" s="65" t="str">
        <f>KAPAK!B25</f>
        <v>1500 Metre</v>
      </c>
      <c r="E4" s="152">
        <f>KAPAK!B28</f>
        <v>41754.416666666664</v>
      </c>
      <c r="F4" s="152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18">
        <v>771</v>
      </c>
      <c r="C6" s="109" t="s">
        <v>23</v>
      </c>
      <c r="D6" s="110" t="s">
        <v>27</v>
      </c>
      <c r="E6" s="85" t="s">
        <v>24</v>
      </c>
      <c r="F6" s="72">
        <v>37732</v>
      </c>
    </row>
    <row r="7" spans="1:6" ht="16.5" customHeight="1">
      <c r="A7" s="73">
        <v>2</v>
      </c>
      <c r="B7" s="119">
        <v>772</v>
      </c>
      <c r="C7" s="111" t="s">
        <v>25</v>
      </c>
      <c r="D7" s="112" t="s">
        <v>27</v>
      </c>
      <c r="E7" s="74" t="s">
        <v>24</v>
      </c>
      <c r="F7" s="75">
        <v>37742</v>
      </c>
    </row>
    <row r="8" spans="1:6" ht="16.5" customHeight="1">
      <c r="A8" s="73">
        <v>3</v>
      </c>
      <c r="B8" s="119">
        <v>773</v>
      </c>
      <c r="C8" s="111" t="s">
        <v>26</v>
      </c>
      <c r="D8" s="112" t="s">
        <v>27</v>
      </c>
      <c r="E8" s="74" t="s">
        <v>24</v>
      </c>
      <c r="F8" s="75">
        <v>37551</v>
      </c>
    </row>
    <row r="9" spans="1:6" ht="16.5" customHeight="1" thickBot="1">
      <c r="A9" s="73"/>
      <c r="B9" s="120" t="s">
        <v>54</v>
      </c>
      <c r="C9" s="113" t="s">
        <v>54</v>
      </c>
      <c r="D9" s="114" t="s">
        <v>27</v>
      </c>
      <c r="E9" s="76" t="s">
        <v>24</v>
      </c>
      <c r="F9" s="77" t="s">
        <v>54</v>
      </c>
    </row>
    <row r="10" spans="1:6" ht="16.5" customHeight="1">
      <c r="A10" s="73">
        <v>4</v>
      </c>
      <c r="B10" s="121">
        <v>140</v>
      </c>
      <c r="C10" s="115" t="s">
        <v>28</v>
      </c>
      <c r="D10" s="116" t="s">
        <v>32</v>
      </c>
      <c r="E10" s="78" t="s">
        <v>24</v>
      </c>
      <c r="F10" s="79">
        <v>37663</v>
      </c>
    </row>
    <row r="11" spans="1:6" ht="16.5" customHeight="1">
      <c r="A11" s="73">
        <v>5</v>
      </c>
      <c r="B11" s="119">
        <v>141</v>
      </c>
      <c r="C11" s="111" t="s">
        <v>29</v>
      </c>
      <c r="D11" s="112" t="s">
        <v>32</v>
      </c>
      <c r="E11" s="74" t="s">
        <v>24</v>
      </c>
      <c r="F11" s="75">
        <v>37570</v>
      </c>
    </row>
    <row r="12" spans="1:6" ht="16.5" customHeight="1">
      <c r="A12" s="73">
        <v>6</v>
      </c>
      <c r="B12" s="119">
        <v>142</v>
      </c>
      <c r="C12" s="111" t="s">
        <v>30</v>
      </c>
      <c r="D12" s="112" t="s">
        <v>32</v>
      </c>
      <c r="E12" s="74" t="s">
        <v>24</v>
      </c>
      <c r="F12" s="75">
        <v>37872</v>
      </c>
    </row>
    <row r="13" spans="1:6" ht="16.5" customHeight="1" thickBot="1">
      <c r="A13" s="73">
        <v>7</v>
      </c>
      <c r="B13" s="120">
        <v>143</v>
      </c>
      <c r="C13" s="113" t="s">
        <v>31</v>
      </c>
      <c r="D13" s="114" t="s">
        <v>32</v>
      </c>
      <c r="E13" s="76" t="s">
        <v>24</v>
      </c>
      <c r="F13" s="77">
        <v>37337</v>
      </c>
    </row>
    <row r="14" spans="1:6" ht="16.5" customHeight="1">
      <c r="A14" s="73">
        <v>8</v>
      </c>
      <c r="B14" s="121">
        <v>780</v>
      </c>
      <c r="C14" s="115" t="s">
        <v>33</v>
      </c>
      <c r="D14" s="116" t="s">
        <v>36</v>
      </c>
      <c r="E14" s="78" t="s">
        <v>24</v>
      </c>
      <c r="F14" s="79">
        <v>37729</v>
      </c>
    </row>
    <row r="15" spans="1:6" ht="16.5" customHeight="1">
      <c r="A15" s="73">
        <v>9</v>
      </c>
      <c r="B15" s="119">
        <v>781</v>
      </c>
      <c r="C15" s="111" t="s">
        <v>34</v>
      </c>
      <c r="D15" s="116" t="s">
        <v>36</v>
      </c>
      <c r="E15" s="74" t="s">
        <v>24</v>
      </c>
      <c r="F15" s="75">
        <v>37389</v>
      </c>
    </row>
    <row r="16" spans="1:6" ht="16.5" customHeight="1">
      <c r="A16" s="73">
        <v>10</v>
      </c>
      <c r="B16" s="119">
        <v>782</v>
      </c>
      <c r="C16" s="111" t="s">
        <v>63</v>
      </c>
      <c r="D16" s="116" t="s">
        <v>36</v>
      </c>
      <c r="E16" s="74" t="s">
        <v>24</v>
      </c>
      <c r="F16" s="75">
        <v>37314</v>
      </c>
    </row>
    <row r="17" spans="1:6" ht="16.5" customHeight="1" thickBot="1">
      <c r="A17" s="73">
        <v>11</v>
      </c>
      <c r="B17" s="120">
        <v>783</v>
      </c>
      <c r="C17" s="113" t="s">
        <v>35</v>
      </c>
      <c r="D17" s="117" t="s">
        <v>36</v>
      </c>
      <c r="E17" s="76" t="s">
        <v>24</v>
      </c>
      <c r="F17" s="77">
        <v>37556</v>
      </c>
    </row>
    <row r="18" spans="1:6" ht="16.5" customHeight="1">
      <c r="A18" s="73">
        <v>12</v>
      </c>
      <c r="B18" s="121">
        <v>110</v>
      </c>
      <c r="C18" s="115" t="s">
        <v>37</v>
      </c>
      <c r="D18" s="116" t="s">
        <v>38</v>
      </c>
      <c r="E18" s="78" t="s">
        <v>24</v>
      </c>
      <c r="F18" s="79">
        <v>37470</v>
      </c>
    </row>
    <row r="19" spans="1:6" ht="16.5" customHeight="1">
      <c r="A19" s="73">
        <v>13</v>
      </c>
      <c r="B19" s="119">
        <v>111</v>
      </c>
      <c r="C19" s="111" t="s">
        <v>39</v>
      </c>
      <c r="D19" s="116" t="s">
        <v>38</v>
      </c>
      <c r="E19" s="74" t="s">
        <v>24</v>
      </c>
      <c r="F19" s="75">
        <v>37610</v>
      </c>
    </row>
    <row r="20" spans="1:6" ht="16.5" customHeight="1">
      <c r="A20" s="73">
        <v>14</v>
      </c>
      <c r="B20" s="119">
        <v>112</v>
      </c>
      <c r="C20" s="111" t="s">
        <v>40</v>
      </c>
      <c r="D20" s="116" t="s">
        <v>38</v>
      </c>
      <c r="E20" s="74" t="s">
        <v>24</v>
      </c>
      <c r="F20" s="75">
        <v>37257</v>
      </c>
    </row>
    <row r="21" spans="1:6" ht="16.5" customHeight="1" thickBot="1">
      <c r="A21" s="73">
        <v>15</v>
      </c>
      <c r="B21" s="120">
        <v>113</v>
      </c>
      <c r="C21" s="113" t="s">
        <v>41</v>
      </c>
      <c r="D21" s="117" t="s">
        <v>38</v>
      </c>
      <c r="E21" s="76" t="s">
        <v>24</v>
      </c>
      <c r="F21" s="77">
        <v>37418</v>
      </c>
    </row>
    <row r="22" spans="1:6" ht="16.5" customHeight="1">
      <c r="A22" s="73">
        <v>16</v>
      </c>
      <c r="B22" s="121">
        <v>540</v>
      </c>
      <c r="C22" s="115" t="s">
        <v>55</v>
      </c>
      <c r="D22" s="116" t="s">
        <v>42</v>
      </c>
      <c r="E22" s="78" t="s">
        <v>24</v>
      </c>
      <c r="F22" s="79">
        <v>37287</v>
      </c>
    </row>
    <row r="23" spans="1:6" ht="16.5" customHeight="1">
      <c r="A23" s="73">
        <v>17</v>
      </c>
      <c r="B23" s="119">
        <v>541</v>
      </c>
      <c r="C23" s="111" t="s">
        <v>56</v>
      </c>
      <c r="D23" s="112" t="s">
        <v>42</v>
      </c>
      <c r="E23" s="74" t="s">
        <v>24</v>
      </c>
      <c r="F23" s="75">
        <v>37323</v>
      </c>
    </row>
    <row r="24" spans="1:6" ht="16.5" customHeight="1">
      <c r="A24" s="73">
        <v>18</v>
      </c>
      <c r="B24" s="119">
        <v>542</v>
      </c>
      <c r="C24" s="111" t="s">
        <v>57</v>
      </c>
      <c r="D24" s="112" t="s">
        <v>42</v>
      </c>
      <c r="E24" s="74" t="s">
        <v>24</v>
      </c>
      <c r="F24" s="75">
        <v>37367</v>
      </c>
    </row>
    <row r="25" spans="1:6" ht="16.5" customHeight="1" thickBot="1">
      <c r="A25" s="73">
        <v>19</v>
      </c>
      <c r="B25" s="120">
        <v>543</v>
      </c>
      <c r="C25" s="113" t="s">
        <v>58</v>
      </c>
      <c r="D25" s="114" t="s">
        <v>42</v>
      </c>
      <c r="E25" s="76" t="s">
        <v>24</v>
      </c>
      <c r="F25" s="77">
        <v>37674</v>
      </c>
    </row>
    <row r="26" spans="1:6" ht="16.5" customHeight="1">
      <c r="A26" s="73">
        <v>20</v>
      </c>
      <c r="B26" s="121">
        <v>670</v>
      </c>
      <c r="C26" s="115" t="s">
        <v>43</v>
      </c>
      <c r="D26" s="116" t="s">
        <v>47</v>
      </c>
      <c r="E26" s="78" t="s">
        <v>24</v>
      </c>
      <c r="F26" s="79">
        <v>37423</v>
      </c>
    </row>
    <row r="27" spans="1:6" ht="16.5" customHeight="1">
      <c r="A27" s="73">
        <v>21</v>
      </c>
      <c r="B27" s="119">
        <v>671</v>
      </c>
      <c r="C27" s="111" t="s">
        <v>44</v>
      </c>
      <c r="D27" s="112" t="s">
        <v>47</v>
      </c>
      <c r="E27" s="74" t="s">
        <v>24</v>
      </c>
      <c r="F27" s="75">
        <v>37362</v>
      </c>
    </row>
    <row r="28" spans="1:6" ht="16.5" customHeight="1">
      <c r="A28" s="73">
        <v>22</v>
      </c>
      <c r="B28" s="119">
        <v>672</v>
      </c>
      <c r="C28" s="111" t="s">
        <v>45</v>
      </c>
      <c r="D28" s="112" t="s">
        <v>47</v>
      </c>
      <c r="E28" s="74" t="s">
        <v>24</v>
      </c>
      <c r="F28" s="75">
        <v>37342</v>
      </c>
    </row>
    <row r="29" spans="1:6" ht="16.5" customHeight="1" thickBot="1">
      <c r="A29" s="73">
        <v>23</v>
      </c>
      <c r="B29" s="120">
        <v>673</v>
      </c>
      <c r="C29" s="113" t="s">
        <v>46</v>
      </c>
      <c r="D29" s="114" t="s">
        <v>47</v>
      </c>
      <c r="E29" s="76" t="s">
        <v>24</v>
      </c>
      <c r="F29" s="77">
        <v>37321</v>
      </c>
    </row>
    <row r="30" spans="1:6" ht="16.5" customHeight="1">
      <c r="A30" s="73">
        <v>24</v>
      </c>
      <c r="B30" s="121">
        <v>410</v>
      </c>
      <c r="C30" s="115" t="s">
        <v>48</v>
      </c>
      <c r="D30" s="116" t="s">
        <v>52</v>
      </c>
      <c r="E30" s="78" t="s">
        <v>24</v>
      </c>
      <c r="F30" s="79">
        <v>37290</v>
      </c>
    </row>
    <row r="31" spans="1:6" ht="16.5" customHeight="1">
      <c r="A31" s="73">
        <v>25</v>
      </c>
      <c r="B31" s="119">
        <v>411</v>
      </c>
      <c r="C31" s="111" t="s">
        <v>49</v>
      </c>
      <c r="D31" s="112" t="s">
        <v>52</v>
      </c>
      <c r="E31" s="74" t="s">
        <v>24</v>
      </c>
      <c r="F31" s="75">
        <v>37257</v>
      </c>
    </row>
    <row r="32" spans="1:6" ht="16.5" customHeight="1">
      <c r="A32" s="73">
        <v>26</v>
      </c>
      <c r="B32" s="119">
        <v>412</v>
      </c>
      <c r="C32" s="111" t="s">
        <v>50</v>
      </c>
      <c r="D32" s="112" t="s">
        <v>52</v>
      </c>
      <c r="E32" s="74" t="s">
        <v>24</v>
      </c>
      <c r="F32" s="75">
        <v>37257</v>
      </c>
    </row>
    <row r="33" spans="1:6" ht="16.5" customHeight="1" thickBot="1">
      <c r="A33" s="73">
        <v>27</v>
      </c>
      <c r="B33" s="120">
        <v>413</v>
      </c>
      <c r="C33" s="113" t="s">
        <v>51</v>
      </c>
      <c r="D33" s="114" t="s">
        <v>52</v>
      </c>
      <c r="E33" s="76" t="s">
        <v>24</v>
      </c>
      <c r="F33" s="77">
        <v>37749</v>
      </c>
    </row>
    <row r="34" spans="1:6" ht="16.5" customHeight="1">
      <c r="A34" s="73">
        <v>28</v>
      </c>
      <c r="B34" s="121">
        <v>740</v>
      </c>
      <c r="C34" s="115" t="s">
        <v>59</v>
      </c>
      <c r="D34" s="116" t="s">
        <v>53</v>
      </c>
      <c r="E34" s="78" t="s">
        <v>24</v>
      </c>
      <c r="F34" s="79">
        <v>37330</v>
      </c>
    </row>
    <row r="35" spans="1:6" ht="16.5" customHeight="1">
      <c r="A35" s="73">
        <v>29</v>
      </c>
      <c r="B35" s="119">
        <v>741</v>
      </c>
      <c r="C35" s="111" t="s">
        <v>60</v>
      </c>
      <c r="D35" s="112" t="s">
        <v>53</v>
      </c>
      <c r="E35" s="74" t="s">
        <v>24</v>
      </c>
      <c r="F35" s="75">
        <v>37285</v>
      </c>
    </row>
    <row r="36" spans="1:6" ht="16.5" customHeight="1">
      <c r="A36" s="73">
        <v>30</v>
      </c>
      <c r="B36" s="119">
        <v>742</v>
      </c>
      <c r="C36" s="111" t="s">
        <v>61</v>
      </c>
      <c r="D36" s="112" t="s">
        <v>53</v>
      </c>
      <c r="E36" s="74" t="s">
        <v>24</v>
      </c>
      <c r="F36" s="75">
        <v>37781</v>
      </c>
    </row>
    <row r="37" spans="1:6" ht="16.5" customHeight="1" thickBot="1">
      <c r="A37" s="73">
        <v>31</v>
      </c>
      <c r="B37" s="120">
        <v>743</v>
      </c>
      <c r="C37" s="113" t="s">
        <v>62</v>
      </c>
      <c r="D37" s="114" t="s">
        <v>53</v>
      </c>
      <c r="E37" s="76" t="s">
        <v>24</v>
      </c>
      <c r="F37" s="77">
        <v>37867</v>
      </c>
    </row>
    <row r="38" ht="18" customHeight="1"/>
    <row r="39" ht="18" customHeight="1"/>
    <row r="40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37">
    <cfRule type="cellIs" priority="1" dxfId="12" operator="between" stopIfTrue="1">
      <formula>35431</formula>
      <formula>36160</formula>
    </cfRule>
  </conditionalFormatting>
  <conditionalFormatting sqref="B6:B37">
    <cfRule type="duplicateValues" priority="188" dxfId="13" stopIfTrue="1">
      <formula>AND(COUNTIF($B$6:$B$37,B6)&gt;1,NOT(ISBLANK(B6)))</formula>
    </cfRule>
  </conditionalFormatting>
  <conditionalFormatting sqref="C6:C37">
    <cfRule type="duplicateValues" priority="189" dxfId="13" stopIfTrue="1">
      <formula>AND(COUNTIF($C$6:$C$37,C6)&gt;1,NOT(ISBLANK(C6)))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4" customWidth="1"/>
    <col min="8" max="8" width="6.75390625" style="36" customWidth="1"/>
    <col min="9" max="16384" width="9.125" style="36" customWidth="1"/>
  </cols>
  <sheetData>
    <row r="1" spans="1:10" ht="33.75" customHeight="1">
      <c r="A1" s="154" t="str">
        <f>KAPAK!A2</f>
        <v>Türkiye Atletizm Federasyonu
Bartın Atletizm İl Temsilciliği</v>
      </c>
      <c r="B1" s="154"/>
      <c r="C1" s="154"/>
      <c r="D1" s="154"/>
      <c r="E1" s="154"/>
      <c r="F1" s="154"/>
      <c r="G1" s="154"/>
      <c r="H1" s="154"/>
      <c r="J1" s="37"/>
    </row>
    <row r="2" spans="1:8" ht="15.75">
      <c r="A2" s="155" t="str">
        <f>KAPAK!B24</f>
        <v>Atletizm Geliştirme Projesi 7.Bölge Kros Yarışmaları</v>
      </c>
      <c r="B2" s="155"/>
      <c r="C2" s="155"/>
      <c r="D2" s="155"/>
      <c r="E2" s="155"/>
      <c r="F2" s="155"/>
      <c r="G2" s="155"/>
      <c r="H2" s="155"/>
    </row>
    <row r="3" spans="1:9" ht="14.25">
      <c r="A3" s="156" t="str">
        <f>KAPAK!B27</f>
        <v>Bartın</v>
      </c>
      <c r="B3" s="156"/>
      <c r="C3" s="156"/>
      <c r="D3" s="156"/>
      <c r="E3" s="156"/>
      <c r="F3" s="156"/>
      <c r="G3" s="156"/>
      <c r="H3" s="156"/>
      <c r="I3" s="38"/>
    </row>
    <row r="4" spans="1:8" ht="15.75" customHeight="1">
      <c r="A4" s="153" t="str">
        <f>KAPAK!B26</f>
        <v>2002-2003 Doğumlu Kızlar</v>
      </c>
      <c r="B4" s="153"/>
      <c r="C4" s="153"/>
      <c r="D4" s="51" t="str">
        <f>KAPAK!B25</f>
        <v>1500 Metre</v>
      </c>
      <c r="E4" s="52"/>
      <c r="F4" s="157">
        <f>KAPAK!B28</f>
        <v>41754.416666666664</v>
      </c>
      <c r="G4" s="157"/>
      <c r="H4" s="157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540</v>
      </c>
      <c r="C6" s="46" t="str">
        <f>IF(ISERROR(VLOOKUP(B6,'START LİSTE'!$B$6:$F$988,2,0)),"",VLOOKUP(B6,'START LİSTE'!$B$6:$F$988,2,0))</f>
        <v>MERVE NUR ÖZTÜRK</v>
      </c>
      <c r="D6" s="46" t="str">
        <f>IF(ISERROR(VLOOKUP(B6,'START LİSTE'!$B$6:$F$988,3,0)),"",VLOOKUP(B6,'START LİSTE'!$B$6:$F$988,3,0))</f>
        <v>SAKARYA</v>
      </c>
      <c r="E6" s="47" t="str">
        <f>IF(ISERROR(VLOOKUP(B6,'START LİSTE'!$B$6:$F$988,4,0)),"",VLOOKUP(B6,'START LİSTE'!$B$6:$F$988,4,0))</f>
        <v>T</v>
      </c>
      <c r="F6" s="48">
        <f>IF(ISERROR(VLOOKUP($B6,'START LİSTE'!$B$6:$F$988,5,0)),"",VLOOKUP($B6,'START LİSTE'!$B$6:$F$988,5,0))</f>
        <v>37287</v>
      </c>
      <c r="G6" s="123">
        <v>517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410</v>
      </c>
      <c r="C7" s="46" t="str">
        <f>IF(ISERROR(VLOOKUP(B7,'START LİSTE'!$B$6:$F$988,2,0)),"",VLOOKUP(B7,'START LİSTE'!$B$6:$F$988,2,0))</f>
        <v>KADER KURT</v>
      </c>
      <c r="D7" s="46" t="str">
        <f>IF(ISERROR(VLOOKUP(B7,'START LİSTE'!$B$6:$F$988,3,0)),"",VLOOKUP(B7,'START LİSTE'!$B$6:$F$988,3,0))</f>
        <v>KOCAELİ</v>
      </c>
      <c r="E7" s="47" t="str">
        <f>IF(ISERROR(VLOOKUP(B7,'START LİSTE'!$B$6:$F$988,4,0)),"",VLOOKUP(B7,'START LİSTE'!$B$6:$F$988,4,0))</f>
        <v>T</v>
      </c>
      <c r="F7" s="48">
        <f>IF(ISERROR(VLOOKUP($B7,'START LİSTE'!$B$6:$F$988,5,0)),"",VLOOKUP($B7,'START LİSTE'!$B$6:$F$988,5,0))</f>
        <v>37290</v>
      </c>
      <c r="G7" s="123">
        <v>520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412</v>
      </c>
      <c r="C8" s="46" t="str">
        <f>IF(ISERROR(VLOOKUP(B8,'START LİSTE'!$B$6:$F$988,2,0)),"",VLOOKUP(B8,'START LİSTE'!$B$6:$F$988,2,0))</f>
        <v>ŞEYMA PERKTAŞ</v>
      </c>
      <c r="D8" s="46" t="str">
        <f>IF(ISERROR(VLOOKUP(B8,'START LİSTE'!$B$6:$F$988,3,0)),"",VLOOKUP(B8,'START LİSTE'!$B$6:$F$988,3,0))</f>
        <v>KOCAELİ</v>
      </c>
      <c r="E8" s="47" t="str">
        <f>IF(ISERROR(VLOOKUP(B8,'START LİSTE'!$B$6:$F$988,4,0)),"",VLOOKUP(B8,'START LİSTE'!$B$6:$F$988,4,0))</f>
        <v>T</v>
      </c>
      <c r="F8" s="48">
        <f>IF(ISERROR(VLOOKUP($B8,'START LİSTE'!$B$6:$F$988,5,0)),"",VLOOKUP($B8,'START LİSTE'!$B$6:$F$988,5,0))</f>
        <v>37257</v>
      </c>
      <c r="G8" s="123">
        <v>532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541</v>
      </c>
      <c r="C9" s="46" t="str">
        <f>IF(ISERROR(VLOOKUP(B9,'START LİSTE'!$B$6:$F$988,2,0)),"",VLOOKUP(B9,'START LİSTE'!$B$6:$F$988,2,0))</f>
        <v>MERVE BİNİCİ</v>
      </c>
      <c r="D9" s="46" t="str">
        <f>IF(ISERROR(VLOOKUP(B9,'START LİSTE'!$B$6:$F$988,3,0)),"",VLOOKUP(B9,'START LİSTE'!$B$6:$F$988,3,0))</f>
        <v>SAKARYA</v>
      </c>
      <c r="E9" s="47" t="str">
        <f>IF(ISERROR(VLOOKUP(B9,'START LİSTE'!$B$6:$F$988,4,0)),"",VLOOKUP(B9,'START LİSTE'!$B$6:$F$988,4,0))</f>
        <v>T</v>
      </c>
      <c r="F9" s="48">
        <f>IF(ISERROR(VLOOKUP($B9,'START LİSTE'!$B$6:$F$988,5,0)),"",VLOOKUP($B9,'START LİSTE'!$B$6:$F$988,5,0))</f>
        <v>37323</v>
      </c>
      <c r="G9" s="123">
        <v>533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110</v>
      </c>
      <c r="C10" s="46" t="str">
        <f>IF(ISERROR(VLOOKUP(B10,'START LİSTE'!$B$6:$F$988,2,0)),"",VLOOKUP(B10,'START LİSTE'!$B$6:$F$988,2,0))</f>
        <v>ZUHAL ÜRKER</v>
      </c>
      <c r="D10" s="46" t="str">
        <f>IF(ISERROR(VLOOKUP(B10,'START LİSTE'!$B$6:$F$988,3,0)),"",VLOOKUP(B10,'START LİSTE'!$B$6:$F$988,3,0))</f>
        <v>BİLECİK</v>
      </c>
      <c r="E10" s="47" t="str">
        <f>IF(ISERROR(VLOOKUP(B10,'START LİSTE'!$B$6:$F$988,4,0)),"",VLOOKUP(B10,'START LİSTE'!$B$6:$F$988,4,0))</f>
        <v>T</v>
      </c>
      <c r="F10" s="48">
        <f>IF(ISERROR(VLOOKUP($B10,'START LİSTE'!$B$6:$F$988,5,0)),"",VLOOKUP($B10,'START LİSTE'!$B$6:$F$988,5,0))</f>
        <v>37470</v>
      </c>
      <c r="G10" s="123">
        <v>539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780</v>
      </c>
      <c r="C11" s="46" t="str">
        <f>IF(ISERROR(VLOOKUP(B11,'START LİSTE'!$B$6:$F$988,2,0)),"",VLOOKUP(B11,'START LİSTE'!$B$6:$F$988,2,0))</f>
        <v>ÖZNUR BOZKIR</v>
      </c>
      <c r="D11" s="46" t="str">
        <f>IF(ISERROR(VLOOKUP(B11,'START LİSTE'!$B$6:$F$988,3,0)),"",VLOOKUP(B11,'START LİSTE'!$B$6:$F$988,3,0))</f>
        <v>KARABÜK</v>
      </c>
      <c r="E11" s="47" t="str">
        <f>IF(ISERROR(VLOOKUP(B11,'START LİSTE'!$B$6:$F$988,4,0)),"",VLOOKUP(B11,'START LİSTE'!$B$6:$F$988,4,0))</f>
        <v>T</v>
      </c>
      <c r="F11" s="48">
        <f>IF(ISERROR(VLOOKUP($B11,'START LİSTE'!$B$6:$F$988,5,0)),"",VLOOKUP($B11,'START LİSTE'!$B$6:$F$988,5,0))</f>
        <v>37729</v>
      </c>
      <c r="G11" s="123">
        <v>542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411</v>
      </c>
      <c r="C12" s="46" t="str">
        <f>IF(ISERROR(VLOOKUP(B12,'START LİSTE'!$B$6:$F$988,2,0)),"",VLOOKUP(B12,'START LİSTE'!$B$6:$F$988,2,0))</f>
        <v>NESLİHAN DAL</v>
      </c>
      <c r="D12" s="46" t="str">
        <f>IF(ISERROR(VLOOKUP(B12,'START LİSTE'!$B$6:$F$988,3,0)),"",VLOOKUP(B12,'START LİSTE'!$B$6:$F$988,3,0))</f>
        <v>KOCAELİ</v>
      </c>
      <c r="E12" s="47" t="str">
        <f>IF(ISERROR(VLOOKUP(B12,'START LİSTE'!$B$6:$F$988,4,0)),"",VLOOKUP(B12,'START LİSTE'!$B$6:$F$988,4,0))</f>
        <v>T</v>
      </c>
      <c r="F12" s="48">
        <f>IF(ISERROR(VLOOKUP($B12,'START LİSTE'!$B$6:$F$988,5,0)),"",VLOOKUP($B12,'START LİSTE'!$B$6:$F$988,5,0))</f>
        <v>37257</v>
      </c>
      <c r="G12" s="123">
        <v>549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111</v>
      </c>
      <c r="C13" s="46" t="str">
        <f>IF(ISERROR(VLOOKUP(B13,'START LİSTE'!$B$6:$F$988,2,0)),"",VLOOKUP(B13,'START LİSTE'!$B$6:$F$988,2,0))</f>
        <v>ELİF LAMA</v>
      </c>
      <c r="D13" s="46" t="str">
        <f>IF(ISERROR(VLOOKUP(B13,'START LİSTE'!$B$6:$F$988,3,0)),"",VLOOKUP(B13,'START LİSTE'!$B$6:$F$988,3,0))</f>
        <v>BİLECİK</v>
      </c>
      <c r="E13" s="47" t="str">
        <f>IF(ISERROR(VLOOKUP(B13,'START LİSTE'!$B$6:$F$988,4,0)),"",VLOOKUP(B13,'START LİSTE'!$B$6:$F$988,4,0))</f>
        <v>T</v>
      </c>
      <c r="F13" s="48">
        <f>IF(ISERROR(VLOOKUP($B13,'START LİSTE'!$B$6:$F$988,5,0)),"",VLOOKUP($B13,'START LİSTE'!$B$6:$F$988,5,0))</f>
        <v>37610</v>
      </c>
      <c r="G13" s="123">
        <v>552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782</v>
      </c>
      <c r="C14" s="46" t="str">
        <f>IF(ISERROR(VLOOKUP(B14,'START LİSTE'!$B$6:$F$988,2,0)),"",VLOOKUP(B14,'START LİSTE'!$B$6:$F$988,2,0))</f>
        <v>ŞEVVAL ERDOĞAN</v>
      </c>
      <c r="D14" s="46" t="str">
        <f>IF(ISERROR(VLOOKUP(B14,'START LİSTE'!$B$6:$F$988,3,0)),"",VLOOKUP(B14,'START LİSTE'!$B$6:$F$988,3,0))</f>
        <v>KARABÜK</v>
      </c>
      <c r="E14" s="47" t="str">
        <f>IF(ISERROR(VLOOKUP(B14,'START LİSTE'!$B$6:$F$988,4,0)),"",VLOOKUP(B14,'START LİSTE'!$B$6:$F$988,4,0))</f>
        <v>T</v>
      </c>
      <c r="F14" s="48">
        <f>IF(ISERROR(VLOOKUP($B14,'START LİSTE'!$B$6:$F$988,5,0)),"",VLOOKUP($B14,'START LİSTE'!$B$6:$F$988,5,0))</f>
        <v>37314</v>
      </c>
      <c r="G14" s="123">
        <v>552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542</v>
      </c>
      <c r="C15" s="46" t="str">
        <f>IF(ISERROR(VLOOKUP(B15,'START LİSTE'!$B$6:$F$988,2,0)),"",VLOOKUP(B15,'START LİSTE'!$B$6:$F$988,2,0))</f>
        <v>AYLİN KOÇ</v>
      </c>
      <c r="D15" s="46" t="str">
        <f>IF(ISERROR(VLOOKUP(B15,'START LİSTE'!$B$6:$F$988,3,0)),"",VLOOKUP(B15,'START LİSTE'!$B$6:$F$988,3,0))</f>
        <v>SAKARYA</v>
      </c>
      <c r="E15" s="47" t="str">
        <f>IF(ISERROR(VLOOKUP(B15,'START LİSTE'!$B$6:$F$988,4,0)),"",VLOOKUP(B15,'START LİSTE'!$B$6:$F$988,4,0))</f>
        <v>T</v>
      </c>
      <c r="F15" s="48">
        <f>IF(ISERROR(VLOOKUP($B15,'START LİSTE'!$B$6:$F$988,5,0)),"",VLOOKUP($B15,'START LİSTE'!$B$6:$F$988,5,0))</f>
        <v>37367</v>
      </c>
      <c r="G15" s="123">
        <v>557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112</v>
      </c>
      <c r="C16" s="46" t="str">
        <f>IF(ISERROR(VLOOKUP(B16,'START LİSTE'!$B$6:$F$988,2,0)),"",VLOOKUP(B16,'START LİSTE'!$B$6:$F$988,2,0))</f>
        <v>HAYRİYE NUR ARI</v>
      </c>
      <c r="D16" s="46" t="str">
        <f>IF(ISERROR(VLOOKUP(B16,'START LİSTE'!$B$6:$F$988,3,0)),"",VLOOKUP(B16,'START LİSTE'!$B$6:$F$988,3,0))</f>
        <v>BİLECİK</v>
      </c>
      <c r="E16" s="47" t="str">
        <f>IF(ISERROR(VLOOKUP(B16,'START LİSTE'!$B$6:$F$988,4,0)),"",VLOOKUP(B16,'START LİSTE'!$B$6:$F$988,4,0))</f>
        <v>T</v>
      </c>
      <c r="F16" s="48">
        <f>IF(ISERROR(VLOOKUP($B16,'START LİSTE'!$B$6:$F$988,5,0)),"",VLOOKUP($B16,'START LİSTE'!$B$6:$F$988,5,0))</f>
        <v>37257</v>
      </c>
      <c r="G16" s="123"/>
      <c r="H16" s="49">
        <f t="shared" si="1"/>
        <v>11</v>
      </c>
    </row>
    <row r="17" spans="1:8" ht="18" customHeight="1">
      <c r="A17" s="44">
        <f t="shared" si="0"/>
        <v>12</v>
      </c>
      <c r="B17" s="45">
        <v>140</v>
      </c>
      <c r="C17" s="46" t="str">
        <f>IF(ISERROR(VLOOKUP(B17,'START LİSTE'!$B$6:$F$988,2,0)),"",VLOOKUP(B17,'START LİSTE'!$B$6:$F$988,2,0))</f>
        <v>HANİFE ÖZTÜRK</v>
      </c>
      <c r="D17" s="46" t="str">
        <f>IF(ISERROR(VLOOKUP(B17,'START LİSTE'!$B$6:$F$988,3,0)),"",VLOOKUP(B17,'START LİSTE'!$B$6:$F$988,3,0))</f>
        <v>BOLU</v>
      </c>
      <c r="E17" s="47" t="str">
        <f>IF(ISERROR(VLOOKUP(B17,'START LİSTE'!$B$6:$F$988,4,0)),"",VLOOKUP(B17,'START LİSTE'!$B$6:$F$988,4,0))</f>
        <v>T</v>
      </c>
      <c r="F17" s="48">
        <f>IF(ISERROR(VLOOKUP($B17,'START LİSTE'!$B$6:$F$988,5,0)),"",VLOOKUP($B17,'START LİSTE'!$B$6:$F$988,5,0))</f>
        <v>37663</v>
      </c>
      <c r="G17" s="123"/>
      <c r="H17" s="49">
        <f t="shared" si="1"/>
        <v>12</v>
      </c>
    </row>
    <row r="18" spans="1:8" ht="18" customHeight="1">
      <c r="A18" s="44">
        <f t="shared" si="0"/>
        <v>13</v>
      </c>
      <c r="B18" s="45">
        <v>141</v>
      </c>
      <c r="C18" s="46" t="str">
        <f>IF(ISERROR(VLOOKUP(B18,'START LİSTE'!$B$6:$F$988,2,0)),"",VLOOKUP(B18,'START LİSTE'!$B$6:$F$988,2,0))</f>
        <v>MERVE AY</v>
      </c>
      <c r="D18" s="46" t="str">
        <f>IF(ISERROR(VLOOKUP(B18,'START LİSTE'!$B$6:$F$988,3,0)),"",VLOOKUP(B18,'START LİSTE'!$B$6:$F$988,3,0))</f>
        <v>BOLU</v>
      </c>
      <c r="E18" s="47" t="str">
        <f>IF(ISERROR(VLOOKUP(B18,'START LİSTE'!$B$6:$F$988,4,0)),"",VLOOKUP(B18,'START LİSTE'!$B$6:$F$988,4,0))</f>
        <v>T</v>
      </c>
      <c r="F18" s="48">
        <f>IF(ISERROR(VLOOKUP($B18,'START LİSTE'!$B$6:$F$988,5,0)),"",VLOOKUP($B18,'START LİSTE'!$B$6:$F$988,5,0))</f>
        <v>37570</v>
      </c>
      <c r="G18" s="123"/>
      <c r="H18" s="49">
        <f t="shared" si="1"/>
        <v>13</v>
      </c>
    </row>
    <row r="19" spans="1:8" ht="18" customHeight="1">
      <c r="A19" s="44">
        <f t="shared" si="0"/>
        <v>14</v>
      </c>
      <c r="B19" s="45">
        <v>142</v>
      </c>
      <c r="C19" s="46" t="str">
        <f>IF(ISERROR(VLOOKUP(B19,'START LİSTE'!$B$6:$F$988,2,0)),"",VLOOKUP(B19,'START LİSTE'!$B$6:$F$988,2,0))</f>
        <v>NURSENA DERİN </v>
      </c>
      <c r="D19" s="46" t="str">
        <f>IF(ISERROR(VLOOKUP(B19,'START LİSTE'!$B$6:$F$988,3,0)),"",VLOOKUP(B19,'START LİSTE'!$B$6:$F$988,3,0))</f>
        <v>BOLU</v>
      </c>
      <c r="E19" s="47" t="str">
        <f>IF(ISERROR(VLOOKUP(B19,'START LİSTE'!$B$6:$F$988,4,0)),"",VLOOKUP(B19,'START LİSTE'!$B$6:$F$988,4,0))</f>
        <v>T</v>
      </c>
      <c r="F19" s="48">
        <f>IF(ISERROR(VLOOKUP($B19,'START LİSTE'!$B$6:$F$988,5,0)),"",VLOOKUP($B19,'START LİSTE'!$B$6:$F$988,5,0))</f>
        <v>37872</v>
      </c>
      <c r="G19" s="123"/>
      <c r="H19" s="49">
        <f t="shared" si="1"/>
        <v>14</v>
      </c>
    </row>
    <row r="20" spans="1:8" ht="18" customHeight="1">
      <c r="A20" s="44">
        <f t="shared" si="0"/>
        <v>15</v>
      </c>
      <c r="B20" s="45">
        <v>781</v>
      </c>
      <c r="C20" s="46" t="str">
        <f>IF(ISERROR(VLOOKUP(B20,'START LİSTE'!$B$6:$F$988,2,0)),"",VLOOKUP(B20,'START LİSTE'!$B$6:$F$988,2,0))</f>
        <v>ŞEYDA GEZER</v>
      </c>
      <c r="D20" s="46" t="str">
        <f>IF(ISERROR(VLOOKUP(B20,'START LİSTE'!$B$6:$F$988,3,0)),"",VLOOKUP(B20,'START LİSTE'!$B$6:$F$988,3,0))</f>
        <v>KARABÜK</v>
      </c>
      <c r="E20" s="47" t="str">
        <f>IF(ISERROR(VLOOKUP(B20,'START LİSTE'!$B$6:$F$988,4,0)),"",VLOOKUP(B20,'START LİSTE'!$B$6:$F$988,4,0))</f>
        <v>T</v>
      </c>
      <c r="F20" s="48">
        <f>IF(ISERROR(VLOOKUP($B20,'START LİSTE'!$B$6:$F$988,5,0)),"",VLOOKUP($B20,'START LİSTE'!$B$6:$F$988,5,0))</f>
        <v>37389</v>
      </c>
      <c r="G20" s="123"/>
      <c r="H20" s="49">
        <f t="shared" si="1"/>
        <v>15</v>
      </c>
    </row>
    <row r="21" spans="1:8" ht="18" customHeight="1">
      <c r="A21" s="44">
        <f t="shared" si="0"/>
        <v>16</v>
      </c>
      <c r="B21" s="45">
        <v>670</v>
      </c>
      <c r="C21" s="46" t="str">
        <f>IF(ISERROR(VLOOKUP(B21,'START LİSTE'!$B$6:$F$988,2,0)),"",VLOOKUP(B21,'START LİSTE'!$B$6:$F$988,2,0))</f>
        <v>YAREN YAZAR</v>
      </c>
      <c r="D21" s="46" t="str">
        <f>IF(ISERROR(VLOOKUP(B21,'START LİSTE'!$B$6:$F$988,3,0)),"",VLOOKUP(B21,'START LİSTE'!$B$6:$F$988,3,0))</f>
        <v>ZONGULDAK</v>
      </c>
      <c r="E21" s="47" t="str">
        <f>IF(ISERROR(VLOOKUP(B21,'START LİSTE'!$B$6:$F$988,4,0)),"",VLOOKUP(B21,'START LİSTE'!$B$6:$F$988,4,0))</f>
        <v>T</v>
      </c>
      <c r="F21" s="48">
        <f>IF(ISERROR(VLOOKUP($B21,'START LİSTE'!$B$6:$F$988,5,0)),"",VLOOKUP($B21,'START LİSTE'!$B$6:$F$988,5,0))</f>
        <v>37423</v>
      </c>
      <c r="G21" s="123"/>
      <c r="H21" s="49">
        <f t="shared" si="1"/>
        <v>16</v>
      </c>
    </row>
    <row r="22" spans="1:8" ht="18" customHeight="1">
      <c r="A22" s="44">
        <f t="shared" si="0"/>
        <v>17</v>
      </c>
      <c r="B22" s="45">
        <v>413</v>
      </c>
      <c r="C22" s="46" t="str">
        <f>IF(ISERROR(VLOOKUP(B22,'START LİSTE'!$B$6:$F$988,2,0)),"",VLOOKUP(B22,'START LİSTE'!$B$6:$F$988,2,0))</f>
        <v>EMİNE NUR GÜVEN</v>
      </c>
      <c r="D22" s="46" t="str">
        <f>IF(ISERROR(VLOOKUP(B22,'START LİSTE'!$B$6:$F$988,3,0)),"",VLOOKUP(B22,'START LİSTE'!$B$6:$F$988,3,0))</f>
        <v>KOCAELİ</v>
      </c>
      <c r="E22" s="47" t="str">
        <f>IF(ISERROR(VLOOKUP(B22,'START LİSTE'!$B$6:$F$988,4,0)),"",VLOOKUP(B22,'START LİSTE'!$B$6:$F$988,4,0))</f>
        <v>T</v>
      </c>
      <c r="F22" s="48">
        <f>IF(ISERROR(VLOOKUP($B22,'START LİSTE'!$B$6:$F$988,5,0)),"",VLOOKUP($B22,'START LİSTE'!$B$6:$F$988,5,0))</f>
        <v>37749</v>
      </c>
      <c r="G22" s="123"/>
      <c r="H22" s="49">
        <f t="shared" si="1"/>
        <v>17</v>
      </c>
    </row>
    <row r="23" spans="1:8" ht="18" customHeight="1">
      <c r="A23" s="44">
        <f t="shared" si="0"/>
        <v>18</v>
      </c>
      <c r="B23" s="45">
        <v>672</v>
      </c>
      <c r="C23" s="46" t="str">
        <f>IF(ISERROR(VLOOKUP(B23,'START LİSTE'!$B$6:$F$988,2,0)),"",VLOOKUP(B23,'START LİSTE'!$B$6:$F$988,2,0))</f>
        <v>SEMA YALÇIN</v>
      </c>
      <c r="D23" s="46" t="str">
        <f>IF(ISERROR(VLOOKUP(B23,'START LİSTE'!$B$6:$F$988,3,0)),"",VLOOKUP(B23,'START LİSTE'!$B$6:$F$988,3,0))</f>
        <v>ZONGULDAK</v>
      </c>
      <c r="E23" s="47" t="str">
        <f>IF(ISERROR(VLOOKUP(B23,'START LİSTE'!$B$6:$F$988,4,0)),"",VLOOKUP(B23,'START LİSTE'!$B$6:$F$988,4,0))</f>
        <v>T</v>
      </c>
      <c r="F23" s="48">
        <f>IF(ISERROR(VLOOKUP($B23,'START LİSTE'!$B$6:$F$988,5,0)),"",VLOOKUP($B23,'START LİSTE'!$B$6:$F$988,5,0))</f>
        <v>37342</v>
      </c>
      <c r="G23" s="123"/>
      <c r="H23" s="49">
        <f t="shared" si="1"/>
        <v>18</v>
      </c>
    </row>
    <row r="24" spans="1:8" ht="18" customHeight="1">
      <c r="A24" s="44">
        <f t="shared" si="0"/>
        <v>19</v>
      </c>
      <c r="B24" s="45">
        <v>113</v>
      </c>
      <c r="C24" s="46" t="str">
        <f>IF(ISERROR(VLOOKUP(B24,'START LİSTE'!$B$6:$F$988,2,0)),"",VLOOKUP(B24,'START LİSTE'!$B$6:$F$988,2,0))</f>
        <v>RABİA KARATAŞ</v>
      </c>
      <c r="D24" s="46" t="str">
        <f>IF(ISERROR(VLOOKUP(B24,'START LİSTE'!$B$6:$F$988,3,0)),"",VLOOKUP(B24,'START LİSTE'!$B$6:$F$988,3,0))</f>
        <v>BİLECİK</v>
      </c>
      <c r="E24" s="47" t="str">
        <f>IF(ISERROR(VLOOKUP(B24,'START LİSTE'!$B$6:$F$988,4,0)),"",VLOOKUP(B24,'START LİSTE'!$B$6:$F$988,4,0))</f>
        <v>T</v>
      </c>
      <c r="F24" s="48">
        <f>IF(ISERROR(VLOOKUP($B24,'START LİSTE'!$B$6:$F$988,5,0)),"",VLOOKUP($B24,'START LİSTE'!$B$6:$F$988,5,0))</f>
        <v>37418</v>
      </c>
      <c r="G24" s="123"/>
      <c r="H24" s="49">
        <f t="shared" si="1"/>
        <v>19</v>
      </c>
    </row>
    <row r="25" spans="1:8" ht="18" customHeight="1">
      <c r="A25" s="44">
        <f t="shared" si="0"/>
        <v>20</v>
      </c>
      <c r="B25" s="45">
        <v>742</v>
      </c>
      <c r="C25" s="46" t="str">
        <f>IF(ISERROR(VLOOKUP(B25,'START LİSTE'!$B$6:$F$988,2,0)),"",VLOOKUP(B25,'START LİSTE'!$B$6:$F$988,2,0))</f>
        <v>ZEYNEP ÇAĞLAR BALABAN</v>
      </c>
      <c r="D25" s="46" t="str">
        <f>IF(ISERROR(VLOOKUP(B25,'START LİSTE'!$B$6:$F$988,3,0)),"",VLOOKUP(B25,'START LİSTE'!$B$6:$F$988,3,0))</f>
        <v>BARTIN</v>
      </c>
      <c r="E25" s="47" t="str">
        <f>IF(ISERROR(VLOOKUP(B25,'START LİSTE'!$B$6:$F$988,4,0)),"",VLOOKUP(B25,'START LİSTE'!$B$6:$F$988,4,0))</f>
        <v>T</v>
      </c>
      <c r="F25" s="48">
        <f>IF(ISERROR(VLOOKUP($B25,'START LİSTE'!$B$6:$F$988,5,0)),"",VLOOKUP($B25,'START LİSTE'!$B$6:$F$988,5,0))</f>
        <v>37781</v>
      </c>
      <c r="G25" s="123"/>
      <c r="H25" s="49">
        <f t="shared" si="1"/>
        <v>20</v>
      </c>
    </row>
    <row r="26" spans="1:8" ht="18" customHeight="1">
      <c r="A26" s="44">
        <f t="shared" si="0"/>
        <v>21</v>
      </c>
      <c r="B26" s="45">
        <v>673</v>
      </c>
      <c r="C26" s="46" t="str">
        <f>IF(ISERROR(VLOOKUP(B26,'START LİSTE'!$B$6:$F$988,2,0)),"",VLOOKUP(B26,'START LİSTE'!$B$6:$F$988,2,0))</f>
        <v>İLAYDA TOPRAK</v>
      </c>
      <c r="D26" s="46" t="str">
        <f>IF(ISERROR(VLOOKUP(B26,'START LİSTE'!$B$6:$F$988,3,0)),"",VLOOKUP(B26,'START LİSTE'!$B$6:$F$988,3,0))</f>
        <v>ZONGULDAK</v>
      </c>
      <c r="E26" s="47" t="str">
        <f>IF(ISERROR(VLOOKUP(B26,'START LİSTE'!$B$6:$F$988,4,0)),"",VLOOKUP(B26,'START LİSTE'!$B$6:$F$988,4,0))</f>
        <v>T</v>
      </c>
      <c r="F26" s="48">
        <f>IF(ISERROR(VLOOKUP($B26,'START LİSTE'!$B$6:$F$988,5,0)),"",VLOOKUP($B26,'START LİSTE'!$B$6:$F$988,5,0))</f>
        <v>37321</v>
      </c>
      <c r="G26" s="123"/>
      <c r="H26" s="49">
        <f t="shared" si="1"/>
        <v>21</v>
      </c>
    </row>
    <row r="27" spans="1:8" ht="18" customHeight="1">
      <c r="A27" s="44">
        <f t="shared" si="0"/>
        <v>22</v>
      </c>
      <c r="B27" s="45">
        <v>772</v>
      </c>
      <c r="C27" s="46" t="str">
        <f>IF(ISERROR(VLOOKUP(B27,'START LİSTE'!$B$6:$F$988,2,0)),"",VLOOKUP(B27,'START LİSTE'!$B$6:$F$988,2,0))</f>
        <v>AYLİN ÖZKAN</v>
      </c>
      <c r="D27" s="46" t="str">
        <f>IF(ISERROR(VLOOKUP(B27,'START LİSTE'!$B$6:$F$988,3,0)),"",VLOOKUP(B27,'START LİSTE'!$B$6:$F$988,3,0))</f>
        <v>YALOVA</v>
      </c>
      <c r="E27" s="47" t="str">
        <f>IF(ISERROR(VLOOKUP(B27,'START LİSTE'!$B$6:$F$988,4,0)),"",VLOOKUP(B27,'START LİSTE'!$B$6:$F$988,4,0))</f>
        <v>T</v>
      </c>
      <c r="F27" s="48">
        <f>IF(ISERROR(VLOOKUP($B27,'START LİSTE'!$B$6:$F$988,5,0)),"",VLOOKUP($B27,'START LİSTE'!$B$6:$F$988,5,0))</f>
        <v>37742</v>
      </c>
      <c r="G27" s="123"/>
      <c r="H27" s="49">
        <f t="shared" si="1"/>
        <v>22</v>
      </c>
    </row>
    <row r="28" spans="1:8" ht="18" customHeight="1">
      <c r="A28" s="44">
        <f t="shared" si="0"/>
        <v>23</v>
      </c>
      <c r="B28" s="45">
        <v>740</v>
      </c>
      <c r="C28" s="46" t="str">
        <f>IF(ISERROR(VLOOKUP(B28,'START LİSTE'!$B$6:$F$988,2,0)),"",VLOOKUP(B28,'START LİSTE'!$B$6:$F$988,2,0))</f>
        <v>İREM GÜMÜŞTAŞ</v>
      </c>
      <c r="D28" s="46" t="str">
        <f>IF(ISERROR(VLOOKUP(B28,'START LİSTE'!$B$6:$F$988,3,0)),"",VLOOKUP(B28,'START LİSTE'!$B$6:$F$988,3,0))</f>
        <v>BARTIN</v>
      </c>
      <c r="E28" s="47" t="str">
        <f>IF(ISERROR(VLOOKUP(B28,'START LİSTE'!$B$6:$F$988,4,0)),"",VLOOKUP(B28,'START LİSTE'!$B$6:$F$988,4,0))</f>
        <v>T</v>
      </c>
      <c r="F28" s="48">
        <f>IF(ISERROR(VLOOKUP($B28,'START LİSTE'!$B$6:$F$988,5,0)),"",VLOOKUP($B28,'START LİSTE'!$B$6:$F$988,5,0))</f>
        <v>37330</v>
      </c>
      <c r="G28" s="123"/>
      <c r="H28" s="49">
        <f t="shared" si="1"/>
        <v>23</v>
      </c>
    </row>
    <row r="29" spans="1:8" ht="18" customHeight="1">
      <c r="A29" s="44">
        <f t="shared" si="0"/>
        <v>24</v>
      </c>
      <c r="B29" s="45">
        <v>671</v>
      </c>
      <c r="C29" s="46" t="str">
        <f>IF(ISERROR(VLOOKUP(B29,'START LİSTE'!$B$6:$F$988,2,0)),"",VLOOKUP(B29,'START LİSTE'!$B$6:$F$988,2,0))</f>
        <v>BURÇE BAL</v>
      </c>
      <c r="D29" s="46" t="str">
        <f>IF(ISERROR(VLOOKUP(B29,'START LİSTE'!$B$6:$F$988,3,0)),"",VLOOKUP(B29,'START LİSTE'!$B$6:$F$988,3,0))</f>
        <v>ZONGULDAK</v>
      </c>
      <c r="E29" s="47" t="str">
        <f>IF(ISERROR(VLOOKUP(B29,'START LİSTE'!$B$6:$F$988,4,0)),"",VLOOKUP(B29,'START LİSTE'!$B$6:$F$988,4,0))</f>
        <v>T</v>
      </c>
      <c r="F29" s="48">
        <f>IF(ISERROR(VLOOKUP($B29,'START LİSTE'!$B$6:$F$988,5,0)),"",VLOOKUP($B29,'START LİSTE'!$B$6:$F$988,5,0))</f>
        <v>37362</v>
      </c>
      <c r="G29" s="123"/>
      <c r="H29" s="49">
        <f t="shared" si="1"/>
        <v>24</v>
      </c>
    </row>
    <row r="30" spans="1:8" ht="18" customHeight="1">
      <c r="A30" s="44">
        <f t="shared" si="0"/>
        <v>25</v>
      </c>
      <c r="B30" s="45">
        <v>143</v>
      </c>
      <c r="C30" s="46" t="str">
        <f>IF(ISERROR(VLOOKUP(B30,'START LİSTE'!$B$6:$F$988,2,0)),"",VLOOKUP(B30,'START LİSTE'!$B$6:$F$988,2,0))</f>
        <v>DUYGUNUR BOZOK</v>
      </c>
      <c r="D30" s="46" t="str">
        <f>IF(ISERROR(VLOOKUP(B30,'START LİSTE'!$B$6:$F$988,3,0)),"",VLOOKUP(B30,'START LİSTE'!$B$6:$F$988,3,0))</f>
        <v>BOLU</v>
      </c>
      <c r="E30" s="47" t="str">
        <f>IF(ISERROR(VLOOKUP(B30,'START LİSTE'!$B$6:$F$988,4,0)),"",VLOOKUP(B30,'START LİSTE'!$B$6:$F$988,4,0))</f>
        <v>T</v>
      </c>
      <c r="F30" s="48">
        <f>IF(ISERROR(VLOOKUP($B30,'START LİSTE'!$B$6:$F$988,5,0)),"",VLOOKUP($B30,'START LİSTE'!$B$6:$F$988,5,0))</f>
        <v>37337</v>
      </c>
      <c r="G30" s="123"/>
      <c r="H30" s="49">
        <f t="shared" si="1"/>
        <v>25</v>
      </c>
    </row>
    <row r="31" spans="1:8" ht="18" customHeight="1">
      <c r="A31" s="44">
        <f t="shared" si="0"/>
        <v>26</v>
      </c>
      <c r="B31" s="45">
        <v>771</v>
      </c>
      <c r="C31" s="46" t="str">
        <f>IF(ISERROR(VLOOKUP(B31,'START LİSTE'!$B$6:$F$988,2,0)),"",VLOOKUP(B31,'START LİSTE'!$B$6:$F$988,2,0))</f>
        <v>İDİL İSMAİLOĞLU</v>
      </c>
      <c r="D31" s="46" t="str">
        <f>IF(ISERROR(VLOOKUP(B31,'START LİSTE'!$B$6:$F$988,3,0)),"",VLOOKUP(B31,'START LİSTE'!$B$6:$F$988,3,0))</f>
        <v>YALOVA</v>
      </c>
      <c r="E31" s="47" t="str">
        <f>IF(ISERROR(VLOOKUP(B31,'START LİSTE'!$B$6:$F$988,4,0)),"",VLOOKUP(B31,'START LİSTE'!$B$6:$F$988,4,0))</f>
        <v>T</v>
      </c>
      <c r="F31" s="48">
        <f>IF(ISERROR(VLOOKUP($B31,'START LİSTE'!$B$6:$F$988,5,0)),"",VLOOKUP($B31,'START LİSTE'!$B$6:$F$988,5,0))</f>
        <v>37732</v>
      </c>
      <c r="G31" s="123"/>
      <c r="H31" s="49">
        <f t="shared" si="1"/>
        <v>26</v>
      </c>
    </row>
    <row r="32" spans="1:8" ht="18" customHeight="1">
      <c r="A32" s="44">
        <f t="shared" si="0"/>
        <v>27</v>
      </c>
      <c r="B32" s="45">
        <v>773</v>
      </c>
      <c r="C32" s="46" t="str">
        <f>IF(ISERROR(VLOOKUP(B32,'START LİSTE'!$B$6:$F$988,2,0)),"",VLOOKUP(B32,'START LİSTE'!$B$6:$F$988,2,0))</f>
        <v>EDANUR GEZ</v>
      </c>
      <c r="D32" s="46" t="str">
        <f>IF(ISERROR(VLOOKUP(B32,'START LİSTE'!$B$6:$F$988,3,0)),"",VLOOKUP(B32,'START LİSTE'!$B$6:$F$988,3,0))</f>
        <v>YALOVA</v>
      </c>
      <c r="E32" s="47" t="str">
        <f>IF(ISERROR(VLOOKUP(B32,'START LİSTE'!$B$6:$F$988,4,0)),"",VLOOKUP(B32,'START LİSTE'!$B$6:$F$988,4,0))</f>
        <v>T</v>
      </c>
      <c r="F32" s="48">
        <f>IF(ISERROR(VLOOKUP($B32,'START LİSTE'!$B$6:$F$988,5,0)),"",VLOOKUP($B32,'START LİSTE'!$B$6:$F$988,5,0))</f>
        <v>37551</v>
      </c>
      <c r="G32" s="123"/>
      <c r="H32" s="49">
        <f t="shared" si="1"/>
        <v>27</v>
      </c>
    </row>
    <row r="33" spans="1:8" ht="18" customHeight="1">
      <c r="A33" s="44">
        <f t="shared" si="0"/>
        <v>28</v>
      </c>
      <c r="B33" s="45">
        <v>741</v>
      </c>
      <c r="C33" s="46" t="str">
        <f>IF(ISERROR(VLOOKUP(B33,'START LİSTE'!$B$6:$F$988,2,0)),"",VLOOKUP(B33,'START LİSTE'!$B$6:$F$988,2,0))</f>
        <v>SİNEM YILDIZ</v>
      </c>
      <c r="D33" s="46" t="str">
        <f>IF(ISERROR(VLOOKUP(B33,'START LİSTE'!$B$6:$F$988,3,0)),"",VLOOKUP(B33,'START LİSTE'!$B$6:$F$988,3,0))</f>
        <v>BARTIN</v>
      </c>
      <c r="E33" s="47" t="str">
        <f>IF(ISERROR(VLOOKUP(B33,'START LİSTE'!$B$6:$F$988,4,0)),"",VLOOKUP(B33,'START LİSTE'!$B$6:$F$988,4,0))</f>
        <v>T</v>
      </c>
      <c r="F33" s="48">
        <f>IF(ISERROR(VLOOKUP($B33,'START LİSTE'!$B$6:$F$988,5,0)),"",VLOOKUP($B33,'START LİSTE'!$B$6:$F$988,5,0))</f>
        <v>37285</v>
      </c>
      <c r="G33" s="123"/>
      <c r="H33" s="49">
        <f t="shared" si="1"/>
        <v>28</v>
      </c>
    </row>
    <row r="34" spans="1:8" ht="18" customHeight="1">
      <c r="A34" s="44">
        <f t="shared" si="0"/>
        <v>29</v>
      </c>
      <c r="B34" s="45">
        <v>543</v>
      </c>
      <c r="C34" s="46" t="str">
        <f>IF(ISERROR(VLOOKUP(B34,'START LİSTE'!$B$6:$F$988,2,0)),"",VLOOKUP(B34,'START LİSTE'!$B$6:$F$988,2,0))</f>
        <v>MELEK NUR ÜNVERİN</v>
      </c>
      <c r="D34" s="46" t="str">
        <f>IF(ISERROR(VLOOKUP(B34,'START LİSTE'!$B$6:$F$988,3,0)),"",VLOOKUP(B34,'START LİSTE'!$B$6:$F$988,3,0))</f>
        <v>SAKARYA</v>
      </c>
      <c r="E34" s="47" t="str">
        <f>IF(ISERROR(VLOOKUP(B34,'START LİSTE'!$B$6:$F$988,4,0)),"",VLOOKUP(B34,'START LİSTE'!$B$6:$F$988,4,0))</f>
        <v>T</v>
      </c>
      <c r="F34" s="48">
        <f>IF(ISERROR(VLOOKUP($B34,'START LİSTE'!$B$6:$F$988,5,0)),"",VLOOKUP($B34,'START LİSTE'!$B$6:$F$988,5,0))</f>
        <v>37674</v>
      </c>
      <c r="G34" s="123"/>
      <c r="H34" s="49">
        <f t="shared" si="1"/>
        <v>29</v>
      </c>
    </row>
    <row r="35" spans="1:8" ht="18" customHeight="1">
      <c r="A35" s="44">
        <f t="shared" si="0"/>
        <v>30</v>
      </c>
      <c r="B35" s="45">
        <v>783</v>
      </c>
      <c r="C35" s="46" t="str">
        <f>IF(ISERROR(VLOOKUP(B35,'START LİSTE'!$B$6:$F$988,2,0)),"",VLOOKUP(B35,'START LİSTE'!$B$6:$F$988,2,0))</f>
        <v>ZEHRA NUR ÖZDEMİR</v>
      </c>
      <c r="D35" s="46" t="str">
        <f>IF(ISERROR(VLOOKUP(B35,'START LİSTE'!$B$6:$F$988,3,0)),"",VLOOKUP(B35,'START LİSTE'!$B$6:$F$988,3,0))</f>
        <v>KARABÜK</v>
      </c>
      <c r="E35" s="47" t="str">
        <f>IF(ISERROR(VLOOKUP(B35,'START LİSTE'!$B$6:$F$988,4,0)),"",VLOOKUP(B35,'START LİSTE'!$B$6:$F$988,4,0))</f>
        <v>T</v>
      </c>
      <c r="F35" s="48">
        <f>IF(ISERROR(VLOOKUP($B35,'START LİSTE'!$B$6:$F$988,5,0)),"",VLOOKUP($B35,'START LİSTE'!$B$6:$F$988,5,0))</f>
        <v>37556</v>
      </c>
      <c r="G35" s="123" t="s">
        <v>64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743</v>
      </c>
      <c r="C36" s="46" t="str">
        <f>IF(ISERROR(VLOOKUP(B36,'START LİSTE'!$B$6:$F$988,2,0)),"",VLOOKUP(B36,'START LİSTE'!$B$6:$F$988,2,0))</f>
        <v>SERENAY ÇETİN</v>
      </c>
      <c r="D36" s="46" t="str">
        <f>IF(ISERROR(VLOOKUP(B36,'START LİSTE'!$B$6:$F$988,3,0)),"",VLOOKUP(B36,'START LİSTE'!$B$6:$F$988,3,0))</f>
        <v>BARTIN</v>
      </c>
      <c r="E36" s="47" t="str">
        <f>IF(ISERROR(VLOOKUP(B36,'START LİSTE'!$B$6:$F$988,4,0)),"",VLOOKUP(B36,'START LİSTE'!$B$6:$F$988,4,0))</f>
        <v>T</v>
      </c>
      <c r="F36" s="48">
        <f>IF(ISERROR(VLOOKUP($B36,'START LİSTE'!$B$6:$F$988,5,0)),"",VLOOKUP($B36,'START LİSTE'!$B$6:$F$988,5,0))</f>
        <v>37867</v>
      </c>
      <c r="G36" s="123" t="s">
        <v>64</v>
      </c>
      <c r="H36" s="49" t="str">
        <f t="shared" si="1"/>
        <v>-</v>
      </c>
    </row>
    <row r="37" spans="1:8" ht="18" customHeight="1">
      <c r="A37" s="44">
        <f t="shared" si="0"/>
      </c>
      <c r="B37" s="45"/>
      <c r="C37" s="46">
        <f>IF(ISERROR(VLOOKUP(B37,'START LİSTE'!$B$6:$F$988,2,0)),"",VLOOKUP(B37,'START LİSTE'!$B$6:$F$988,2,0))</f>
      </c>
      <c r="D37" s="46">
        <f>IF(ISERROR(VLOOKUP(B37,'START LİSTE'!$B$6:$F$988,3,0)),"",VLOOKUP(B37,'START LİSTE'!$B$6:$F$988,3,0))</f>
      </c>
      <c r="E37" s="47">
        <f>IF(ISERROR(VLOOKUP(B37,'START LİSTE'!$B$6:$F$988,4,0)),"",VLOOKUP(B37,'START LİSTE'!$B$6:$F$988,4,0))</f>
      </c>
      <c r="F37" s="48">
        <f>IF(ISERROR(VLOOKUP($B37,'START LİSTE'!$B$6:$F$988,5,0)),"",VLOOKUP($B37,'START LİSTE'!$B$6:$F$988,5,0))</f>
      </c>
      <c r="G37" s="123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LİSTE'!$B$6:$F$988,2,0)),"",VLOOKUP(B38,'START LİSTE'!$B$6:$F$988,2,0))</f>
      </c>
      <c r="D38" s="46">
        <f>IF(ISERROR(VLOOKUP(B38,'START LİSTE'!$B$6:$F$988,3,0)),"",VLOOKUP(B38,'START LİSTE'!$B$6:$F$988,3,0))</f>
      </c>
      <c r="E38" s="47">
        <f>IF(ISERROR(VLOOKUP(B38,'START LİSTE'!$B$6:$F$988,4,0)),"",VLOOKUP(B38,'START LİSTE'!$B$6:$F$988,4,0))</f>
      </c>
      <c r="F38" s="48">
        <f>IF(ISERROR(VLOOKUP($B38,'START LİSTE'!$B$6:$F$988,5,0)),"",VLOOKUP($B38,'START LİSTE'!$B$6:$F$988,5,0))</f>
      </c>
      <c r="G38" s="123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LİSTE'!$B$6:$F$988,2,0)),"",VLOOKUP(B39,'START LİSTE'!$B$6:$F$988,2,0))</f>
      </c>
      <c r="D39" s="46">
        <f>IF(ISERROR(VLOOKUP(B39,'START LİSTE'!$B$6:$F$988,3,0)),"",VLOOKUP(B39,'START LİSTE'!$B$6:$F$988,3,0))</f>
      </c>
      <c r="E39" s="47">
        <f>IF(ISERROR(VLOOKUP(B39,'START LİSTE'!$B$6:$F$988,4,0)),"",VLOOKUP(B39,'START LİSTE'!$B$6:$F$988,4,0))</f>
      </c>
      <c r="F39" s="48">
        <f>IF(ISERROR(VLOOKUP($B39,'START LİSTE'!$B$6:$F$988,5,0)),"",VLOOKUP($B39,'START LİSTE'!$B$6:$F$988,5,0))</f>
      </c>
      <c r="G39" s="123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LİSTE'!$B$6:$F$988,2,0)),"",VLOOKUP(B40,'START LİSTE'!$B$6:$F$988,2,0))</f>
      </c>
      <c r="D40" s="46">
        <f>IF(ISERROR(VLOOKUP(B40,'START LİSTE'!$B$6:$F$988,3,0)),"",VLOOKUP(B40,'START LİSTE'!$B$6:$F$988,3,0))</f>
      </c>
      <c r="E40" s="47">
        <f>IF(ISERROR(VLOOKUP(B40,'START LİSTE'!$B$6:$F$988,4,0)),"",VLOOKUP(B40,'START LİSTE'!$B$6:$F$988,4,0))</f>
      </c>
      <c r="F40" s="48">
        <f>IF(ISERROR(VLOOKUP($B40,'START LİSTE'!$B$6:$F$988,5,0)),"",VLOOKUP($B40,'START LİSTE'!$B$6:$F$988,5,0))</f>
      </c>
      <c r="G40" s="123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LİSTE'!$B$6:$F$988,2,0)),"",VLOOKUP(B41,'START LİSTE'!$B$6:$F$988,2,0))</f>
      </c>
      <c r="D41" s="46">
        <f>IF(ISERROR(VLOOKUP(B41,'START LİSTE'!$B$6:$F$988,3,0)),"",VLOOKUP(B41,'START LİSTE'!$B$6:$F$988,3,0))</f>
      </c>
      <c r="E41" s="47">
        <f>IF(ISERROR(VLOOKUP(B41,'START LİSTE'!$B$6:$F$988,4,0)),"",VLOOKUP(B41,'START LİSTE'!$B$6:$F$988,4,0))</f>
      </c>
      <c r="F41" s="48">
        <f>IF(ISERROR(VLOOKUP($B41,'START LİSTE'!$B$6:$F$988,5,0)),"",VLOOKUP($B41,'START LİSTE'!$B$6:$F$988,5,0))</f>
      </c>
      <c r="G41" s="123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LİSTE'!$B$6:$F$988,2,0)),"",VLOOKUP(B42,'START LİSTE'!$B$6:$F$988,2,0))</f>
      </c>
      <c r="D42" s="46">
        <f>IF(ISERROR(VLOOKUP(B42,'START LİSTE'!$B$6:$F$988,3,0)),"",VLOOKUP(B42,'START LİSTE'!$B$6:$F$988,3,0))</f>
      </c>
      <c r="E42" s="47">
        <f>IF(ISERROR(VLOOKUP(B42,'START LİSTE'!$B$6:$F$988,4,0)),"",VLOOKUP(B42,'START LİSTE'!$B$6:$F$988,4,0))</f>
      </c>
      <c r="F42" s="48">
        <f>IF(ISERROR(VLOOKUP($B42,'START LİSTE'!$B$6:$F$988,5,0)),"",VLOOKUP($B42,'START LİSTE'!$B$6:$F$988,5,0))</f>
      </c>
      <c r="G42" s="123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LİSTE'!$B$6:$F$988,2,0)),"",VLOOKUP(B43,'START LİSTE'!$B$6:$F$988,2,0))</f>
      </c>
      <c r="D43" s="46">
        <f>IF(ISERROR(VLOOKUP(B43,'START LİSTE'!$B$6:$F$988,3,0)),"",VLOOKUP(B43,'START LİSTE'!$B$6:$F$988,3,0))</f>
      </c>
      <c r="E43" s="47">
        <f>IF(ISERROR(VLOOKUP(B43,'START LİSTE'!$B$6:$F$988,4,0)),"",VLOOKUP(B43,'START LİSTE'!$B$6:$F$988,4,0))</f>
      </c>
      <c r="F43" s="48">
        <f>IF(ISERROR(VLOOKUP($B43,'START LİSTE'!$B$6:$F$988,5,0)),"",VLOOKUP($B43,'START LİSTE'!$B$6:$F$988,5,0))</f>
      </c>
      <c r="G43" s="123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LİSTE'!$B$6:$F$988,2,0)),"",VLOOKUP(B44,'START LİSTE'!$B$6:$F$988,2,0))</f>
      </c>
      <c r="D44" s="46">
        <f>IF(ISERROR(VLOOKUP(B44,'START LİSTE'!$B$6:$F$988,3,0)),"",VLOOKUP(B44,'START LİSTE'!$B$6:$F$988,3,0))</f>
      </c>
      <c r="E44" s="47">
        <f>IF(ISERROR(VLOOKUP(B44,'START LİSTE'!$B$6:$F$988,4,0)),"",VLOOKUP(B44,'START LİSTE'!$B$6:$F$988,4,0))</f>
      </c>
      <c r="F44" s="48">
        <f>IF(ISERROR(VLOOKUP($B44,'START LİSTE'!$B$6:$F$988,5,0)),"",VLOOKUP($B44,'START LİSTE'!$B$6:$F$988,5,0))</f>
      </c>
      <c r="G44" s="123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LİSTE'!$B$6:$F$988,2,0)),"",VLOOKUP(B45,'START LİSTE'!$B$6:$F$988,2,0))</f>
      </c>
      <c r="D45" s="46">
        <f>IF(ISERROR(VLOOKUP(B45,'START LİSTE'!$B$6:$F$988,3,0)),"",VLOOKUP(B45,'START LİSTE'!$B$6:$F$988,3,0))</f>
      </c>
      <c r="E45" s="47">
        <f>IF(ISERROR(VLOOKUP(B45,'START LİSTE'!$B$6:$F$988,4,0)),"",VLOOKUP(B45,'START LİSTE'!$B$6:$F$988,4,0))</f>
      </c>
      <c r="F45" s="48">
        <f>IF(ISERROR(VLOOKUP($B45,'START LİSTE'!$B$6:$F$988,5,0)),"",VLOOKUP($B45,'START LİSTE'!$B$6:$F$988,5,0))</f>
      </c>
      <c r="G45" s="123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LİSTE'!$B$6:$F$988,2,0)),"",VLOOKUP(B46,'START LİSTE'!$B$6:$F$988,2,0))</f>
      </c>
      <c r="D46" s="46">
        <f>IF(ISERROR(VLOOKUP(B46,'START LİSTE'!$B$6:$F$988,3,0)),"",VLOOKUP(B46,'START LİSTE'!$B$6:$F$988,3,0))</f>
      </c>
      <c r="E46" s="47">
        <f>IF(ISERROR(VLOOKUP(B46,'START LİSTE'!$B$6:$F$988,4,0)),"",VLOOKUP(B46,'START LİSTE'!$B$6:$F$988,4,0))</f>
      </c>
      <c r="F46" s="48">
        <f>IF(ISERROR(VLOOKUP($B46,'START LİSTE'!$B$6:$F$988,5,0)),"",VLOOKUP($B46,'START LİSTE'!$B$6:$F$988,5,0))</f>
      </c>
      <c r="G46" s="123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LİSTE'!$B$6:$F$988,2,0)),"",VLOOKUP(B47,'START LİSTE'!$B$6:$F$988,2,0))</f>
      </c>
      <c r="D47" s="46">
        <f>IF(ISERROR(VLOOKUP(B47,'START LİSTE'!$B$6:$F$988,3,0)),"",VLOOKUP(B47,'START LİSTE'!$B$6:$F$988,3,0))</f>
      </c>
      <c r="E47" s="47">
        <f>IF(ISERROR(VLOOKUP(B47,'START LİSTE'!$B$6:$F$988,4,0)),"",VLOOKUP(B47,'START LİSTE'!$B$6:$F$988,4,0))</f>
      </c>
      <c r="F47" s="48">
        <f>IF(ISERROR(VLOOKUP($B47,'START LİSTE'!$B$6:$F$988,5,0)),"",VLOOKUP($B47,'START LİSTE'!$B$6:$F$988,5,0))</f>
      </c>
      <c r="G47" s="123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LİSTE'!$B$6:$F$988,2,0)),"",VLOOKUP(B48,'START LİSTE'!$B$6:$F$988,2,0))</f>
      </c>
      <c r="D48" s="46">
        <f>IF(ISERROR(VLOOKUP(B48,'START LİSTE'!$B$6:$F$988,3,0)),"",VLOOKUP(B48,'START LİSTE'!$B$6:$F$988,3,0))</f>
      </c>
      <c r="E48" s="47">
        <f>IF(ISERROR(VLOOKUP(B48,'START LİSTE'!$B$6:$F$988,4,0)),"",VLOOKUP(B48,'START LİSTE'!$B$6:$F$988,4,0))</f>
      </c>
      <c r="F48" s="48">
        <f>IF(ISERROR(VLOOKUP($B48,'START LİSTE'!$B$6:$F$988,5,0)),"",VLOOKUP($B48,'START LİSTE'!$B$6:$F$988,5,0))</f>
      </c>
      <c r="G48" s="123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LİSTE'!$B$6:$F$988,2,0)),"",VLOOKUP(B49,'START LİSTE'!$B$6:$F$988,2,0))</f>
      </c>
      <c r="D49" s="46">
        <f>IF(ISERROR(VLOOKUP(B49,'START LİSTE'!$B$6:$F$988,3,0)),"",VLOOKUP(B49,'START LİSTE'!$B$6:$F$988,3,0))</f>
      </c>
      <c r="E49" s="47">
        <f>IF(ISERROR(VLOOKUP(B49,'START LİSTE'!$B$6:$F$988,4,0)),"",VLOOKUP(B49,'START LİSTE'!$B$6:$F$988,4,0))</f>
      </c>
      <c r="F49" s="48">
        <f>IF(ISERROR(VLOOKUP($B49,'START LİSTE'!$B$6:$F$988,5,0)),"",VLOOKUP($B49,'START LİSTE'!$B$6:$F$988,5,0))</f>
      </c>
      <c r="G49" s="123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LİSTE'!$B$6:$F$988,2,0)),"",VLOOKUP(B50,'START LİSTE'!$B$6:$F$988,2,0))</f>
      </c>
      <c r="D50" s="46">
        <f>IF(ISERROR(VLOOKUP(B50,'START LİSTE'!$B$6:$F$988,3,0)),"",VLOOKUP(B50,'START LİSTE'!$B$6:$F$988,3,0))</f>
      </c>
      <c r="E50" s="47">
        <f>IF(ISERROR(VLOOKUP(B50,'START LİSTE'!$B$6:$F$988,4,0)),"",VLOOKUP(B50,'START LİSTE'!$B$6:$F$988,4,0))</f>
      </c>
      <c r="F50" s="48">
        <f>IF(ISERROR(VLOOKUP($B50,'START LİSTE'!$B$6:$F$988,5,0)),"",VLOOKUP($B50,'START LİSTE'!$B$6:$F$988,5,0))</f>
      </c>
      <c r="G50" s="123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LİSTE'!$B$6:$F$988,2,0)),"",VLOOKUP(B51,'START LİSTE'!$B$6:$F$988,2,0))</f>
      </c>
      <c r="D51" s="46">
        <f>IF(ISERROR(VLOOKUP(B51,'START LİSTE'!$B$6:$F$988,3,0)),"",VLOOKUP(B51,'START LİSTE'!$B$6:$F$988,3,0))</f>
      </c>
      <c r="E51" s="47">
        <f>IF(ISERROR(VLOOKUP(B51,'START LİSTE'!$B$6:$F$988,4,0)),"",VLOOKUP(B51,'START LİSTE'!$B$6:$F$988,4,0))</f>
      </c>
      <c r="F51" s="48">
        <f>IF(ISERROR(VLOOKUP($B51,'START LİSTE'!$B$6:$F$988,5,0)),"",VLOOKUP($B51,'START LİSTE'!$B$6:$F$988,5,0))</f>
      </c>
      <c r="G51" s="123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LİSTE'!$B$6:$F$988,2,0)),"",VLOOKUP(B52,'START LİSTE'!$B$6:$F$988,2,0))</f>
      </c>
      <c r="D52" s="46">
        <f>IF(ISERROR(VLOOKUP(B52,'START LİSTE'!$B$6:$F$988,3,0)),"",VLOOKUP(B52,'START LİSTE'!$B$6:$F$988,3,0))</f>
      </c>
      <c r="E52" s="47">
        <f>IF(ISERROR(VLOOKUP(B52,'START LİSTE'!$B$6:$F$988,4,0)),"",VLOOKUP(B52,'START LİSTE'!$B$6:$F$988,4,0))</f>
      </c>
      <c r="F52" s="48">
        <f>IF(ISERROR(VLOOKUP($B52,'START LİSTE'!$B$6:$F$988,5,0)),"",VLOOKUP($B52,'START LİSTE'!$B$6:$F$988,5,0))</f>
      </c>
      <c r="G52" s="123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LİSTE'!$B$6:$F$988,2,0)),"",VLOOKUP(B53,'START LİSTE'!$B$6:$F$988,2,0))</f>
      </c>
      <c r="D53" s="46">
        <f>IF(ISERROR(VLOOKUP(B53,'START LİSTE'!$B$6:$F$988,3,0)),"",VLOOKUP(B53,'START LİSTE'!$B$6:$F$988,3,0))</f>
      </c>
      <c r="E53" s="47">
        <f>IF(ISERROR(VLOOKUP(B53,'START LİSTE'!$B$6:$F$988,4,0)),"",VLOOKUP(B53,'START LİSTE'!$B$6:$F$988,4,0))</f>
      </c>
      <c r="F53" s="48">
        <f>IF(ISERROR(VLOOKUP($B53,'START LİSTE'!$B$6:$F$988,5,0)),"",VLOOKUP($B53,'START LİSTE'!$B$6:$F$988,5,0))</f>
      </c>
      <c r="G53" s="123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LİSTE'!$B$6:$F$988,2,0)),"",VLOOKUP(B54,'START LİSTE'!$B$6:$F$988,2,0))</f>
      </c>
      <c r="D54" s="46">
        <f>IF(ISERROR(VLOOKUP(B54,'START LİSTE'!$B$6:$F$988,3,0)),"",VLOOKUP(B54,'START LİSTE'!$B$6:$F$988,3,0))</f>
      </c>
      <c r="E54" s="47">
        <f>IF(ISERROR(VLOOKUP(B54,'START LİSTE'!$B$6:$F$988,4,0)),"",VLOOKUP(B54,'START LİSTE'!$B$6:$F$988,4,0))</f>
      </c>
      <c r="F54" s="48">
        <f>IF(ISERROR(VLOOKUP($B54,'START LİSTE'!$B$6:$F$988,5,0)),"",VLOOKUP($B54,'START LİSTE'!$B$6:$F$988,5,0))</f>
      </c>
      <c r="G54" s="123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LİSTE'!$B$6:$F$988,2,0)),"",VLOOKUP(B55,'START LİSTE'!$B$6:$F$988,2,0))</f>
      </c>
      <c r="D55" s="46">
        <f>IF(ISERROR(VLOOKUP(B55,'START LİSTE'!$B$6:$F$988,3,0)),"",VLOOKUP(B55,'START LİSTE'!$B$6:$F$988,3,0))</f>
      </c>
      <c r="E55" s="47">
        <f>IF(ISERROR(VLOOKUP(B55,'START LİSTE'!$B$6:$F$988,4,0)),"",VLOOKUP(B55,'START LİSTE'!$B$6:$F$988,4,0))</f>
      </c>
      <c r="F55" s="48">
        <f>IF(ISERROR(VLOOKUP($B55,'START LİSTE'!$B$6:$F$988,5,0)),"",VLOOKUP($B55,'START LİSTE'!$B$6:$F$988,5,0))</f>
      </c>
      <c r="G55" s="123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LİSTE'!$B$6:$F$988,2,0)),"",VLOOKUP(B56,'START LİSTE'!$B$6:$F$988,2,0))</f>
      </c>
      <c r="D56" s="46">
        <f>IF(ISERROR(VLOOKUP(B56,'START LİSTE'!$B$6:$F$988,3,0)),"",VLOOKUP(B56,'START LİSTE'!$B$6:$F$988,3,0))</f>
      </c>
      <c r="E56" s="47">
        <f>IF(ISERROR(VLOOKUP(B56,'START LİSTE'!$B$6:$F$988,4,0)),"",VLOOKUP(B56,'START LİSTE'!$B$6:$F$988,4,0))</f>
      </c>
      <c r="F56" s="48">
        <f>IF(ISERROR(VLOOKUP($B56,'START LİSTE'!$B$6:$F$988,5,0)),"",VLOOKUP($B56,'START LİSTE'!$B$6:$F$988,5,0))</f>
      </c>
      <c r="G56" s="123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LİSTE'!$B$6:$F$988,2,0)),"",VLOOKUP(B57,'START LİSTE'!$B$6:$F$988,2,0))</f>
      </c>
      <c r="D57" s="46">
        <f>IF(ISERROR(VLOOKUP(B57,'START LİSTE'!$B$6:$F$988,3,0)),"",VLOOKUP(B57,'START LİSTE'!$B$6:$F$988,3,0))</f>
      </c>
      <c r="E57" s="47">
        <f>IF(ISERROR(VLOOKUP(B57,'START LİSTE'!$B$6:$F$988,4,0)),"",VLOOKUP(B57,'START LİSTE'!$B$6:$F$988,4,0))</f>
      </c>
      <c r="F57" s="48">
        <f>IF(ISERROR(VLOOKUP($B57,'START LİSTE'!$B$6:$F$988,5,0)),"",VLOOKUP($B57,'START LİSTE'!$B$6:$F$988,5,0))</f>
      </c>
      <c r="G57" s="123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LİSTE'!$B$6:$F$988,2,0)),"",VLOOKUP(B58,'START LİSTE'!$B$6:$F$988,2,0))</f>
      </c>
      <c r="D58" s="46">
        <f>IF(ISERROR(VLOOKUP(B58,'START LİSTE'!$B$6:$F$988,3,0)),"",VLOOKUP(B58,'START LİSTE'!$B$6:$F$988,3,0))</f>
      </c>
      <c r="E58" s="47">
        <f>IF(ISERROR(VLOOKUP(B58,'START LİSTE'!$B$6:$F$988,4,0)),"",VLOOKUP(B58,'START LİSTE'!$B$6:$F$988,4,0))</f>
      </c>
      <c r="F58" s="48">
        <f>IF(ISERROR(VLOOKUP($B58,'START LİSTE'!$B$6:$F$988,5,0)),"",VLOOKUP($B58,'START LİSTE'!$B$6:$F$988,5,0))</f>
      </c>
      <c r="G58" s="123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LİSTE'!$B$6:$F$988,2,0)),"",VLOOKUP(B59,'START LİSTE'!$B$6:$F$988,2,0))</f>
      </c>
      <c r="D59" s="46">
        <f>IF(ISERROR(VLOOKUP(B59,'START LİSTE'!$B$6:$F$988,3,0)),"",VLOOKUP(B59,'START LİSTE'!$B$6:$F$988,3,0))</f>
      </c>
      <c r="E59" s="47">
        <f>IF(ISERROR(VLOOKUP(B59,'START LİSTE'!$B$6:$F$988,4,0)),"",VLOOKUP(B59,'START LİSTE'!$B$6:$F$988,4,0))</f>
      </c>
      <c r="F59" s="48">
        <f>IF(ISERROR(VLOOKUP($B59,'START LİSTE'!$B$6:$F$988,5,0)),"",VLOOKUP($B59,'START LİSTE'!$B$6:$F$988,5,0))</f>
      </c>
      <c r="G59" s="123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LİSTE'!$B$6:$F$988,2,0)),"",VLOOKUP(B60,'START LİSTE'!$B$6:$F$988,2,0))</f>
      </c>
      <c r="D60" s="46">
        <f>IF(ISERROR(VLOOKUP(B60,'START LİSTE'!$B$6:$F$988,3,0)),"",VLOOKUP(B60,'START LİSTE'!$B$6:$F$988,3,0))</f>
      </c>
      <c r="E60" s="47">
        <f>IF(ISERROR(VLOOKUP(B60,'START LİSTE'!$B$6:$F$988,4,0)),"",VLOOKUP(B60,'START LİSTE'!$B$6:$F$988,4,0))</f>
      </c>
      <c r="F60" s="48">
        <f>IF(ISERROR(VLOOKUP($B60,'START LİSTE'!$B$6:$F$988,5,0)),"",VLOOKUP($B60,'START LİSTE'!$B$6:$F$988,5,0))</f>
      </c>
      <c r="G60" s="123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LİSTE'!$B$6:$F$988,2,0)),"",VLOOKUP(B61,'START LİSTE'!$B$6:$F$988,2,0))</f>
      </c>
      <c r="D61" s="46">
        <f>IF(ISERROR(VLOOKUP(B61,'START LİSTE'!$B$6:$F$988,3,0)),"",VLOOKUP(B61,'START LİSTE'!$B$6:$F$988,3,0))</f>
      </c>
      <c r="E61" s="47">
        <f>IF(ISERROR(VLOOKUP(B61,'START LİSTE'!$B$6:$F$988,4,0)),"",VLOOKUP(B61,'START LİSTE'!$B$6:$F$988,4,0))</f>
      </c>
      <c r="F61" s="48">
        <f>IF(ISERROR(VLOOKUP($B61,'START LİSTE'!$B$6:$F$988,5,0)),"",VLOOKUP($B61,'START LİSTE'!$B$6:$F$988,5,0))</f>
      </c>
      <c r="G61" s="123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LİSTE'!$B$6:$F$988,2,0)),"",VLOOKUP(B62,'START LİSTE'!$B$6:$F$988,2,0))</f>
      </c>
      <c r="D62" s="46">
        <f>IF(ISERROR(VLOOKUP(B62,'START LİSTE'!$B$6:$F$988,3,0)),"",VLOOKUP(B62,'START LİSTE'!$B$6:$F$988,3,0))</f>
      </c>
      <c r="E62" s="47">
        <f>IF(ISERROR(VLOOKUP(B62,'START LİSTE'!$B$6:$F$988,4,0)),"",VLOOKUP(B62,'START LİSTE'!$B$6:$F$988,4,0))</f>
      </c>
      <c r="F62" s="48">
        <f>IF(ISERROR(VLOOKUP($B62,'START LİSTE'!$B$6:$F$988,5,0)),"",VLOOKUP($B62,'START LİSTE'!$B$6:$F$988,5,0))</f>
      </c>
      <c r="G62" s="123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LİSTE'!$B$6:$F$988,2,0)),"",VLOOKUP(B63,'START LİSTE'!$B$6:$F$988,2,0))</f>
      </c>
      <c r="D63" s="46">
        <f>IF(ISERROR(VLOOKUP(B63,'START LİSTE'!$B$6:$F$988,3,0)),"",VLOOKUP(B63,'START LİSTE'!$B$6:$F$988,3,0))</f>
      </c>
      <c r="E63" s="47">
        <f>IF(ISERROR(VLOOKUP(B63,'START LİSTE'!$B$6:$F$988,4,0)),"",VLOOKUP(B63,'START LİSTE'!$B$6:$F$988,4,0))</f>
      </c>
      <c r="F63" s="48">
        <f>IF(ISERROR(VLOOKUP($B63,'START LİSTE'!$B$6:$F$988,5,0)),"",VLOOKUP($B63,'START LİSTE'!$B$6:$F$988,5,0))</f>
      </c>
      <c r="G63" s="123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LİSTE'!$B$6:$F$988,2,0)),"",VLOOKUP(B64,'START LİSTE'!$B$6:$F$988,2,0))</f>
      </c>
      <c r="D64" s="46">
        <f>IF(ISERROR(VLOOKUP(B64,'START LİSTE'!$B$6:$F$988,3,0)),"",VLOOKUP(B64,'START LİSTE'!$B$6:$F$988,3,0))</f>
      </c>
      <c r="E64" s="47">
        <f>IF(ISERROR(VLOOKUP(B64,'START LİSTE'!$B$6:$F$988,4,0)),"",VLOOKUP(B64,'START LİSTE'!$B$6:$F$988,4,0))</f>
      </c>
      <c r="F64" s="48">
        <f>IF(ISERROR(VLOOKUP($B64,'START LİSTE'!$B$6:$F$988,5,0)),"",VLOOKUP($B64,'START LİSTE'!$B$6:$F$988,5,0))</f>
      </c>
      <c r="G64" s="123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LİSTE'!$B$6:$F$988,2,0)),"",VLOOKUP(B65,'START LİSTE'!$B$6:$F$988,2,0))</f>
      </c>
      <c r="D65" s="46">
        <f>IF(ISERROR(VLOOKUP(B65,'START LİSTE'!$B$6:$F$988,3,0)),"",VLOOKUP(B65,'START LİSTE'!$B$6:$F$988,3,0))</f>
      </c>
      <c r="E65" s="47">
        <f>IF(ISERROR(VLOOKUP(B65,'START LİSTE'!$B$6:$F$988,4,0)),"",VLOOKUP(B65,'START LİSTE'!$B$6:$F$988,4,0))</f>
      </c>
      <c r="F65" s="48">
        <f>IF(ISERROR(VLOOKUP($B65,'START LİSTE'!$B$6:$F$988,5,0)),"",VLOOKUP($B65,'START LİSTE'!$B$6:$F$988,5,0))</f>
      </c>
      <c r="G65" s="123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LİSTE'!$B$6:$F$988,2,0)),"",VLOOKUP(B66,'START LİSTE'!$B$6:$F$988,2,0))</f>
      </c>
      <c r="D66" s="46">
        <f>IF(ISERROR(VLOOKUP(B66,'START LİSTE'!$B$6:$F$988,3,0)),"",VLOOKUP(B66,'START LİSTE'!$B$6:$F$988,3,0))</f>
      </c>
      <c r="E66" s="47">
        <f>IF(ISERROR(VLOOKUP(B66,'START LİSTE'!$B$6:$F$988,4,0)),"",VLOOKUP(B66,'START LİSTE'!$B$6:$F$988,4,0))</f>
      </c>
      <c r="F66" s="48">
        <f>IF(ISERROR(VLOOKUP($B66,'START LİSTE'!$B$6:$F$988,5,0)),"",VLOOKUP($B66,'START LİSTE'!$B$6:$F$988,5,0))</f>
      </c>
      <c r="G66" s="123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LİSTE'!$B$6:$F$988,2,0)),"",VLOOKUP(B67,'START LİSTE'!$B$6:$F$988,2,0))</f>
      </c>
      <c r="D67" s="46">
        <f>IF(ISERROR(VLOOKUP(B67,'START LİSTE'!$B$6:$F$988,3,0)),"",VLOOKUP(B67,'START LİSTE'!$B$6:$F$988,3,0))</f>
      </c>
      <c r="E67" s="47">
        <f>IF(ISERROR(VLOOKUP(B67,'START LİSTE'!$B$6:$F$988,4,0)),"",VLOOKUP(B67,'START LİSTE'!$B$6:$F$988,4,0))</f>
      </c>
      <c r="F67" s="48">
        <f>IF(ISERROR(VLOOKUP($B67,'START LİSTE'!$B$6:$F$988,5,0)),"",VLOOKUP($B67,'START LİSTE'!$B$6:$F$988,5,0))</f>
      </c>
      <c r="G67" s="123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LİSTE'!$B$6:$F$988,2,0)),"",VLOOKUP(B68,'START LİSTE'!$B$6:$F$988,2,0))</f>
      </c>
      <c r="D68" s="46">
        <f>IF(ISERROR(VLOOKUP(B68,'START LİSTE'!$B$6:$F$988,3,0)),"",VLOOKUP(B68,'START LİSTE'!$B$6:$F$988,3,0))</f>
      </c>
      <c r="E68" s="47">
        <f>IF(ISERROR(VLOOKUP(B68,'START LİSTE'!$B$6:$F$988,4,0)),"",VLOOKUP(B68,'START LİSTE'!$B$6:$F$988,4,0))</f>
      </c>
      <c r="F68" s="48">
        <f>IF(ISERROR(VLOOKUP($B68,'START LİSTE'!$B$6:$F$988,5,0)),"",VLOOKUP($B68,'START LİSTE'!$B$6:$F$988,5,0))</f>
      </c>
      <c r="G68" s="123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LİSTE'!$B$6:$F$988,2,0)),"",VLOOKUP(B69,'START LİSTE'!$B$6:$F$988,2,0))</f>
      </c>
      <c r="D69" s="46">
        <f>IF(ISERROR(VLOOKUP(B69,'START LİSTE'!$B$6:$F$988,3,0)),"",VLOOKUP(B69,'START LİSTE'!$B$6:$F$988,3,0))</f>
      </c>
      <c r="E69" s="47">
        <f>IF(ISERROR(VLOOKUP(B69,'START LİSTE'!$B$6:$F$988,4,0)),"",VLOOKUP(B69,'START LİSTE'!$B$6:$F$988,4,0))</f>
      </c>
      <c r="F69" s="48">
        <f>IF(ISERROR(VLOOKUP($B69,'START LİSTE'!$B$6:$F$988,5,0)),"",VLOOKUP($B69,'START LİSTE'!$B$6:$F$988,5,0))</f>
      </c>
      <c r="G69" s="123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LİSTE'!$B$6:$F$988,2,0)),"",VLOOKUP(B70,'START LİSTE'!$B$6:$F$988,2,0))</f>
      </c>
      <c r="D70" s="46">
        <f>IF(ISERROR(VLOOKUP(B70,'START LİSTE'!$B$6:$F$988,3,0)),"",VLOOKUP(B70,'START LİSTE'!$B$6:$F$988,3,0))</f>
      </c>
      <c r="E70" s="47">
        <f>IF(ISERROR(VLOOKUP(B70,'START LİSTE'!$B$6:$F$988,4,0)),"",VLOOKUP(B70,'START LİSTE'!$B$6:$F$988,4,0))</f>
      </c>
      <c r="F70" s="48">
        <f>IF(ISERROR(VLOOKUP($B70,'START LİSTE'!$B$6:$F$988,5,0)),"",VLOOKUP($B70,'START LİSTE'!$B$6:$F$988,5,0))</f>
      </c>
      <c r="G70" s="123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LİSTE'!$B$6:$F$988,2,0)),"",VLOOKUP(B71,'START LİSTE'!$B$6:$F$988,2,0))</f>
      </c>
      <c r="D71" s="46">
        <f>IF(ISERROR(VLOOKUP(B71,'START LİSTE'!$B$6:$F$988,3,0)),"",VLOOKUP(B71,'START LİSTE'!$B$6:$F$988,3,0))</f>
      </c>
      <c r="E71" s="47">
        <f>IF(ISERROR(VLOOKUP(B71,'START LİSTE'!$B$6:$F$988,4,0)),"",VLOOKUP(B71,'START LİSTE'!$B$6:$F$988,4,0))</f>
      </c>
      <c r="F71" s="48">
        <f>IF(ISERROR(VLOOKUP($B71,'START LİSTE'!$B$6:$F$988,5,0)),"",VLOOKUP($B71,'START LİSTE'!$B$6:$F$988,5,0))</f>
      </c>
      <c r="G71" s="123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LİSTE'!$B$6:$F$988,2,0)),"",VLOOKUP(B72,'START LİSTE'!$B$6:$F$988,2,0))</f>
      </c>
      <c r="D72" s="46">
        <f>IF(ISERROR(VLOOKUP(B72,'START LİSTE'!$B$6:$F$988,3,0)),"",VLOOKUP(B72,'START LİSTE'!$B$6:$F$988,3,0))</f>
      </c>
      <c r="E72" s="47">
        <f>IF(ISERROR(VLOOKUP(B72,'START LİSTE'!$B$6:$F$988,4,0)),"",VLOOKUP(B72,'START LİSTE'!$B$6:$F$988,4,0))</f>
      </c>
      <c r="F72" s="48">
        <f>IF(ISERROR(VLOOKUP($B72,'START LİSTE'!$B$6:$F$988,5,0)),"",VLOOKUP($B72,'START LİSTE'!$B$6:$F$988,5,0))</f>
      </c>
      <c r="G72" s="123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LİSTE'!$B$6:$F$988,2,0)),"",VLOOKUP(B73,'START LİSTE'!$B$6:$F$988,2,0))</f>
      </c>
      <c r="D73" s="46">
        <f>IF(ISERROR(VLOOKUP(B73,'START LİSTE'!$B$6:$F$988,3,0)),"",VLOOKUP(B73,'START LİSTE'!$B$6:$F$988,3,0))</f>
      </c>
      <c r="E73" s="47">
        <f>IF(ISERROR(VLOOKUP(B73,'START LİSTE'!$B$6:$F$988,4,0)),"",VLOOKUP(B73,'START LİSTE'!$B$6:$F$988,4,0))</f>
      </c>
      <c r="F73" s="48">
        <f>IF(ISERROR(VLOOKUP($B73,'START LİSTE'!$B$6:$F$988,5,0)),"",VLOOKUP($B73,'START LİSTE'!$B$6:$F$988,5,0))</f>
      </c>
      <c r="G73" s="123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LİSTE'!$B$6:$F$988,2,0)),"",VLOOKUP(B74,'START LİSTE'!$B$6:$F$988,2,0))</f>
      </c>
      <c r="D74" s="46">
        <f>IF(ISERROR(VLOOKUP(B74,'START LİSTE'!$B$6:$F$988,3,0)),"",VLOOKUP(B74,'START LİSTE'!$B$6:$F$988,3,0))</f>
      </c>
      <c r="E74" s="47">
        <f>IF(ISERROR(VLOOKUP(B74,'START LİSTE'!$B$6:$F$988,4,0)),"",VLOOKUP(B74,'START LİSTE'!$B$6:$F$988,4,0))</f>
      </c>
      <c r="F74" s="48">
        <f>IF(ISERROR(VLOOKUP($B74,'START LİSTE'!$B$6:$F$988,5,0)),"",VLOOKUP($B74,'START LİSTE'!$B$6:$F$988,5,0))</f>
      </c>
      <c r="G74" s="123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LİSTE'!$B$6:$F$988,2,0)),"",VLOOKUP(B75,'START LİSTE'!$B$6:$F$988,2,0))</f>
      </c>
      <c r="D75" s="46">
        <f>IF(ISERROR(VLOOKUP(B75,'START LİSTE'!$B$6:$F$988,3,0)),"",VLOOKUP(B75,'START LİSTE'!$B$6:$F$988,3,0))</f>
      </c>
      <c r="E75" s="47">
        <f>IF(ISERROR(VLOOKUP(B75,'START LİSTE'!$B$6:$F$988,4,0)),"",VLOOKUP(B75,'START LİSTE'!$B$6:$F$988,4,0))</f>
      </c>
      <c r="F75" s="48">
        <f>IF(ISERROR(VLOOKUP($B75,'START LİSTE'!$B$6:$F$988,5,0)),"",VLOOKUP($B75,'START LİSTE'!$B$6:$F$988,5,0))</f>
      </c>
      <c r="G75" s="123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LİSTE'!$B$6:$F$988,2,0)),"",VLOOKUP(B76,'START LİSTE'!$B$6:$F$988,2,0))</f>
      </c>
      <c r="D76" s="46">
        <f>IF(ISERROR(VLOOKUP(B76,'START LİSTE'!$B$6:$F$988,3,0)),"",VLOOKUP(B76,'START LİSTE'!$B$6:$F$988,3,0))</f>
      </c>
      <c r="E76" s="47">
        <f>IF(ISERROR(VLOOKUP(B76,'START LİSTE'!$B$6:$F$988,4,0)),"",VLOOKUP(B76,'START LİSTE'!$B$6:$F$988,4,0))</f>
      </c>
      <c r="F76" s="48">
        <f>IF(ISERROR(VLOOKUP($B76,'START LİSTE'!$B$6:$F$988,5,0)),"",VLOOKUP($B76,'START LİSTE'!$B$6:$F$988,5,0))</f>
      </c>
      <c r="G76" s="123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LİSTE'!$B$6:$F$988,2,0)),"",VLOOKUP(B77,'START LİSTE'!$B$6:$F$988,2,0))</f>
      </c>
      <c r="D77" s="46">
        <f>IF(ISERROR(VLOOKUP(B77,'START LİSTE'!$B$6:$F$988,3,0)),"",VLOOKUP(B77,'START LİSTE'!$B$6:$F$988,3,0))</f>
      </c>
      <c r="E77" s="47">
        <f>IF(ISERROR(VLOOKUP(B77,'START LİSTE'!$B$6:$F$988,4,0)),"",VLOOKUP(B77,'START LİSTE'!$B$6:$F$988,4,0))</f>
      </c>
      <c r="F77" s="48">
        <f>IF(ISERROR(VLOOKUP($B77,'START LİSTE'!$B$6:$F$988,5,0)),"",VLOOKUP($B77,'START LİSTE'!$B$6:$F$988,5,0))</f>
      </c>
      <c r="G77" s="123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LİSTE'!$B$6:$F$988,2,0)),"",VLOOKUP(B78,'START LİSTE'!$B$6:$F$988,2,0))</f>
      </c>
      <c r="D78" s="46">
        <f>IF(ISERROR(VLOOKUP(B78,'START LİSTE'!$B$6:$F$988,3,0)),"",VLOOKUP(B78,'START LİSTE'!$B$6:$F$988,3,0))</f>
      </c>
      <c r="E78" s="47">
        <f>IF(ISERROR(VLOOKUP(B78,'START LİSTE'!$B$6:$F$988,4,0)),"",VLOOKUP(B78,'START LİSTE'!$B$6:$F$988,4,0))</f>
      </c>
      <c r="F78" s="48">
        <f>IF(ISERROR(VLOOKUP($B78,'START LİSTE'!$B$6:$F$988,5,0)),"",VLOOKUP($B78,'START LİSTE'!$B$6:$F$988,5,0))</f>
      </c>
      <c r="G78" s="123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LİSTE'!$B$6:$F$988,2,0)),"",VLOOKUP(B79,'START LİSTE'!$B$6:$F$988,2,0))</f>
      </c>
      <c r="D79" s="46">
        <f>IF(ISERROR(VLOOKUP(B79,'START LİSTE'!$B$6:$F$988,3,0)),"",VLOOKUP(B79,'START LİSTE'!$B$6:$F$988,3,0))</f>
      </c>
      <c r="E79" s="47">
        <f>IF(ISERROR(VLOOKUP(B79,'START LİSTE'!$B$6:$F$988,4,0)),"",VLOOKUP(B79,'START LİSTE'!$B$6:$F$988,4,0))</f>
      </c>
      <c r="F79" s="48">
        <f>IF(ISERROR(VLOOKUP($B79,'START LİSTE'!$B$6:$F$988,5,0)),"",VLOOKUP($B79,'START LİSTE'!$B$6:$F$988,5,0))</f>
      </c>
      <c r="G79" s="123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LİSTE'!$B$6:$F$988,2,0)),"",VLOOKUP(B80,'START LİSTE'!$B$6:$F$988,2,0))</f>
      </c>
      <c r="D80" s="46">
        <f>IF(ISERROR(VLOOKUP(B80,'START LİSTE'!$B$6:$F$988,3,0)),"",VLOOKUP(B80,'START LİSTE'!$B$6:$F$988,3,0))</f>
      </c>
      <c r="E80" s="47">
        <f>IF(ISERROR(VLOOKUP(B80,'START LİSTE'!$B$6:$F$988,4,0)),"",VLOOKUP(B80,'START LİSTE'!$B$6:$F$988,4,0))</f>
      </c>
      <c r="F80" s="48">
        <f>IF(ISERROR(VLOOKUP($B80,'START LİSTE'!$B$6:$F$988,5,0)),"",VLOOKUP($B80,'START LİSTE'!$B$6:$F$988,5,0))</f>
      </c>
      <c r="G80" s="123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LİSTE'!$B$6:$F$988,2,0)),"",VLOOKUP(B81,'START LİSTE'!$B$6:$F$988,2,0))</f>
      </c>
      <c r="D81" s="46">
        <f>IF(ISERROR(VLOOKUP(B81,'START LİSTE'!$B$6:$F$988,3,0)),"",VLOOKUP(B81,'START LİSTE'!$B$6:$F$988,3,0))</f>
      </c>
      <c r="E81" s="47">
        <f>IF(ISERROR(VLOOKUP(B81,'START LİSTE'!$B$6:$F$988,4,0)),"",VLOOKUP(B81,'START LİSTE'!$B$6:$F$988,4,0))</f>
      </c>
      <c r="F81" s="48">
        <f>IF(ISERROR(VLOOKUP($B81,'START LİSTE'!$B$6:$F$988,5,0)),"",VLOOKUP($B81,'START LİSTE'!$B$6:$F$988,5,0))</f>
      </c>
      <c r="G81" s="123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LİSTE'!$B$6:$F$988,2,0)),"",VLOOKUP(B82,'START LİSTE'!$B$6:$F$988,2,0))</f>
      </c>
      <c r="D82" s="46">
        <f>IF(ISERROR(VLOOKUP(B82,'START LİSTE'!$B$6:$F$988,3,0)),"",VLOOKUP(B82,'START LİSTE'!$B$6:$F$988,3,0))</f>
      </c>
      <c r="E82" s="47">
        <f>IF(ISERROR(VLOOKUP(B82,'START LİSTE'!$B$6:$F$988,4,0)),"",VLOOKUP(B82,'START LİSTE'!$B$6:$F$988,4,0))</f>
      </c>
      <c r="F82" s="48">
        <f>IF(ISERROR(VLOOKUP($B82,'START LİSTE'!$B$6:$F$988,5,0)),"",VLOOKUP($B82,'START LİSTE'!$B$6:$F$988,5,0))</f>
      </c>
      <c r="G82" s="123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LİSTE'!$B$6:$F$988,2,0)),"",VLOOKUP(B83,'START LİSTE'!$B$6:$F$988,2,0))</f>
      </c>
      <c r="D83" s="46">
        <f>IF(ISERROR(VLOOKUP(B83,'START LİSTE'!$B$6:$F$988,3,0)),"",VLOOKUP(B83,'START LİSTE'!$B$6:$F$988,3,0))</f>
      </c>
      <c r="E83" s="47">
        <f>IF(ISERROR(VLOOKUP(B83,'START LİSTE'!$B$6:$F$988,4,0)),"",VLOOKUP(B83,'START LİSTE'!$B$6:$F$988,4,0))</f>
      </c>
      <c r="F83" s="48">
        <f>IF(ISERROR(VLOOKUP($B83,'START LİSTE'!$B$6:$F$988,5,0)),"",VLOOKUP($B83,'START LİSTE'!$B$6:$F$988,5,0))</f>
      </c>
      <c r="G83" s="123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LİSTE'!$B$6:$F$988,2,0)),"",VLOOKUP(B84,'START LİSTE'!$B$6:$F$988,2,0))</f>
      </c>
      <c r="D84" s="46">
        <f>IF(ISERROR(VLOOKUP(B84,'START LİSTE'!$B$6:$F$988,3,0)),"",VLOOKUP(B84,'START LİSTE'!$B$6:$F$988,3,0))</f>
      </c>
      <c r="E84" s="47">
        <f>IF(ISERROR(VLOOKUP(B84,'START LİSTE'!$B$6:$F$988,4,0)),"",VLOOKUP(B84,'START LİSTE'!$B$6:$F$988,4,0))</f>
      </c>
      <c r="F84" s="48">
        <f>IF(ISERROR(VLOOKUP($B84,'START LİSTE'!$B$6:$F$988,5,0)),"",VLOOKUP($B84,'START LİSTE'!$B$6:$F$988,5,0))</f>
      </c>
      <c r="G84" s="123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LİSTE'!$B$6:$F$988,2,0)),"",VLOOKUP(B85,'START LİSTE'!$B$6:$F$988,2,0))</f>
      </c>
      <c r="D85" s="46">
        <f>IF(ISERROR(VLOOKUP(B85,'START LİSTE'!$B$6:$F$988,3,0)),"",VLOOKUP(B85,'START LİSTE'!$B$6:$F$988,3,0))</f>
      </c>
      <c r="E85" s="47">
        <f>IF(ISERROR(VLOOKUP(B85,'START LİSTE'!$B$6:$F$988,4,0)),"",VLOOKUP(B85,'START LİSTE'!$B$6:$F$988,4,0))</f>
      </c>
      <c r="F85" s="48">
        <f>IF(ISERROR(VLOOKUP($B85,'START LİSTE'!$B$6:$F$988,5,0)),"",VLOOKUP($B85,'START LİSTE'!$B$6:$F$988,5,0))</f>
      </c>
      <c r="G85" s="123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LİSTE'!$B$6:$F$988,2,0)),"",VLOOKUP(B86,'START LİSTE'!$B$6:$F$988,2,0))</f>
      </c>
      <c r="D86" s="46">
        <f>IF(ISERROR(VLOOKUP(B86,'START LİSTE'!$B$6:$F$988,3,0)),"",VLOOKUP(B86,'START LİSTE'!$B$6:$F$988,3,0))</f>
      </c>
      <c r="E86" s="47">
        <f>IF(ISERROR(VLOOKUP(B86,'START LİSTE'!$B$6:$F$988,4,0)),"",VLOOKUP(B86,'START LİSTE'!$B$6:$F$988,4,0))</f>
      </c>
      <c r="F86" s="48">
        <f>IF(ISERROR(VLOOKUP($B86,'START LİSTE'!$B$6:$F$988,5,0)),"",VLOOKUP($B86,'START LİSTE'!$B$6:$F$988,5,0))</f>
      </c>
      <c r="G86" s="123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LİSTE'!$B$6:$F$988,2,0)),"",VLOOKUP(B87,'START LİSTE'!$B$6:$F$988,2,0))</f>
      </c>
      <c r="D87" s="46">
        <f>IF(ISERROR(VLOOKUP(B87,'START LİSTE'!$B$6:$F$988,3,0)),"",VLOOKUP(B87,'START LİSTE'!$B$6:$F$988,3,0))</f>
      </c>
      <c r="E87" s="47">
        <f>IF(ISERROR(VLOOKUP(B87,'START LİSTE'!$B$6:$F$988,4,0)),"",VLOOKUP(B87,'START LİSTE'!$B$6:$F$988,4,0))</f>
      </c>
      <c r="F87" s="48">
        <f>IF(ISERROR(VLOOKUP($B87,'START LİSTE'!$B$6:$F$988,5,0)),"",VLOOKUP($B87,'START LİSTE'!$B$6:$F$988,5,0))</f>
      </c>
      <c r="G87" s="123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LİSTE'!$B$6:$F$988,2,0)),"",VLOOKUP(B88,'START LİSTE'!$B$6:$F$988,2,0))</f>
      </c>
      <c r="D88" s="46">
        <f>IF(ISERROR(VLOOKUP(B88,'START LİSTE'!$B$6:$F$988,3,0)),"",VLOOKUP(B88,'START LİSTE'!$B$6:$F$988,3,0))</f>
      </c>
      <c r="E88" s="47">
        <f>IF(ISERROR(VLOOKUP(B88,'START LİSTE'!$B$6:$F$988,4,0)),"",VLOOKUP(B88,'START LİSTE'!$B$6:$F$988,4,0))</f>
      </c>
      <c r="F88" s="48">
        <f>IF(ISERROR(VLOOKUP($B88,'START LİSTE'!$B$6:$F$988,5,0)),"",VLOOKUP($B88,'START LİSTE'!$B$6:$F$988,5,0))</f>
      </c>
      <c r="G88" s="123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LİSTE'!$B$6:$F$988,2,0)),"",VLOOKUP(B89,'START LİSTE'!$B$6:$F$988,2,0))</f>
      </c>
      <c r="D89" s="46">
        <f>IF(ISERROR(VLOOKUP(B89,'START LİSTE'!$B$6:$F$988,3,0)),"",VLOOKUP(B89,'START LİSTE'!$B$6:$F$988,3,0))</f>
      </c>
      <c r="E89" s="47">
        <f>IF(ISERROR(VLOOKUP(B89,'START LİSTE'!$B$6:$F$988,4,0)),"",VLOOKUP(B89,'START LİSTE'!$B$6:$F$988,4,0))</f>
      </c>
      <c r="F89" s="48">
        <f>IF(ISERROR(VLOOKUP($B89,'START LİSTE'!$B$6:$F$988,5,0)),"",VLOOKUP($B89,'START LİSTE'!$B$6:$F$988,5,0))</f>
      </c>
      <c r="G89" s="123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LİSTE'!$B$6:$F$988,2,0)),"",VLOOKUP(B90,'START LİSTE'!$B$6:$F$988,2,0))</f>
      </c>
      <c r="D90" s="46">
        <f>IF(ISERROR(VLOOKUP(B90,'START LİSTE'!$B$6:$F$988,3,0)),"",VLOOKUP(B90,'START LİSTE'!$B$6:$F$988,3,0))</f>
      </c>
      <c r="E90" s="47">
        <f>IF(ISERROR(VLOOKUP(B90,'START LİSTE'!$B$6:$F$988,4,0)),"",VLOOKUP(B90,'START LİSTE'!$B$6:$F$988,4,0))</f>
      </c>
      <c r="F90" s="48">
        <f>IF(ISERROR(VLOOKUP($B90,'START LİSTE'!$B$6:$F$988,5,0)),"",VLOOKUP($B90,'START LİSTE'!$B$6:$F$988,5,0))</f>
      </c>
      <c r="G90" s="123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LİSTE'!$B$6:$F$988,2,0)),"",VLOOKUP(B91,'START LİSTE'!$B$6:$F$988,2,0))</f>
      </c>
      <c r="D91" s="46">
        <f>IF(ISERROR(VLOOKUP(B91,'START LİSTE'!$B$6:$F$988,3,0)),"",VLOOKUP(B91,'START LİSTE'!$B$6:$F$988,3,0))</f>
      </c>
      <c r="E91" s="47">
        <f>IF(ISERROR(VLOOKUP(B91,'START LİSTE'!$B$6:$F$988,4,0)),"",VLOOKUP(B91,'START LİSTE'!$B$6:$F$988,4,0))</f>
      </c>
      <c r="F91" s="48">
        <f>IF(ISERROR(VLOOKUP($B91,'START LİSTE'!$B$6:$F$988,5,0)),"",VLOOKUP($B91,'START LİSTE'!$B$6:$F$988,5,0))</f>
      </c>
      <c r="G91" s="123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LİSTE'!$B$6:$F$988,2,0)),"",VLOOKUP(B92,'START LİSTE'!$B$6:$F$988,2,0))</f>
      </c>
      <c r="D92" s="46">
        <f>IF(ISERROR(VLOOKUP(B92,'START LİSTE'!$B$6:$F$988,3,0)),"",VLOOKUP(B92,'START LİSTE'!$B$6:$F$988,3,0))</f>
      </c>
      <c r="E92" s="47">
        <f>IF(ISERROR(VLOOKUP(B92,'START LİSTE'!$B$6:$F$988,4,0)),"",VLOOKUP(B92,'START LİSTE'!$B$6:$F$988,4,0))</f>
      </c>
      <c r="F92" s="48">
        <f>IF(ISERROR(VLOOKUP($B92,'START LİSTE'!$B$6:$F$988,5,0)),"",VLOOKUP($B92,'START LİSTE'!$B$6:$F$988,5,0))</f>
      </c>
      <c r="G92" s="123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LİSTE'!$B$6:$F$988,2,0)),"",VLOOKUP(B93,'START LİSTE'!$B$6:$F$988,2,0))</f>
      </c>
      <c r="D93" s="46">
        <f>IF(ISERROR(VLOOKUP(B93,'START LİSTE'!$B$6:$F$988,3,0)),"",VLOOKUP(B93,'START LİSTE'!$B$6:$F$988,3,0))</f>
      </c>
      <c r="E93" s="47">
        <f>IF(ISERROR(VLOOKUP(B93,'START LİSTE'!$B$6:$F$988,4,0)),"",VLOOKUP(B93,'START LİSTE'!$B$6:$F$988,4,0))</f>
      </c>
      <c r="F93" s="48">
        <f>IF(ISERROR(VLOOKUP($B93,'START LİSTE'!$B$6:$F$988,5,0)),"",VLOOKUP($B93,'START LİSTE'!$B$6:$F$988,5,0))</f>
      </c>
      <c r="G93" s="123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LİSTE'!$B$6:$F$988,2,0)),"",VLOOKUP(B94,'START LİSTE'!$B$6:$F$988,2,0))</f>
      </c>
      <c r="D94" s="46">
        <f>IF(ISERROR(VLOOKUP(B94,'START LİSTE'!$B$6:$F$988,3,0)),"",VLOOKUP(B94,'START LİSTE'!$B$6:$F$988,3,0))</f>
      </c>
      <c r="E94" s="47">
        <f>IF(ISERROR(VLOOKUP(B94,'START LİSTE'!$B$6:$F$988,4,0)),"",VLOOKUP(B94,'START LİSTE'!$B$6:$F$988,4,0))</f>
      </c>
      <c r="F94" s="48">
        <f>IF(ISERROR(VLOOKUP($B94,'START LİSTE'!$B$6:$F$988,5,0)),"",VLOOKUP($B94,'START LİSTE'!$B$6:$F$988,5,0))</f>
      </c>
      <c r="G94" s="123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LİSTE'!$B$6:$F$988,2,0)),"",VLOOKUP(B95,'START LİSTE'!$B$6:$F$988,2,0))</f>
      </c>
      <c r="D95" s="46">
        <f>IF(ISERROR(VLOOKUP(B95,'START LİSTE'!$B$6:$F$988,3,0)),"",VLOOKUP(B95,'START LİSTE'!$B$6:$F$988,3,0))</f>
      </c>
      <c r="E95" s="47">
        <f>IF(ISERROR(VLOOKUP(B95,'START LİSTE'!$B$6:$F$988,4,0)),"",VLOOKUP(B95,'START LİSTE'!$B$6:$F$988,4,0))</f>
      </c>
      <c r="F95" s="48">
        <f>IF(ISERROR(VLOOKUP($B95,'START LİSTE'!$B$6:$F$988,5,0)),"",VLOOKUP($B95,'START LİSTE'!$B$6:$F$988,5,0))</f>
      </c>
      <c r="G95" s="123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LİSTE'!$B$6:$F$988,2,0)),"",VLOOKUP(B96,'START LİSTE'!$B$6:$F$988,2,0))</f>
      </c>
      <c r="D96" s="46">
        <f>IF(ISERROR(VLOOKUP(B96,'START LİSTE'!$B$6:$F$988,3,0)),"",VLOOKUP(B96,'START LİSTE'!$B$6:$F$988,3,0))</f>
      </c>
      <c r="E96" s="47">
        <f>IF(ISERROR(VLOOKUP(B96,'START LİSTE'!$B$6:$F$988,4,0)),"",VLOOKUP(B96,'START LİSTE'!$B$6:$F$988,4,0))</f>
      </c>
      <c r="F96" s="48">
        <f>IF(ISERROR(VLOOKUP($B96,'START LİSTE'!$B$6:$F$988,5,0)),"",VLOOKUP($B96,'START LİSTE'!$B$6:$F$988,5,0))</f>
      </c>
      <c r="G96" s="123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LİSTE'!$B$6:$F$988,2,0)),"",VLOOKUP(B97,'START LİSTE'!$B$6:$F$988,2,0))</f>
      </c>
      <c r="D97" s="46">
        <f>IF(ISERROR(VLOOKUP(B97,'START LİSTE'!$B$6:$F$988,3,0)),"",VLOOKUP(B97,'START LİSTE'!$B$6:$F$988,3,0))</f>
      </c>
      <c r="E97" s="47">
        <f>IF(ISERROR(VLOOKUP(B97,'START LİSTE'!$B$6:$F$988,4,0)),"",VLOOKUP(B97,'START LİSTE'!$B$6:$F$988,4,0))</f>
      </c>
      <c r="F97" s="48">
        <f>IF(ISERROR(VLOOKUP($B97,'START LİSTE'!$B$6:$F$988,5,0)),"",VLOOKUP($B97,'START LİSTE'!$B$6:$F$988,5,0))</f>
      </c>
      <c r="G97" s="123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LİSTE'!$B$6:$F$988,2,0)),"",VLOOKUP(B98,'START LİSTE'!$B$6:$F$988,2,0))</f>
      </c>
      <c r="D98" s="46">
        <f>IF(ISERROR(VLOOKUP(B98,'START LİSTE'!$B$6:$F$988,3,0)),"",VLOOKUP(B98,'START LİSTE'!$B$6:$F$988,3,0))</f>
      </c>
      <c r="E98" s="47">
        <f>IF(ISERROR(VLOOKUP(B98,'START LİSTE'!$B$6:$F$988,4,0)),"",VLOOKUP(B98,'START LİSTE'!$B$6:$F$988,4,0))</f>
      </c>
      <c r="F98" s="48">
        <f>IF(ISERROR(VLOOKUP($B98,'START LİSTE'!$B$6:$F$988,5,0)),"",VLOOKUP($B98,'START LİSTE'!$B$6:$F$988,5,0))</f>
      </c>
      <c r="G98" s="123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LİSTE'!$B$6:$F$988,2,0)),"",VLOOKUP(B99,'START LİSTE'!$B$6:$F$988,2,0))</f>
      </c>
      <c r="D99" s="46">
        <f>IF(ISERROR(VLOOKUP(B99,'START LİSTE'!$B$6:$F$988,3,0)),"",VLOOKUP(B99,'START LİSTE'!$B$6:$F$988,3,0))</f>
      </c>
      <c r="E99" s="47">
        <f>IF(ISERROR(VLOOKUP(B99,'START LİSTE'!$B$6:$F$988,4,0)),"",VLOOKUP(B99,'START LİSTE'!$B$6:$F$988,4,0))</f>
      </c>
      <c r="F99" s="48">
        <f>IF(ISERROR(VLOOKUP($B99,'START LİSTE'!$B$6:$F$988,5,0)),"",VLOOKUP($B99,'START LİSTE'!$B$6:$F$988,5,0))</f>
      </c>
      <c r="G99" s="123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LİSTE'!$B$6:$F$988,2,0)),"",VLOOKUP(B100,'START LİSTE'!$B$6:$F$988,2,0))</f>
      </c>
      <c r="D100" s="46">
        <f>IF(ISERROR(VLOOKUP(B100,'START LİSTE'!$B$6:$F$988,3,0)),"",VLOOKUP(B100,'START LİSTE'!$B$6:$F$988,3,0))</f>
      </c>
      <c r="E100" s="47">
        <f>IF(ISERROR(VLOOKUP(B100,'START LİSTE'!$B$6:$F$988,4,0)),"",VLOOKUP(B100,'START LİSTE'!$B$6:$F$988,4,0))</f>
      </c>
      <c r="F100" s="48">
        <f>IF(ISERROR(VLOOKUP($B100,'START LİSTE'!$B$6:$F$988,5,0)),"",VLOOKUP($B100,'START LİSTE'!$B$6:$F$988,5,0))</f>
      </c>
      <c r="G100" s="123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LİSTE'!$B$6:$F$988,2,0)),"",VLOOKUP(B101,'START LİSTE'!$B$6:$F$988,2,0))</f>
      </c>
      <c r="D101" s="46">
        <f>IF(ISERROR(VLOOKUP(B101,'START LİSTE'!$B$6:$F$988,3,0)),"",VLOOKUP(B101,'START LİSTE'!$B$6:$F$988,3,0))</f>
      </c>
      <c r="E101" s="47">
        <f>IF(ISERROR(VLOOKUP(B101,'START LİSTE'!$B$6:$F$988,4,0)),"",VLOOKUP(B101,'START LİSTE'!$B$6:$F$988,4,0))</f>
      </c>
      <c r="F101" s="48">
        <f>IF(ISERROR(VLOOKUP($B101,'START LİSTE'!$B$6:$F$988,5,0)),"",VLOOKUP($B101,'START LİSTE'!$B$6:$F$988,5,0))</f>
      </c>
      <c r="G101" s="123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LİSTE'!$B$6:$F$988,2,0)),"",VLOOKUP(B102,'START LİSTE'!$B$6:$F$988,2,0))</f>
      </c>
      <c r="D102" s="46">
        <f>IF(ISERROR(VLOOKUP(B102,'START LİSTE'!$B$6:$F$988,3,0)),"",VLOOKUP(B102,'START LİSTE'!$B$6:$F$988,3,0))</f>
      </c>
      <c r="E102" s="47">
        <f>IF(ISERROR(VLOOKUP(B102,'START LİSTE'!$B$6:$F$988,4,0)),"",VLOOKUP(B102,'START LİSTE'!$B$6:$F$988,4,0))</f>
      </c>
      <c r="F102" s="48">
        <f>IF(ISERROR(VLOOKUP($B102,'START LİSTE'!$B$6:$F$988,5,0)),"",VLOOKUP($B102,'START LİSTE'!$B$6:$F$988,5,0))</f>
      </c>
      <c r="G102" s="123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LİSTE'!$B$6:$F$988,2,0)),"",VLOOKUP(B103,'START LİSTE'!$B$6:$F$988,2,0))</f>
      </c>
      <c r="D103" s="46">
        <f>IF(ISERROR(VLOOKUP(B103,'START LİSTE'!$B$6:$F$988,3,0)),"",VLOOKUP(B103,'START LİSTE'!$B$6:$F$988,3,0))</f>
      </c>
      <c r="E103" s="47">
        <f>IF(ISERROR(VLOOKUP(B103,'START LİSTE'!$B$6:$F$988,4,0)),"",VLOOKUP(B103,'START LİSTE'!$B$6:$F$988,4,0))</f>
      </c>
      <c r="F103" s="48">
        <f>IF(ISERROR(VLOOKUP($B103,'START LİSTE'!$B$6:$F$988,5,0)),"",VLOOKUP($B103,'START LİSTE'!$B$6:$F$988,5,0))</f>
      </c>
      <c r="G103" s="123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LİSTE'!$B$6:$F$988,2,0)),"",VLOOKUP(B104,'START LİSTE'!$B$6:$F$988,2,0))</f>
      </c>
      <c r="D104" s="46">
        <f>IF(ISERROR(VLOOKUP(B104,'START LİSTE'!$B$6:$F$988,3,0)),"",VLOOKUP(B104,'START LİSTE'!$B$6:$F$988,3,0))</f>
      </c>
      <c r="E104" s="47">
        <f>IF(ISERROR(VLOOKUP(B104,'START LİSTE'!$B$6:$F$988,4,0)),"",VLOOKUP(B104,'START LİSTE'!$B$6:$F$988,4,0))</f>
      </c>
      <c r="F104" s="48">
        <f>IF(ISERROR(VLOOKUP($B104,'START LİSTE'!$B$6:$F$988,5,0)),"",VLOOKUP($B104,'START LİSTE'!$B$6:$F$988,5,0))</f>
      </c>
      <c r="G104" s="123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LİSTE'!$B$6:$F$988,2,0)),"",VLOOKUP(B105,'START LİSTE'!$B$6:$F$988,2,0))</f>
      </c>
      <c r="D105" s="46">
        <f>IF(ISERROR(VLOOKUP(B105,'START LİSTE'!$B$6:$F$988,3,0)),"",VLOOKUP(B105,'START LİSTE'!$B$6:$F$988,3,0))</f>
      </c>
      <c r="E105" s="47">
        <f>IF(ISERROR(VLOOKUP(B105,'START LİSTE'!$B$6:$F$988,4,0)),"",VLOOKUP(B105,'START LİSTE'!$B$6:$F$988,4,0))</f>
      </c>
      <c r="F105" s="48">
        <f>IF(ISERROR(VLOOKUP($B105,'START LİSTE'!$B$6:$F$988,5,0)),"",VLOOKUP($B105,'START LİSTE'!$B$6:$F$988,5,0))</f>
      </c>
      <c r="G105" s="123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LİSTE'!$B$6:$F$988,2,0)),"",VLOOKUP(B106,'START LİSTE'!$B$6:$F$988,2,0))</f>
      </c>
      <c r="D106" s="46">
        <f>IF(ISERROR(VLOOKUP(B106,'START LİSTE'!$B$6:$F$988,3,0)),"",VLOOKUP(B106,'START LİSTE'!$B$6:$F$988,3,0))</f>
      </c>
      <c r="E106" s="47">
        <f>IF(ISERROR(VLOOKUP(B106,'START LİSTE'!$B$6:$F$988,4,0)),"",VLOOKUP(B106,'START LİSTE'!$B$6:$F$988,4,0))</f>
      </c>
      <c r="F106" s="48">
        <f>IF(ISERROR(VLOOKUP($B106,'START LİSTE'!$B$6:$F$988,5,0)),"",VLOOKUP($B106,'START LİSTE'!$B$6:$F$988,5,0))</f>
      </c>
      <c r="G106" s="123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LİSTE'!$B$6:$F$988,2,0)),"",VLOOKUP(B107,'START LİSTE'!$B$6:$F$988,2,0))</f>
      </c>
      <c r="D107" s="46">
        <f>IF(ISERROR(VLOOKUP(B107,'START LİSTE'!$B$6:$F$988,3,0)),"",VLOOKUP(B107,'START LİSTE'!$B$6:$F$988,3,0))</f>
      </c>
      <c r="E107" s="47">
        <f>IF(ISERROR(VLOOKUP(B107,'START LİSTE'!$B$6:$F$988,4,0)),"",VLOOKUP(B107,'START LİSTE'!$B$6:$F$988,4,0))</f>
      </c>
      <c r="F107" s="48">
        <f>IF(ISERROR(VLOOKUP($B107,'START LİSTE'!$B$6:$F$988,5,0)),"",VLOOKUP($B107,'START LİSTE'!$B$6:$F$988,5,0))</f>
      </c>
      <c r="G107" s="123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LİSTE'!$B$6:$F$988,2,0)),"",VLOOKUP(B108,'START LİSTE'!$B$6:$F$988,2,0))</f>
      </c>
      <c r="D108" s="46">
        <f>IF(ISERROR(VLOOKUP(B108,'START LİSTE'!$B$6:$F$988,3,0)),"",VLOOKUP(B108,'START LİSTE'!$B$6:$F$988,3,0))</f>
      </c>
      <c r="E108" s="47">
        <f>IF(ISERROR(VLOOKUP(B108,'START LİSTE'!$B$6:$F$988,4,0)),"",VLOOKUP(B108,'START LİSTE'!$B$6:$F$988,4,0))</f>
      </c>
      <c r="F108" s="48">
        <f>IF(ISERROR(VLOOKUP($B108,'START LİSTE'!$B$6:$F$988,5,0)),"",VLOOKUP($B108,'START LİSTE'!$B$6:$F$988,5,0))</f>
      </c>
      <c r="G108" s="123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LİSTE'!$B$6:$F$988,2,0)),"",VLOOKUP(B109,'START LİSTE'!$B$6:$F$988,2,0))</f>
      </c>
      <c r="D109" s="46">
        <f>IF(ISERROR(VLOOKUP(B109,'START LİSTE'!$B$6:$F$988,3,0)),"",VLOOKUP(B109,'START LİSTE'!$B$6:$F$988,3,0))</f>
      </c>
      <c r="E109" s="47">
        <f>IF(ISERROR(VLOOKUP(B109,'START LİSTE'!$B$6:$F$988,4,0)),"",VLOOKUP(B109,'START LİSTE'!$B$6:$F$988,4,0))</f>
      </c>
      <c r="F109" s="48">
        <f>IF(ISERROR(VLOOKUP($B109,'START LİSTE'!$B$6:$F$988,5,0)),"",VLOOKUP($B109,'START LİSTE'!$B$6:$F$988,5,0))</f>
      </c>
      <c r="G109" s="123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LİSTE'!$B$6:$F$988,2,0)),"",VLOOKUP(B110,'START LİSTE'!$B$6:$F$988,2,0))</f>
      </c>
      <c r="D110" s="46">
        <f>IF(ISERROR(VLOOKUP(B110,'START LİSTE'!$B$6:$F$988,3,0)),"",VLOOKUP(B110,'START LİSTE'!$B$6:$F$988,3,0))</f>
      </c>
      <c r="E110" s="47">
        <f>IF(ISERROR(VLOOKUP(B110,'START LİSTE'!$B$6:$F$988,4,0)),"",VLOOKUP(B110,'START LİSTE'!$B$6:$F$988,4,0))</f>
      </c>
      <c r="F110" s="48">
        <f>IF(ISERROR(VLOOKUP($B110,'START LİSTE'!$B$6:$F$988,5,0)),"",VLOOKUP($B110,'START LİSTE'!$B$6:$F$988,5,0))</f>
      </c>
      <c r="G110" s="123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LİSTE'!$B$6:$F$988,2,0)),"",VLOOKUP(B111,'START LİSTE'!$B$6:$F$988,2,0))</f>
      </c>
      <c r="D111" s="46">
        <f>IF(ISERROR(VLOOKUP(B111,'START LİSTE'!$B$6:$F$988,3,0)),"",VLOOKUP(B111,'START LİSTE'!$B$6:$F$988,3,0))</f>
      </c>
      <c r="E111" s="47">
        <f>IF(ISERROR(VLOOKUP(B111,'START LİSTE'!$B$6:$F$988,4,0)),"",VLOOKUP(B111,'START LİSTE'!$B$6:$F$988,4,0))</f>
      </c>
      <c r="F111" s="48">
        <f>IF(ISERROR(VLOOKUP($B111,'START LİSTE'!$B$6:$F$988,5,0)),"",VLOOKUP($B111,'START LİSTE'!$B$6:$F$988,5,0))</f>
      </c>
      <c r="G111" s="123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LİSTE'!$B$6:$F$988,2,0)),"",VLOOKUP(B112,'START LİSTE'!$B$6:$F$988,2,0))</f>
      </c>
      <c r="D112" s="46">
        <f>IF(ISERROR(VLOOKUP(B112,'START LİSTE'!$B$6:$F$988,3,0)),"",VLOOKUP(B112,'START LİSTE'!$B$6:$F$988,3,0))</f>
      </c>
      <c r="E112" s="47">
        <f>IF(ISERROR(VLOOKUP(B112,'START LİSTE'!$B$6:$F$988,4,0)),"",VLOOKUP(B112,'START LİSTE'!$B$6:$F$988,4,0))</f>
      </c>
      <c r="F112" s="48">
        <f>IF(ISERROR(VLOOKUP($B112,'START LİSTE'!$B$6:$F$988,5,0)),"",VLOOKUP($B112,'START LİSTE'!$B$6:$F$988,5,0))</f>
      </c>
      <c r="G112" s="123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LİSTE'!$B$6:$F$988,2,0)),"",VLOOKUP(B113,'START LİSTE'!$B$6:$F$988,2,0))</f>
      </c>
      <c r="D113" s="46">
        <f>IF(ISERROR(VLOOKUP(B113,'START LİSTE'!$B$6:$F$988,3,0)),"",VLOOKUP(B113,'START LİSTE'!$B$6:$F$988,3,0))</f>
      </c>
      <c r="E113" s="47">
        <f>IF(ISERROR(VLOOKUP(B113,'START LİSTE'!$B$6:$F$988,4,0)),"",VLOOKUP(B113,'START LİSTE'!$B$6:$F$988,4,0))</f>
      </c>
      <c r="F113" s="48">
        <f>IF(ISERROR(VLOOKUP($B113,'START LİSTE'!$B$6:$F$988,5,0)),"",VLOOKUP($B113,'START LİSTE'!$B$6:$F$988,5,0))</f>
      </c>
      <c r="G113" s="123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LİSTE'!$B$6:$F$988,2,0)),"",VLOOKUP(B114,'START LİSTE'!$B$6:$F$988,2,0))</f>
      </c>
      <c r="D114" s="46">
        <f>IF(ISERROR(VLOOKUP(B114,'START LİSTE'!$B$6:$F$988,3,0)),"",VLOOKUP(B114,'START LİSTE'!$B$6:$F$988,3,0))</f>
      </c>
      <c r="E114" s="47">
        <f>IF(ISERROR(VLOOKUP(B114,'START LİSTE'!$B$6:$F$988,4,0)),"",VLOOKUP(B114,'START LİSTE'!$B$6:$F$988,4,0))</f>
      </c>
      <c r="F114" s="48">
        <f>IF(ISERROR(VLOOKUP($B114,'START LİSTE'!$B$6:$F$988,5,0)),"",VLOOKUP($B114,'START LİSTE'!$B$6:$F$988,5,0))</f>
      </c>
      <c r="G114" s="123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LİSTE'!$B$6:$F$988,2,0)),"",VLOOKUP(B115,'START LİSTE'!$B$6:$F$988,2,0))</f>
      </c>
      <c r="D115" s="46">
        <f>IF(ISERROR(VLOOKUP(B115,'START LİSTE'!$B$6:$F$988,3,0)),"",VLOOKUP(B115,'START LİSTE'!$B$6:$F$988,3,0))</f>
      </c>
      <c r="E115" s="47">
        <f>IF(ISERROR(VLOOKUP(B115,'START LİSTE'!$B$6:$F$988,4,0)),"",VLOOKUP(B115,'START LİSTE'!$B$6:$F$988,4,0))</f>
      </c>
      <c r="F115" s="48">
        <f>IF(ISERROR(VLOOKUP($B115,'START LİSTE'!$B$6:$F$988,5,0)),"",VLOOKUP($B115,'START LİSTE'!$B$6:$F$988,5,0))</f>
      </c>
      <c r="G115" s="123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LİSTE'!$B$6:$F$988,2,0)),"",VLOOKUP(B116,'START LİSTE'!$B$6:$F$988,2,0))</f>
      </c>
      <c r="D116" s="46">
        <f>IF(ISERROR(VLOOKUP(B116,'START LİSTE'!$B$6:$F$988,3,0)),"",VLOOKUP(B116,'START LİSTE'!$B$6:$F$988,3,0))</f>
      </c>
      <c r="E116" s="47">
        <f>IF(ISERROR(VLOOKUP(B116,'START LİSTE'!$B$6:$F$988,4,0)),"",VLOOKUP(B116,'START LİSTE'!$B$6:$F$988,4,0))</f>
      </c>
      <c r="F116" s="48">
        <f>IF(ISERROR(VLOOKUP($B116,'START LİSTE'!$B$6:$F$988,5,0)),"",VLOOKUP($B116,'START LİSTE'!$B$6:$F$988,5,0))</f>
      </c>
      <c r="G116" s="123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LİSTE'!$B$6:$F$988,2,0)),"",VLOOKUP(B117,'START LİSTE'!$B$6:$F$988,2,0))</f>
      </c>
      <c r="D117" s="46">
        <f>IF(ISERROR(VLOOKUP(B117,'START LİSTE'!$B$6:$F$988,3,0)),"",VLOOKUP(B117,'START LİSTE'!$B$6:$F$988,3,0))</f>
      </c>
      <c r="E117" s="47">
        <f>IF(ISERROR(VLOOKUP(B117,'START LİSTE'!$B$6:$F$988,4,0)),"",VLOOKUP(B117,'START LİSTE'!$B$6:$F$988,4,0))</f>
      </c>
      <c r="F117" s="48">
        <f>IF(ISERROR(VLOOKUP($B117,'START LİSTE'!$B$6:$F$988,5,0)),"",VLOOKUP($B117,'START LİSTE'!$B$6:$F$988,5,0))</f>
      </c>
      <c r="G117" s="123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LİSTE'!$B$6:$F$988,2,0)),"",VLOOKUP(B118,'START LİSTE'!$B$6:$F$988,2,0))</f>
      </c>
      <c r="D118" s="46">
        <f>IF(ISERROR(VLOOKUP(B118,'START LİSTE'!$B$6:$F$988,3,0)),"",VLOOKUP(B118,'START LİSTE'!$B$6:$F$988,3,0))</f>
      </c>
      <c r="E118" s="47">
        <f>IF(ISERROR(VLOOKUP(B118,'START LİSTE'!$B$6:$F$988,4,0)),"",VLOOKUP(B118,'START LİSTE'!$B$6:$F$988,4,0))</f>
      </c>
      <c r="F118" s="48">
        <f>IF(ISERROR(VLOOKUP($B118,'START LİSTE'!$B$6:$F$988,5,0)),"",VLOOKUP($B118,'START LİSTE'!$B$6:$F$988,5,0))</f>
      </c>
      <c r="G118" s="123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LİSTE'!$B$6:$F$988,2,0)),"",VLOOKUP(B119,'START LİSTE'!$B$6:$F$988,2,0))</f>
      </c>
      <c r="D119" s="46">
        <f>IF(ISERROR(VLOOKUP(B119,'START LİSTE'!$B$6:$F$988,3,0)),"",VLOOKUP(B119,'START LİSTE'!$B$6:$F$988,3,0))</f>
      </c>
      <c r="E119" s="47">
        <f>IF(ISERROR(VLOOKUP(B119,'START LİSTE'!$B$6:$F$988,4,0)),"",VLOOKUP(B119,'START LİSTE'!$B$6:$F$988,4,0))</f>
      </c>
      <c r="F119" s="48">
        <f>IF(ISERROR(VLOOKUP($B119,'START LİSTE'!$B$6:$F$988,5,0)),"",VLOOKUP($B119,'START LİSTE'!$B$6:$F$988,5,0))</f>
      </c>
      <c r="G119" s="123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LİSTE'!$B$6:$F$988,2,0)),"",VLOOKUP(B120,'START LİSTE'!$B$6:$F$988,2,0))</f>
      </c>
      <c r="D120" s="46">
        <f>IF(ISERROR(VLOOKUP(B120,'START LİSTE'!$B$6:$F$988,3,0)),"",VLOOKUP(B120,'START LİSTE'!$B$6:$F$988,3,0))</f>
      </c>
      <c r="E120" s="47">
        <f>IF(ISERROR(VLOOKUP(B120,'START LİSTE'!$B$6:$F$988,4,0)),"",VLOOKUP(B120,'START LİSTE'!$B$6:$F$988,4,0))</f>
      </c>
      <c r="F120" s="48">
        <f>IF(ISERROR(VLOOKUP($B120,'START LİSTE'!$B$6:$F$988,5,0)),"",VLOOKUP($B120,'START LİSTE'!$B$6:$F$988,5,0))</f>
      </c>
      <c r="G120" s="123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LİSTE'!$B$6:$F$988,2,0)),"",VLOOKUP(B121,'START LİSTE'!$B$6:$F$988,2,0))</f>
      </c>
      <c r="D121" s="46">
        <f>IF(ISERROR(VLOOKUP(B121,'START LİSTE'!$B$6:$F$988,3,0)),"",VLOOKUP(B121,'START LİSTE'!$B$6:$F$988,3,0))</f>
      </c>
      <c r="E121" s="47">
        <f>IF(ISERROR(VLOOKUP(B121,'START LİSTE'!$B$6:$F$988,4,0)),"",VLOOKUP(B121,'START LİSTE'!$B$6:$F$988,4,0))</f>
      </c>
      <c r="F121" s="48">
        <f>IF(ISERROR(VLOOKUP($B121,'START LİSTE'!$B$6:$F$988,5,0)),"",VLOOKUP($B121,'START LİSTE'!$B$6:$F$988,5,0))</f>
      </c>
      <c r="G121" s="123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LİSTE'!$B$6:$F$988,2,0)),"",VLOOKUP(B122,'START LİSTE'!$B$6:$F$988,2,0))</f>
      </c>
      <c r="D122" s="46">
        <f>IF(ISERROR(VLOOKUP(B122,'START LİSTE'!$B$6:$F$988,3,0)),"",VLOOKUP(B122,'START LİSTE'!$B$6:$F$988,3,0))</f>
      </c>
      <c r="E122" s="47">
        <f>IF(ISERROR(VLOOKUP(B122,'START LİSTE'!$B$6:$F$988,4,0)),"",VLOOKUP(B122,'START LİSTE'!$B$6:$F$988,4,0))</f>
      </c>
      <c r="F122" s="48">
        <f>IF(ISERROR(VLOOKUP($B122,'START LİSTE'!$B$6:$F$988,5,0)),"",VLOOKUP($B122,'START LİSTE'!$B$6:$F$988,5,0))</f>
      </c>
      <c r="G122" s="123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LİSTE'!$B$6:$F$988,2,0)),"",VLOOKUP(B123,'START LİSTE'!$B$6:$F$988,2,0))</f>
      </c>
      <c r="D123" s="46">
        <f>IF(ISERROR(VLOOKUP(B123,'START LİSTE'!$B$6:$F$988,3,0)),"",VLOOKUP(B123,'START LİSTE'!$B$6:$F$988,3,0))</f>
      </c>
      <c r="E123" s="47">
        <f>IF(ISERROR(VLOOKUP(B123,'START LİSTE'!$B$6:$F$988,4,0)),"",VLOOKUP(B123,'START LİSTE'!$B$6:$F$988,4,0))</f>
      </c>
      <c r="F123" s="48">
        <f>IF(ISERROR(VLOOKUP($B123,'START LİSTE'!$B$6:$F$988,5,0)),"",VLOOKUP($B123,'START LİSTE'!$B$6:$F$988,5,0))</f>
      </c>
      <c r="G123" s="123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LİSTE'!$B$6:$F$988,2,0)),"",VLOOKUP(B124,'START LİSTE'!$B$6:$F$988,2,0))</f>
      </c>
      <c r="D124" s="46">
        <f>IF(ISERROR(VLOOKUP(B124,'START LİSTE'!$B$6:$F$988,3,0)),"",VLOOKUP(B124,'START LİSTE'!$B$6:$F$988,3,0))</f>
      </c>
      <c r="E124" s="47">
        <f>IF(ISERROR(VLOOKUP(B124,'START LİSTE'!$B$6:$F$988,4,0)),"",VLOOKUP(B124,'START LİSTE'!$B$6:$F$988,4,0))</f>
      </c>
      <c r="F124" s="48">
        <f>IF(ISERROR(VLOOKUP($B124,'START LİSTE'!$B$6:$F$988,5,0)),"",VLOOKUP($B124,'START LİSTE'!$B$6:$F$988,5,0))</f>
      </c>
      <c r="G124" s="123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LİSTE'!$B$6:$F$988,2,0)),"",VLOOKUP(B125,'START LİSTE'!$B$6:$F$988,2,0))</f>
      </c>
      <c r="D125" s="46">
        <f>IF(ISERROR(VLOOKUP(B125,'START LİSTE'!$B$6:$F$988,3,0)),"",VLOOKUP(B125,'START LİSTE'!$B$6:$F$988,3,0))</f>
      </c>
      <c r="E125" s="47">
        <f>IF(ISERROR(VLOOKUP(B125,'START LİSTE'!$B$6:$F$988,4,0)),"",VLOOKUP(B125,'START LİSTE'!$B$6:$F$988,4,0))</f>
      </c>
      <c r="F125" s="48">
        <f>IF(ISERROR(VLOOKUP($B125,'START LİSTE'!$B$6:$F$988,5,0)),"",VLOOKUP($B125,'START LİSTE'!$B$6:$F$988,5,0))</f>
      </c>
      <c r="G125" s="123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6" sqref="C6:C3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28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58" t="str">
        <f>KAPAK!A2</f>
        <v>Türkiye Atletizm Federasyonu
Bartın Atletizm İl Temsilciliği</v>
      </c>
      <c r="B1" s="158"/>
      <c r="C1" s="158"/>
      <c r="D1" s="158"/>
      <c r="E1" s="158"/>
      <c r="F1" s="158"/>
      <c r="G1" s="158"/>
      <c r="H1" s="158"/>
      <c r="I1" s="158"/>
      <c r="J1" s="158"/>
      <c r="BA1" s="2"/>
    </row>
    <row r="2" spans="1:53" s="1" customFormat="1" ht="18" customHeight="1">
      <c r="A2" s="159" t="str">
        <f>KAPAK!B24</f>
        <v>Atletizm Geliştirme Projesi 7.Bölge Kros Yarışmaları</v>
      </c>
      <c r="B2" s="159"/>
      <c r="C2" s="159"/>
      <c r="D2" s="159"/>
      <c r="E2" s="159"/>
      <c r="F2" s="159"/>
      <c r="G2" s="159"/>
      <c r="H2" s="159"/>
      <c r="I2" s="159"/>
      <c r="J2" s="159"/>
      <c r="BA2" s="2"/>
    </row>
    <row r="3" spans="1:53" s="1" customFormat="1" ht="14.25" customHeight="1">
      <c r="A3" s="160" t="str">
        <f>KAPAK!B27</f>
        <v>Bartın</v>
      </c>
      <c r="B3" s="160"/>
      <c r="C3" s="160"/>
      <c r="D3" s="160"/>
      <c r="E3" s="160"/>
      <c r="F3" s="160"/>
      <c r="G3" s="160"/>
      <c r="H3" s="160"/>
      <c r="I3" s="160"/>
      <c r="J3" s="160"/>
      <c r="BA3" s="2"/>
    </row>
    <row r="4" spans="1:53" s="1" customFormat="1" ht="18" customHeight="1">
      <c r="A4" s="161" t="str">
        <f>KAPAK!B26</f>
        <v>2002-2003 Doğumlu Kızlar</v>
      </c>
      <c r="B4" s="161"/>
      <c r="C4" s="162" t="str">
        <f>KAPAK!B25</f>
        <v>1500 Metre</v>
      </c>
      <c r="D4" s="162"/>
      <c r="E4" s="163">
        <f>KAPAK!B28</f>
        <v>41754.416666666664</v>
      </c>
      <c r="F4" s="163"/>
      <c r="G4" s="163"/>
      <c r="H4" s="163"/>
      <c r="I4" s="163"/>
      <c r="J4" s="163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5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771</v>
      </c>
      <c r="D6" s="8" t="str">
        <f>IF(ISERROR(VLOOKUP($C6,'START LİSTE'!$B$6:$F$760,2,0)),"",VLOOKUP($C6,'START LİSTE'!$B$6:$F$760,2,0))</f>
        <v>İDİL İSMAİLOĞLU</v>
      </c>
      <c r="E6" s="9" t="str">
        <f>IF(ISERROR(VLOOKUP($C6,'START LİSTE'!$B$6:$F$760,4,0)),"",VLOOKUP($C6,'START LİSTE'!$B$6:$F$760,4,0))</f>
        <v>T</v>
      </c>
      <c r="F6" s="126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26</v>
      </c>
      <c r="H6" s="11">
        <f>IF(OR(E6="",E6="F",F6="DQ",F6="DNF",F6="DNS",F6=""),"-",VLOOKUP(C6,'FERDİ SONUÇ'!$B$6:$H$1007,7,0))</f>
        <v>26</v>
      </c>
      <c r="I6" s="12">
        <f>IF(ISERROR(SMALL(H6:H9,1)),"-",SMALL(H6:H9,1))</f>
        <v>22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772</v>
      </c>
      <c r="D7" s="16" t="str">
        <f>IF(ISERROR(VLOOKUP($C7,'START LİSTE'!$B$6:$F$760,2,0)),"",VLOOKUP($C7,'START LİSTE'!$B$6:$F$760,2,0))</f>
        <v>AYLİN ÖZKAN</v>
      </c>
      <c r="E7" s="17" t="str">
        <f>IF(ISERROR(VLOOKUP($C7,'START LİSTE'!$B$6:$F$760,4,0)),"",VLOOKUP($C7,'START LİSTE'!$B$6:$F$760,4,0))</f>
        <v>T</v>
      </c>
      <c r="F7" s="127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22</v>
      </c>
      <c r="H7" s="19">
        <f>IF(OR(E7="",E7="F",F7="DQ",F7="DNF",F7="DNS",F7=""),"-",VLOOKUP(C7,'FERDİ SONUÇ'!$B$6:$H$1007,7,0))</f>
        <v>22</v>
      </c>
      <c r="I7" s="20">
        <f>IF(ISERROR(SMALL(H6:H9,2)),"-",SMALL(H6:H9,2))</f>
        <v>26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8</v>
      </c>
      <c r="B8" s="15" t="str">
        <f>IF(ISERROR(VLOOKUP(C6,'START LİSTE'!$B$6:$F$760,3,0)),"",VLOOKUP(C6,'START LİSTE'!$B$6:$F$760,3,0))</f>
        <v>YALOVA</v>
      </c>
      <c r="C8" s="34">
        <v>773</v>
      </c>
      <c r="D8" s="16" t="str">
        <f>IF(ISERROR(VLOOKUP($C8,'START LİSTE'!$B$6:$F$760,2,0)),"",VLOOKUP($C8,'START LİSTE'!$B$6:$F$760,2,0))</f>
        <v>EDANUR GEZ</v>
      </c>
      <c r="E8" s="17" t="str">
        <f>IF(ISERROR(VLOOKUP($C8,'START LİSTE'!$B$6:$F$760,4,0)),"",VLOOKUP($C8,'START LİSTE'!$B$6:$F$760,4,0))</f>
        <v>T</v>
      </c>
      <c r="F8" s="127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27</v>
      </c>
      <c r="H8" s="19">
        <f>IF(OR(E8="",E8="F",F8="DQ",F8="DNF",F8="DNS",F8=""),"-",VLOOKUP(C8,'FERDİ SONUÇ'!$B$6:$H$1007,7,0))</f>
        <v>27</v>
      </c>
      <c r="I8" s="20">
        <f>IF(ISERROR(SMALL(H6:H9,3)),"-",SMALL(H6:H9,3))</f>
        <v>27</v>
      </c>
      <c r="J8" s="22">
        <f>IF(C6="","",IF(OR(I6="-",I7="-",I8="-"),"DQ",SUM(I6,I7,I8)))</f>
        <v>75</v>
      </c>
      <c r="K8" s="3"/>
      <c r="BA8" s="2">
        <v>1002</v>
      </c>
    </row>
    <row r="9" spans="1:53" s="1" customFormat="1" ht="15" customHeight="1">
      <c r="A9" s="14"/>
      <c r="B9" s="15"/>
      <c r="C9" s="34" t="s">
        <v>54</v>
      </c>
      <c r="D9" s="16" t="str">
        <f>IF(ISERROR(VLOOKUP($C9,'START LİSTE'!$B$6:$F$760,2,0)),"",VLOOKUP($C9,'START LİSTE'!$B$6:$F$760,2,0))</f>
        <v>-</v>
      </c>
      <c r="E9" s="17" t="str">
        <f>IF(ISERROR(VLOOKUP($C9,'START LİSTE'!$B$6:$F$760,4,0)),"",VLOOKUP($C9,'START LİSTE'!$B$6:$F$760,4,0))</f>
        <v>T</v>
      </c>
      <c r="F9" s="127">
        <f>IF(ISERROR(VLOOKUP($C9,'FERDİ SONUÇ'!$B$6:$H$1007,6,0)),"",VLOOKUP($C9,'FERDİ SONUÇ'!$B$6:$H$1007,6,0))</f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140</v>
      </c>
      <c r="D10" s="8" t="str">
        <f>IF(ISERROR(VLOOKUP($C10,'START LİSTE'!$B$6:$F$760,2,0)),"",VLOOKUP($C10,'START LİSTE'!$B$6:$F$760,2,0))</f>
        <v>HANİFE ÖZTÜRK</v>
      </c>
      <c r="E10" s="9" t="str">
        <f>IF(ISERROR(VLOOKUP($C10,'START LİSTE'!$B$6:$F$760,4,0)),"",VLOOKUP($C10,'START LİSTE'!$B$6:$F$760,4,0))</f>
        <v>T</v>
      </c>
      <c r="F10" s="126">
        <f>IF(ISERROR(VLOOKUP($C10,'FERDİ SONUÇ'!$B$6:$H$1007,6,0)),"",VLOOKUP($C10,'FERDİ SONUÇ'!$B$6:$H$1007,6,0))</f>
        <v>0</v>
      </c>
      <c r="G10" s="11">
        <f>IF(OR(E10="",F10="DQ",F10="DNF",F10="DNS",F10=""),"-",VLOOKUP(C10,'FERDİ SONUÇ'!$B$6:$H$1007,7,0))</f>
        <v>12</v>
      </c>
      <c r="H10" s="11">
        <f>IF(OR(E10="",E10="F",F10="DQ",F10="DNF",F10="DNS",F10=""),"-",VLOOKUP(C10,'FERDİ SONUÇ'!$B$6:$H$1007,7,0))</f>
        <v>12</v>
      </c>
      <c r="I10" s="12">
        <f>IF(ISERROR(SMALL(H10:H13,1)),"-",SMALL(H10:H13,1))</f>
        <v>12</v>
      </c>
      <c r="J10" s="13"/>
      <c r="BA10" s="2">
        <v>1006</v>
      </c>
    </row>
    <row r="11" spans="1:53" ht="15" customHeight="1">
      <c r="A11" s="14"/>
      <c r="B11" s="15"/>
      <c r="C11" s="34">
        <v>141</v>
      </c>
      <c r="D11" s="16" t="str">
        <f>IF(ISERROR(VLOOKUP($C11,'START LİSTE'!$B$6:$F$760,2,0)),"",VLOOKUP($C11,'START LİSTE'!$B$6:$F$760,2,0))</f>
        <v>MERVE AY</v>
      </c>
      <c r="E11" s="17" t="str">
        <f>IF(ISERROR(VLOOKUP($C11,'START LİSTE'!$B$6:$F$760,4,0)),"",VLOOKUP($C11,'START LİSTE'!$B$6:$F$760,4,0))</f>
        <v>T</v>
      </c>
      <c r="F11" s="127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13</v>
      </c>
      <c r="H11" s="19">
        <f>IF(OR(E11="",E11="F",F11="DQ",F11="DNF",F11="DNS",F11=""),"-",VLOOKUP(C11,'FERDİ SONUÇ'!$B$6:$H$1007,7,0))</f>
        <v>13</v>
      </c>
      <c r="I11" s="20">
        <f>IF(ISERROR(SMALL(H10:H13,2)),"-",SMALL(H10:H13,2))</f>
        <v>13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5</v>
      </c>
      <c r="B12" s="15" t="str">
        <f>IF(ISERROR(VLOOKUP(C10,'START LİSTE'!$B$6:$F$760,3,0)),"",VLOOKUP(C10,'START LİSTE'!$B$6:$F$760,3,0))</f>
        <v>BOLU</v>
      </c>
      <c r="C12" s="34">
        <v>142</v>
      </c>
      <c r="D12" s="16" t="str">
        <f>IF(ISERROR(VLOOKUP($C12,'START LİSTE'!$B$6:$F$760,2,0)),"",VLOOKUP($C12,'START LİSTE'!$B$6:$F$760,2,0))</f>
        <v>NURSENA DERİN </v>
      </c>
      <c r="E12" s="17" t="str">
        <f>IF(ISERROR(VLOOKUP($C12,'START LİSTE'!$B$6:$F$760,4,0)),"",VLOOKUP($C12,'START LİSTE'!$B$6:$F$760,4,0))</f>
        <v>T</v>
      </c>
      <c r="F12" s="127">
        <f>IF(ISERROR(VLOOKUP($C12,'FERDİ SONUÇ'!$B$6:$H$1007,6,0)),"",VLOOKUP($C12,'FERDİ SONUÇ'!$B$6:$H$1007,6,0))</f>
        <v>0</v>
      </c>
      <c r="G12" s="19">
        <f>IF(OR(E12="",F12="DQ",F12="DNF",F12="DNS",F12=""),"-",VLOOKUP(C12,'FERDİ SONUÇ'!$B$6:$H$1007,7,0))</f>
        <v>14</v>
      </c>
      <c r="H12" s="19">
        <f>IF(OR(E12="",E12="F",F12="DQ",F12="DNF",F12="DNS",F12=""),"-",VLOOKUP(C12,'FERDİ SONUÇ'!$B$6:$H$1007,7,0))</f>
        <v>14</v>
      </c>
      <c r="I12" s="20">
        <f>IF(ISERROR(SMALL(H10:H13,3)),"-",SMALL(H10:H13,3))</f>
        <v>14</v>
      </c>
      <c r="J12" s="22">
        <f>IF(C10="","",IF(OR(I10="-",I11="-",I12="-"),"DQ",SUM(I10,I11,I12)))</f>
        <v>39</v>
      </c>
      <c r="BA12" s="2">
        <v>1008</v>
      </c>
    </row>
    <row r="13" spans="1:53" ht="15" customHeight="1">
      <c r="A13" s="14"/>
      <c r="B13" s="15"/>
      <c r="C13" s="34">
        <v>143</v>
      </c>
      <c r="D13" s="16" t="str">
        <f>IF(ISERROR(VLOOKUP($C13,'START LİSTE'!$B$6:$F$760,2,0)),"",VLOOKUP($C13,'START LİSTE'!$B$6:$F$760,2,0))</f>
        <v>DUYGUNUR BOZOK</v>
      </c>
      <c r="E13" s="17" t="str">
        <f>IF(ISERROR(VLOOKUP($C13,'START LİSTE'!$B$6:$F$760,4,0)),"",VLOOKUP($C13,'START LİSTE'!$B$6:$F$760,4,0))</f>
        <v>T</v>
      </c>
      <c r="F13" s="127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25</v>
      </c>
      <c r="H13" s="19">
        <f>IF(OR(E13="",E13="F",F13="DQ",F13="DNF",F13="DNS",F13=""),"-",VLOOKUP(C13,'FERDİ SONUÇ'!$B$6:$H$1007,7,0))</f>
        <v>25</v>
      </c>
      <c r="I13" s="20">
        <f>IF(ISERROR(SMALL(H10:H13,4)),"-",SMALL(H10:H13,4))</f>
        <v>25</v>
      </c>
      <c r="J13" s="21"/>
      <c r="BA13" s="2">
        <v>1009</v>
      </c>
    </row>
    <row r="14" spans="1:53" ht="15" customHeight="1">
      <c r="A14" s="6"/>
      <c r="B14" s="7"/>
      <c r="C14" s="33">
        <v>780</v>
      </c>
      <c r="D14" s="8" t="str">
        <f>IF(ISERROR(VLOOKUP($C14,'START LİSTE'!$B$6:$F$760,2,0)),"",VLOOKUP($C14,'START LİSTE'!$B$6:$F$760,2,0))</f>
        <v>ÖZNUR BOZKIR</v>
      </c>
      <c r="E14" s="9" t="str">
        <f>IF(ISERROR(VLOOKUP($C14,'START LİSTE'!$B$6:$F$760,4,0)),"",VLOOKUP($C14,'START LİSTE'!$B$6:$F$760,4,0))</f>
        <v>T</v>
      </c>
      <c r="F14" s="126">
        <f>IF(ISERROR(VLOOKUP($C14,'FERDİ SONUÇ'!$B$6:$H$1007,6,0)),"",VLOOKUP($C14,'FERDİ SONUÇ'!$B$6:$H$1007,6,0))</f>
        <v>542</v>
      </c>
      <c r="G14" s="11">
        <f>IF(OR(E14="",F14="DQ",F14="DNF",F14="DNS",F14=""),"-",VLOOKUP(C14,'FERDİ SONUÇ'!$B$6:$H$1007,7,0))</f>
        <v>6</v>
      </c>
      <c r="H14" s="11">
        <f>IF(OR(E14="",E14="F",F14="DQ",F14="DNF",F14="DNS",F14=""),"-",VLOOKUP(C14,'FERDİ SONUÇ'!$B$6:$H$1007,7,0))</f>
        <v>6</v>
      </c>
      <c r="I14" s="12">
        <f>IF(ISERROR(SMALL(H14:H17,1)),"-",SMALL(H14:H17,1))</f>
        <v>6</v>
      </c>
      <c r="J14" s="13"/>
      <c r="BA14" s="2">
        <v>1012</v>
      </c>
    </row>
    <row r="15" spans="1:53" ht="15" customHeight="1">
      <c r="A15" s="14"/>
      <c r="B15" s="15"/>
      <c r="C15" s="34">
        <v>781</v>
      </c>
      <c r="D15" s="16" t="str">
        <f>IF(ISERROR(VLOOKUP($C15,'START LİSTE'!$B$6:$F$760,2,0)),"",VLOOKUP($C15,'START LİSTE'!$B$6:$F$760,2,0))</f>
        <v>ŞEYDA GEZER</v>
      </c>
      <c r="E15" s="17" t="str">
        <f>IF(ISERROR(VLOOKUP($C15,'START LİSTE'!$B$6:$F$760,4,0)),"",VLOOKUP($C15,'START LİSTE'!$B$6:$F$760,4,0))</f>
        <v>T</v>
      </c>
      <c r="F15" s="127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15</v>
      </c>
      <c r="H15" s="19">
        <f>IF(OR(E15="",E15="F",F15="DQ",F15="DNF",F15="DNS",F15=""),"-",VLOOKUP(C15,'FERDİ SONUÇ'!$B$6:$H$1007,7,0))</f>
        <v>15</v>
      </c>
      <c r="I15" s="20">
        <f>IF(ISERROR(SMALL(H14:H17,2)),"-",SMALL(H14:H17,2))</f>
        <v>9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4</v>
      </c>
      <c r="B16" s="15" t="str">
        <f>IF(ISERROR(VLOOKUP(C14,'START LİSTE'!$B$6:$F$760,3,0)),"",VLOOKUP(C14,'START LİSTE'!$B$6:$F$760,3,0))</f>
        <v>KARABÜK</v>
      </c>
      <c r="C16" s="34">
        <v>782</v>
      </c>
      <c r="D16" s="16" t="str">
        <f>IF(ISERROR(VLOOKUP($C16,'START LİSTE'!$B$6:$F$760,2,0)),"",VLOOKUP($C16,'START LİSTE'!$B$6:$F$760,2,0))</f>
        <v>ŞEVVAL ERDOĞAN</v>
      </c>
      <c r="E16" s="17" t="str">
        <f>IF(ISERROR(VLOOKUP($C16,'START LİSTE'!$B$6:$F$760,4,0)),"",VLOOKUP($C16,'START LİSTE'!$B$6:$F$760,4,0))</f>
        <v>T</v>
      </c>
      <c r="F16" s="127">
        <f>IF(ISERROR(VLOOKUP($C16,'FERDİ SONUÇ'!$B$6:$H$1007,6,0)),"",VLOOKUP($C16,'FERDİ SONUÇ'!$B$6:$H$1007,6,0))</f>
        <v>552</v>
      </c>
      <c r="G16" s="19">
        <f>IF(OR(E16="",F16="DQ",F16="DNF",F16="DNS",F16=""),"-",VLOOKUP(C16,'FERDİ SONUÇ'!$B$6:$H$1007,7,0))</f>
        <v>9</v>
      </c>
      <c r="H16" s="19">
        <f>IF(OR(E16="",E16="F",F16="DQ",F16="DNF",F16="DNS",F16=""),"-",VLOOKUP(C16,'FERDİ SONUÇ'!$B$6:$H$1007,7,0))</f>
        <v>9</v>
      </c>
      <c r="I16" s="20">
        <f>IF(ISERROR(SMALL(H14:H17,3)),"-",SMALL(H14:H17,3))</f>
        <v>15</v>
      </c>
      <c r="J16" s="22">
        <f>IF(C14="","",IF(OR(I14="-",I15="-",I16="-"),"DQ",SUM(I14,I15,I16)))</f>
        <v>30</v>
      </c>
      <c r="BA16" s="2">
        <v>1014</v>
      </c>
    </row>
    <row r="17" spans="1:53" ht="15" customHeight="1">
      <c r="A17" s="14"/>
      <c r="B17" s="15"/>
      <c r="C17" s="34">
        <v>783</v>
      </c>
      <c r="D17" s="16" t="str">
        <f>IF(ISERROR(VLOOKUP($C17,'START LİSTE'!$B$6:$F$760,2,0)),"",VLOOKUP($C17,'START LİSTE'!$B$6:$F$760,2,0))</f>
        <v>ZEHRA NUR ÖZDEMİR</v>
      </c>
      <c r="E17" s="17" t="str">
        <f>IF(ISERROR(VLOOKUP($C17,'START LİSTE'!$B$6:$F$760,4,0)),"",VLOOKUP($C17,'START LİSTE'!$B$6:$F$760,4,0))</f>
        <v>T</v>
      </c>
      <c r="F17" s="127" t="str">
        <f>IF(ISERROR(VLOOKUP($C17,'FERDİ SONUÇ'!$B$6:$H$1007,6,0)),"",VLOOKUP($C17,'FERDİ SONUÇ'!$B$6:$H$1007,6,0))</f>
        <v>DNF</v>
      </c>
      <c r="G17" s="19" t="str">
        <f>IF(OR(E17="",F17="DQ",F17="DNF",F17="DNS",F17=""),"-",VLOOKUP(C17,'FERDİ SONUÇ'!$B$6:$H$1007,7,0))</f>
        <v>-</v>
      </c>
      <c r="H17" s="19" t="str">
        <f>IF(OR(E17="",E17="F",F17="DQ",F17="DNF",F17="DNS",F17=""),"-",VLOOKUP(C17,'FERDİ SONUÇ'!$B$6:$H$1007,7,0))</f>
        <v>-</v>
      </c>
      <c r="I17" s="20" t="str">
        <f>IF(ISERROR(SMALL(H14:H17,4)),"-",SMALL(H14:H17,4))</f>
        <v>-</v>
      </c>
      <c r="J17" s="21"/>
      <c r="BA17" s="2">
        <v>1015</v>
      </c>
    </row>
    <row r="18" spans="1:53" ht="15" customHeight="1">
      <c r="A18" s="6"/>
      <c r="B18" s="7"/>
      <c r="C18" s="33">
        <v>110</v>
      </c>
      <c r="D18" s="8" t="str">
        <f>IF(ISERROR(VLOOKUP($C18,'START LİSTE'!$B$6:$F$760,2,0)),"",VLOOKUP($C18,'START LİSTE'!$B$6:$F$760,2,0))</f>
        <v>ZUHAL ÜRKER</v>
      </c>
      <c r="E18" s="9" t="str">
        <f>IF(ISERROR(VLOOKUP($C18,'START LİSTE'!$B$6:$F$760,4,0)),"",VLOOKUP($C18,'START LİSTE'!$B$6:$F$760,4,0))</f>
        <v>T</v>
      </c>
      <c r="F18" s="126">
        <f>IF(ISERROR(VLOOKUP($C18,'FERDİ SONUÇ'!$B$6:$H$1007,6,0)),"",VLOOKUP($C18,'FERDİ SONUÇ'!$B$6:$H$1007,6,0))</f>
        <v>539</v>
      </c>
      <c r="G18" s="9">
        <f>IF(OR(E18="",F18="DQ",F18="DNF",F18="DNS",F18=""),"-",VLOOKUP(C18,'FERDİ SONUÇ'!$B$6:$H$1007,7,0))</f>
        <v>5</v>
      </c>
      <c r="H18" s="9">
        <f>IF(OR(E18="",E18="F",F18="DQ",F18="DNF",F18="DNS",F18=""),"-",VLOOKUP(C18,'FERDİ SONUÇ'!$B$6:$H$1007,7,0))</f>
        <v>5</v>
      </c>
      <c r="I18" s="12">
        <f>IF(ISERROR(SMALL(H18:H21,1)),"-",SMALL(H18:H21,1))</f>
        <v>5</v>
      </c>
      <c r="J18" s="13"/>
      <c r="BA18" s="2">
        <v>1018</v>
      </c>
    </row>
    <row r="19" spans="1:53" ht="15" customHeight="1">
      <c r="A19" s="14"/>
      <c r="B19" s="15"/>
      <c r="C19" s="34">
        <v>111</v>
      </c>
      <c r="D19" s="16" t="str">
        <f>IF(ISERROR(VLOOKUP($C19,'START LİSTE'!$B$6:$F$760,2,0)),"",VLOOKUP($C19,'START LİSTE'!$B$6:$F$760,2,0))</f>
        <v>ELİF LAMA</v>
      </c>
      <c r="E19" s="17" t="str">
        <f>IF(ISERROR(VLOOKUP($C19,'START LİSTE'!$B$6:$F$760,4,0)),"",VLOOKUP($C19,'START LİSTE'!$B$6:$F$760,4,0))</f>
        <v>T</v>
      </c>
      <c r="F19" s="127">
        <f>IF(ISERROR(VLOOKUP($C19,'FERDİ SONUÇ'!$B$6:$H$1007,6,0)),"",VLOOKUP($C19,'FERDİ SONUÇ'!$B$6:$H$1007,6,0))</f>
        <v>552</v>
      </c>
      <c r="G19" s="17">
        <f>IF(OR(E19="",F19="DQ",F19="DNF",F19="DNS",F19=""),"-",VLOOKUP(C19,'FERDİ SONUÇ'!$B$6:$H$1007,7,0))</f>
        <v>8</v>
      </c>
      <c r="H19" s="17">
        <f>IF(OR(E19="",E19="F",F19="DQ",F19="DNF",F19="DNS",F19=""),"-",VLOOKUP(C19,'FERDİ SONUÇ'!$B$6:$H$1007,7,0))</f>
        <v>8</v>
      </c>
      <c r="I19" s="20">
        <f>IF(ISERROR(SMALL(H18:H21,2)),"-",SMALL(H18:H21,2))</f>
        <v>8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3</v>
      </c>
      <c r="B20" s="15" t="str">
        <f>IF(ISERROR(VLOOKUP(C18,'START LİSTE'!$B$6:$F$760,3,0)),"",VLOOKUP(C18,'START LİSTE'!$B$6:$F$760,3,0))</f>
        <v>BİLECİK</v>
      </c>
      <c r="C20" s="34">
        <v>112</v>
      </c>
      <c r="D20" s="16" t="str">
        <f>IF(ISERROR(VLOOKUP($C20,'START LİSTE'!$B$6:$F$760,2,0)),"",VLOOKUP($C20,'START LİSTE'!$B$6:$F$760,2,0))</f>
        <v>HAYRİYE NUR ARI</v>
      </c>
      <c r="E20" s="17" t="str">
        <f>IF(ISERROR(VLOOKUP($C20,'START LİSTE'!$B$6:$F$760,4,0)),"",VLOOKUP($C20,'START LİSTE'!$B$6:$F$760,4,0))</f>
        <v>T</v>
      </c>
      <c r="F20" s="127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11</v>
      </c>
      <c r="H20" s="17">
        <f>IF(OR(E20="",E20="F",F20="DQ",F20="DNF",F20="DNS",F20=""),"-",VLOOKUP(C20,'FERDİ SONUÇ'!$B$6:$H$1007,7,0))</f>
        <v>11</v>
      </c>
      <c r="I20" s="20">
        <f>IF(ISERROR(SMALL(H18:H21,3)),"-",SMALL(H18:H21,3))</f>
        <v>11</v>
      </c>
      <c r="J20" s="22">
        <f>IF(C18="","",IF(OR(I18="-",I19="-",I20="-"),"DQ",SUM(I18,I19,I20)))</f>
        <v>24</v>
      </c>
      <c r="BA20" s="2">
        <v>1020</v>
      </c>
    </row>
    <row r="21" spans="1:53" ht="15" customHeight="1">
      <c r="A21" s="14"/>
      <c r="B21" s="15"/>
      <c r="C21" s="34">
        <v>113</v>
      </c>
      <c r="D21" s="16" t="str">
        <f>IF(ISERROR(VLOOKUP($C21,'START LİSTE'!$B$6:$F$760,2,0)),"",VLOOKUP($C21,'START LİSTE'!$B$6:$F$760,2,0))</f>
        <v>RABİA KARATAŞ</v>
      </c>
      <c r="E21" s="17" t="str">
        <f>IF(ISERROR(VLOOKUP($C21,'START LİSTE'!$B$6:$F$760,4,0)),"",VLOOKUP($C21,'START LİSTE'!$B$6:$F$760,4,0))</f>
        <v>T</v>
      </c>
      <c r="F21" s="127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19</v>
      </c>
      <c r="H21" s="17">
        <f>IF(OR(E21="",E21="F",F21="DQ",F21="DNF",F21="DNS",F21=""),"-",VLOOKUP(C21,'FERDİ SONUÇ'!$B$6:$H$1007,7,0))</f>
        <v>19</v>
      </c>
      <c r="I21" s="20">
        <f>IF(ISERROR(SMALL(H18:H21,4)),"-",SMALL(H18:H21,4))</f>
        <v>19</v>
      </c>
      <c r="J21" s="21"/>
      <c r="BA21" s="2">
        <v>1021</v>
      </c>
    </row>
    <row r="22" spans="1:53" ht="15" customHeight="1">
      <c r="A22" s="6"/>
      <c r="B22" s="7"/>
      <c r="C22" s="33">
        <v>540</v>
      </c>
      <c r="D22" s="8" t="str">
        <f>IF(ISERROR(VLOOKUP($C22,'START LİSTE'!$B$6:$F$760,2,0)),"",VLOOKUP($C22,'START LİSTE'!$B$6:$F$760,2,0))</f>
        <v>MERVE NUR ÖZTÜRK</v>
      </c>
      <c r="E22" s="9" t="str">
        <f>IF(ISERROR(VLOOKUP($C22,'START LİSTE'!$B$6:$F$760,4,0)),"",VLOOKUP($C22,'START LİSTE'!$B$6:$F$760,4,0))</f>
        <v>T</v>
      </c>
      <c r="F22" s="126">
        <f>IF(ISERROR(VLOOKUP($C22,'FERDİ SONUÇ'!$B$6:$H$1007,6,0)),"",VLOOKUP($C22,'FERDİ SONUÇ'!$B$6:$H$1007,6,0))</f>
        <v>517</v>
      </c>
      <c r="G22" s="9">
        <f>IF(OR(E22="",F22="DQ",F22="DNF",F22="DNS",F22=""),"-",VLOOKUP(C22,'FERDİ SONUÇ'!$B$6:$H$1007,7,0))</f>
        <v>1</v>
      </c>
      <c r="H22" s="9">
        <f>IF(OR(E22="",E22="F",F22="DQ",F22="DNF",F22="DNS",F22=""),"-",VLOOKUP(C22,'FERDİ SONUÇ'!$B$6:$H$1007,7,0))</f>
        <v>1</v>
      </c>
      <c r="I22" s="12">
        <f>IF(ISERROR(SMALL(H22:H25,1)),"-",SMALL(H22:H25,1))</f>
        <v>1</v>
      </c>
      <c r="J22" s="13"/>
      <c r="BA22" s="2">
        <v>1024</v>
      </c>
    </row>
    <row r="23" spans="1:53" ht="15" customHeight="1">
      <c r="A23" s="14"/>
      <c r="B23" s="15"/>
      <c r="C23" s="34">
        <v>541</v>
      </c>
      <c r="D23" s="16" t="str">
        <f>IF(ISERROR(VLOOKUP($C23,'START LİSTE'!$B$6:$F$760,2,0)),"",VLOOKUP($C23,'START LİSTE'!$B$6:$F$760,2,0))</f>
        <v>MERVE BİNİCİ</v>
      </c>
      <c r="E23" s="17" t="str">
        <f>IF(ISERROR(VLOOKUP($C23,'START LİSTE'!$B$6:$F$760,4,0)),"",VLOOKUP($C23,'START LİSTE'!$B$6:$F$760,4,0))</f>
        <v>T</v>
      </c>
      <c r="F23" s="127">
        <f>IF(ISERROR(VLOOKUP($C23,'FERDİ SONUÇ'!$B$6:$H$1007,6,0)),"",VLOOKUP($C23,'FERDİ SONUÇ'!$B$6:$H$1007,6,0))</f>
        <v>533</v>
      </c>
      <c r="G23" s="17">
        <f>IF(OR(E23="",F23="DQ",F23="DNF",F23="DNS",F23=""),"-",VLOOKUP(C23,'FERDİ SONUÇ'!$B$6:$H$1007,7,0))</f>
        <v>4</v>
      </c>
      <c r="H23" s="17">
        <f>IF(OR(E23="",E23="F",F23="DQ",F23="DNF",F23="DNS",F23=""),"-",VLOOKUP(C23,'FERDİ SONUÇ'!$B$6:$H$1007,7,0))</f>
        <v>4</v>
      </c>
      <c r="I23" s="20">
        <f>IF(ISERROR(SMALL(H22:H25,2)),"-",SMALL(H22:H25,2))</f>
        <v>4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2</v>
      </c>
      <c r="B24" s="15" t="str">
        <f>IF(ISERROR(VLOOKUP(C22,'START LİSTE'!$B$6:$F$760,3,0)),"",VLOOKUP(C22,'START LİSTE'!$B$6:$F$760,3,0))</f>
        <v>SAKARYA</v>
      </c>
      <c r="C24" s="34">
        <v>542</v>
      </c>
      <c r="D24" s="16" t="str">
        <f>IF(ISERROR(VLOOKUP($C24,'START LİSTE'!$B$6:$F$760,2,0)),"",VLOOKUP($C24,'START LİSTE'!$B$6:$F$760,2,0))</f>
        <v>AYLİN KOÇ</v>
      </c>
      <c r="E24" s="17" t="str">
        <f>IF(ISERROR(VLOOKUP($C24,'START LİSTE'!$B$6:$F$760,4,0)),"",VLOOKUP($C24,'START LİSTE'!$B$6:$F$760,4,0))</f>
        <v>T</v>
      </c>
      <c r="F24" s="127">
        <f>IF(ISERROR(VLOOKUP($C24,'FERDİ SONUÇ'!$B$6:$H$1007,6,0)),"",VLOOKUP($C24,'FERDİ SONUÇ'!$B$6:$H$1007,6,0))</f>
        <v>557</v>
      </c>
      <c r="G24" s="17">
        <f>IF(OR(E24="",F24="DQ",F24="DNF",F24="DNS",F24=""),"-",VLOOKUP(C24,'FERDİ SONUÇ'!$B$6:$H$1007,7,0))</f>
        <v>10</v>
      </c>
      <c r="H24" s="17">
        <f>IF(OR(E24="",E24="F",F24="DQ",F24="DNF",F24="DNS",F24=""),"-",VLOOKUP(C24,'FERDİ SONUÇ'!$B$6:$H$1007,7,0))</f>
        <v>10</v>
      </c>
      <c r="I24" s="20">
        <f>IF(ISERROR(SMALL(H22:H25,3)),"-",SMALL(H22:H25,3))</f>
        <v>10</v>
      </c>
      <c r="J24" s="22">
        <f>IF(C22="","",IF(OR(I22="-",I23="-",I24="-"),"DQ",SUM(I22,I23,I24)))</f>
        <v>15</v>
      </c>
      <c r="BA24" s="2">
        <v>1026</v>
      </c>
    </row>
    <row r="25" spans="1:53" ht="15" customHeight="1">
      <c r="A25" s="14"/>
      <c r="B25" s="15"/>
      <c r="C25" s="34">
        <v>543</v>
      </c>
      <c r="D25" s="16" t="str">
        <f>IF(ISERROR(VLOOKUP($C25,'START LİSTE'!$B$6:$F$760,2,0)),"",VLOOKUP($C25,'START LİSTE'!$B$6:$F$760,2,0))</f>
        <v>MELEK NUR ÜNVERİN</v>
      </c>
      <c r="E25" s="17" t="str">
        <f>IF(ISERROR(VLOOKUP($C25,'START LİSTE'!$B$6:$F$760,4,0)),"",VLOOKUP($C25,'START LİSTE'!$B$6:$F$760,4,0))</f>
        <v>T</v>
      </c>
      <c r="F25" s="127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29</v>
      </c>
      <c r="H25" s="17">
        <f>IF(OR(E25="",E25="F",F25="DQ",F25="DNF",F25="DNS",F25=""),"-",VLOOKUP(C25,'FERDİ SONUÇ'!$B$6:$H$1007,7,0))</f>
        <v>29</v>
      </c>
      <c r="I25" s="20">
        <f>IF(ISERROR(SMALL(H22:H25,4)),"-",SMALL(H22:H25,4))</f>
        <v>29</v>
      </c>
      <c r="J25" s="21"/>
      <c r="BA25" s="2">
        <v>1027</v>
      </c>
    </row>
    <row r="26" spans="1:53" ht="15" customHeight="1">
      <c r="A26" s="6"/>
      <c r="B26" s="7"/>
      <c r="C26" s="33">
        <v>670</v>
      </c>
      <c r="D26" s="8" t="str">
        <f>IF(ISERROR(VLOOKUP($C26,'START LİSTE'!$B$6:$F$760,2,0)),"",VLOOKUP($C26,'START LİSTE'!$B$6:$F$760,2,0))</f>
        <v>YAREN YAZAR</v>
      </c>
      <c r="E26" s="9" t="str">
        <f>IF(ISERROR(VLOOKUP($C26,'START LİSTE'!$B$6:$F$760,4,0)),"",VLOOKUP($C26,'START LİSTE'!$B$6:$F$760,4,0))</f>
        <v>T</v>
      </c>
      <c r="F26" s="126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16</v>
      </c>
      <c r="H26" s="9">
        <f>IF(OR(E26="",E26="F",F26="DQ",F26="DNF",F26="DNS",F26=""),"-",VLOOKUP(C26,'FERDİ SONUÇ'!$B$6:$H$1007,7,0))</f>
        <v>16</v>
      </c>
      <c r="I26" s="12">
        <f>IF(ISERROR(SMALL(H26:H29,1)),"-",SMALL(H26:H29,1))</f>
        <v>16</v>
      </c>
      <c r="J26" s="13"/>
      <c r="BA26" s="2">
        <v>1030</v>
      </c>
    </row>
    <row r="27" spans="1:53" ht="15" customHeight="1">
      <c r="A27" s="14"/>
      <c r="B27" s="15"/>
      <c r="C27" s="34">
        <v>671</v>
      </c>
      <c r="D27" s="16" t="str">
        <f>IF(ISERROR(VLOOKUP($C27,'START LİSTE'!$B$6:$F$760,2,0)),"",VLOOKUP($C27,'START LİSTE'!$B$6:$F$760,2,0))</f>
        <v>BURÇE BAL</v>
      </c>
      <c r="E27" s="17" t="str">
        <f>IF(ISERROR(VLOOKUP($C27,'START LİSTE'!$B$6:$F$760,4,0)),"",VLOOKUP($C27,'START LİSTE'!$B$6:$F$760,4,0))</f>
        <v>T</v>
      </c>
      <c r="F27" s="127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24</v>
      </c>
      <c r="H27" s="17">
        <f>IF(OR(E27="",E27="F",F27="DQ",F27="DNF",F27="DNS",F27=""),"-",VLOOKUP(C27,'FERDİ SONUÇ'!$B$6:$H$1007,7,0))</f>
        <v>24</v>
      </c>
      <c r="I27" s="20">
        <f>IF(ISERROR(SMALL(H26:H29,2)),"-",SMALL(H26:H29,2))</f>
        <v>18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6</v>
      </c>
      <c r="B28" s="15" t="str">
        <f>IF(ISERROR(VLOOKUP(C26,'START LİSTE'!$B$6:$F$760,3,0)),"",VLOOKUP(C26,'START LİSTE'!$B$6:$F$760,3,0))</f>
        <v>ZONGULDAK</v>
      </c>
      <c r="C28" s="34">
        <v>672</v>
      </c>
      <c r="D28" s="16" t="str">
        <f>IF(ISERROR(VLOOKUP($C28,'START LİSTE'!$B$6:$F$760,2,0)),"",VLOOKUP($C28,'START LİSTE'!$B$6:$F$760,2,0))</f>
        <v>SEMA YALÇIN</v>
      </c>
      <c r="E28" s="17" t="str">
        <f>IF(ISERROR(VLOOKUP($C28,'START LİSTE'!$B$6:$F$760,4,0)),"",VLOOKUP($C28,'START LİSTE'!$B$6:$F$760,4,0))</f>
        <v>T</v>
      </c>
      <c r="F28" s="127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18</v>
      </c>
      <c r="H28" s="17">
        <f>IF(OR(E28="",E28="F",F28="DQ",F28="DNF",F28="DNS",F28=""),"-",VLOOKUP(C28,'FERDİ SONUÇ'!$B$6:$H$1007,7,0))</f>
        <v>18</v>
      </c>
      <c r="I28" s="20">
        <f>IF(ISERROR(SMALL(H26:H29,3)),"-",SMALL(H26:H29,3))</f>
        <v>21</v>
      </c>
      <c r="J28" s="22">
        <f>IF(C26="","",IF(OR(I26="-",I27="-",I28="-"),"DQ",SUM(I26,I27,I28)))</f>
        <v>55</v>
      </c>
      <c r="BA28" s="2">
        <v>1032</v>
      </c>
    </row>
    <row r="29" spans="1:53" ht="15" customHeight="1">
      <c r="A29" s="14"/>
      <c r="B29" s="15"/>
      <c r="C29" s="34">
        <v>673</v>
      </c>
      <c r="D29" s="16" t="str">
        <f>IF(ISERROR(VLOOKUP($C29,'START LİSTE'!$B$6:$F$760,2,0)),"",VLOOKUP($C29,'START LİSTE'!$B$6:$F$760,2,0))</f>
        <v>İLAYDA TOPRAK</v>
      </c>
      <c r="E29" s="17" t="str">
        <f>IF(ISERROR(VLOOKUP($C29,'START LİSTE'!$B$6:$F$760,4,0)),"",VLOOKUP($C29,'START LİSTE'!$B$6:$F$760,4,0))</f>
        <v>T</v>
      </c>
      <c r="F29" s="127">
        <f>IF(ISERROR(VLOOKUP($C29,'FERDİ SONUÇ'!$B$6:$H$1007,6,0)),"",VLOOKUP($C29,'FERDİ SONUÇ'!$B$6:$H$1007,6,0))</f>
        <v>0</v>
      </c>
      <c r="G29" s="17">
        <f>IF(OR(E29="",F29="DQ",F29="DNF",F29="DNS",F29=""),"-",VLOOKUP(C29,'FERDİ SONUÇ'!$B$6:$H$1007,7,0))</f>
        <v>21</v>
      </c>
      <c r="H29" s="17">
        <f>IF(OR(E29="",E29="F",F29="DQ",F29="DNF",F29="DNS",F29=""),"-",VLOOKUP(C29,'FERDİ SONUÇ'!$B$6:$H$1007,7,0))</f>
        <v>21</v>
      </c>
      <c r="I29" s="20">
        <f>IF(ISERROR(SMALL(H26:H29,4)),"-",SMALL(H26:H29,4))</f>
        <v>24</v>
      </c>
      <c r="J29" s="21"/>
      <c r="BA29" s="2">
        <v>1033</v>
      </c>
    </row>
    <row r="30" spans="1:53" ht="15" customHeight="1">
      <c r="A30" s="6"/>
      <c r="B30" s="7"/>
      <c r="C30" s="33">
        <v>410</v>
      </c>
      <c r="D30" s="8" t="str">
        <f>IF(ISERROR(VLOOKUP($C30,'START LİSTE'!$B$6:$F$760,2,0)),"",VLOOKUP($C30,'START LİSTE'!$B$6:$F$760,2,0))</f>
        <v>KADER KURT</v>
      </c>
      <c r="E30" s="9" t="str">
        <f>IF(ISERROR(VLOOKUP($C30,'START LİSTE'!$B$6:$F$760,4,0)),"",VLOOKUP($C30,'START LİSTE'!$B$6:$F$760,4,0))</f>
        <v>T</v>
      </c>
      <c r="F30" s="126">
        <f>IF(ISERROR(VLOOKUP($C30,'FERDİ SONUÇ'!$B$6:$H$1007,6,0)),"",VLOOKUP($C30,'FERDİ SONUÇ'!$B$6:$H$1007,6,0))</f>
        <v>520</v>
      </c>
      <c r="G30" s="9">
        <f>IF(OR(E30="",F30="DQ",F30="DNF",F30="DNS",F30=""),"-",VLOOKUP(C30,'FERDİ SONUÇ'!$B$6:$H$1007,7,0))</f>
        <v>2</v>
      </c>
      <c r="H30" s="9">
        <f>IF(OR(E30="",E30="F",F30="DQ",F30="DNF",F30="DNS",F30=""),"-",VLOOKUP(C30,'FERDİ SONUÇ'!$B$6:$H$1007,7,0))</f>
        <v>2</v>
      </c>
      <c r="I30" s="12">
        <f>IF(ISERROR(SMALL(H30:H33,1)),"-",SMALL(H30:H33,1))</f>
        <v>2</v>
      </c>
      <c r="J30" s="13"/>
      <c r="BA30" s="2">
        <v>1036</v>
      </c>
    </row>
    <row r="31" spans="1:53" ht="15" customHeight="1">
      <c r="A31" s="14"/>
      <c r="B31" s="15"/>
      <c r="C31" s="34">
        <v>411</v>
      </c>
      <c r="D31" s="16" t="str">
        <f>IF(ISERROR(VLOOKUP($C31,'START LİSTE'!$B$6:$F$760,2,0)),"",VLOOKUP($C31,'START LİSTE'!$B$6:$F$760,2,0))</f>
        <v>NESLİHAN DAL</v>
      </c>
      <c r="E31" s="17" t="str">
        <f>IF(ISERROR(VLOOKUP($C31,'START LİSTE'!$B$6:$F$760,4,0)),"",VLOOKUP($C31,'START LİSTE'!$B$6:$F$760,4,0))</f>
        <v>T</v>
      </c>
      <c r="F31" s="127">
        <f>IF(ISERROR(VLOOKUP($C31,'FERDİ SONUÇ'!$B$6:$H$1007,6,0)),"",VLOOKUP($C31,'FERDİ SONUÇ'!$B$6:$H$1007,6,0))</f>
        <v>549</v>
      </c>
      <c r="G31" s="17">
        <f>IF(OR(E31="",F31="DQ",F31="DNF",F31="DNS",F31=""),"-",VLOOKUP(C31,'FERDİ SONUÇ'!$B$6:$H$1007,7,0))</f>
        <v>7</v>
      </c>
      <c r="H31" s="17">
        <f>IF(OR(E31="",E31="F",F31="DQ",F31="DNF",F31="DNS",F31=""),"-",VLOOKUP(C31,'FERDİ SONUÇ'!$B$6:$H$1007,7,0))</f>
        <v>7</v>
      </c>
      <c r="I31" s="20">
        <f>IF(ISERROR(SMALL(H30:H33,2)),"-",SMALL(H30:H33,2))</f>
        <v>3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</v>
      </c>
      <c r="B32" s="15" t="str">
        <f>IF(ISERROR(VLOOKUP(C30,'START LİSTE'!$B$6:$F$760,3,0)),"",VLOOKUP(C30,'START LİSTE'!$B$6:$F$760,3,0))</f>
        <v>KOCAELİ</v>
      </c>
      <c r="C32" s="34">
        <v>412</v>
      </c>
      <c r="D32" s="16" t="str">
        <f>IF(ISERROR(VLOOKUP($C32,'START LİSTE'!$B$6:$F$760,2,0)),"",VLOOKUP($C32,'START LİSTE'!$B$6:$F$760,2,0))</f>
        <v>ŞEYMA PERKTAŞ</v>
      </c>
      <c r="E32" s="17" t="str">
        <f>IF(ISERROR(VLOOKUP($C32,'START LİSTE'!$B$6:$F$760,4,0)),"",VLOOKUP($C32,'START LİSTE'!$B$6:$F$760,4,0))</f>
        <v>T</v>
      </c>
      <c r="F32" s="127">
        <f>IF(ISERROR(VLOOKUP($C32,'FERDİ SONUÇ'!$B$6:$H$1007,6,0)),"",VLOOKUP($C32,'FERDİ SONUÇ'!$B$6:$H$1007,6,0))</f>
        <v>532</v>
      </c>
      <c r="G32" s="17">
        <f>IF(OR(E32="",F32="DQ",F32="DNF",F32="DNS",F32=""),"-",VLOOKUP(C32,'FERDİ SONUÇ'!$B$6:$H$1007,7,0))</f>
        <v>3</v>
      </c>
      <c r="H32" s="17">
        <f>IF(OR(E32="",E32="F",F32="DQ",F32="DNF",F32="DNS",F32=""),"-",VLOOKUP(C32,'FERDİ SONUÇ'!$B$6:$H$1007,7,0))</f>
        <v>3</v>
      </c>
      <c r="I32" s="20">
        <f>IF(ISERROR(SMALL(H30:H33,3)),"-",SMALL(H30:H33,3))</f>
        <v>7</v>
      </c>
      <c r="J32" s="22">
        <f>IF(C30="","",IF(OR(I30="-",I31="-",I32="-"),"DQ",SUM(I30,I31,I32)))</f>
        <v>12</v>
      </c>
      <c r="BA32" s="2">
        <v>1038</v>
      </c>
    </row>
    <row r="33" spans="1:53" ht="15" customHeight="1">
      <c r="A33" s="14"/>
      <c r="B33" s="15"/>
      <c r="C33" s="34">
        <v>413</v>
      </c>
      <c r="D33" s="16" t="str">
        <f>IF(ISERROR(VLOOKUP($C33,'START LİSTE'!$B$6:$F$760,2,0)),"",VLOOKUP($C33,'START LİSTE'!$B$6:$F$760,2,0))</f>
        <v>EMİNE NUR GÜVEN</v>
      </c>
      <c r="E33" s="17" t="str">
        <f>IF(ISERROR(VLOOKUP($C33,'START LİSTE'!$B$6:$F$760,4,0)),"",VLOOKUP($C33,'START LİSTE'!$B$6:$F$760,4,0))</f>
        <v>T</v>
      </c>
      <c r="F33" s="127">
        <f>IF(ISERROR(VLOOKUP($C33,'FERDİ SONUÇ'!$B$6:$H$1007,6,0)),"",VLOOKUP($C33,'FERDİ SONUÇ'!$B$6:$H$1007,6,0))</f>
        <v>0</v>
      </c>
      <c r="G33" s="17">
        <f>IF(OR(E33="",F33="DQ",F33="DNF",F33="DNS",F33=""),"-",VLOOKUP(C33,'FERDİ SONUÇ'!$B$6:$H$1007,7,0))</f>
        <v>17</v>
      </c>
      <c r="H33" s="17">
        <f>IF(OR(E33="",E33="F",F33="DQ",F33="DNF",F33="DNS",F33=""),"-",VLOOKUP(C33,'FERDİ SONUÇ'!$B$6:$H$1007,7,0))</f>
        <v>17</v>
      </c>
      <c r="I33" s="20">
        <f>IF(ISERROR(SMALL(H30:H33,4)),"-",SMALL(H30:H33,4))</f>
        <v>17</v>
      </c>
      <c r="J33" s="21"/>
      <c r="BA33" s="2">
        <v>1039</v>
      </c>
    </row>
    <row r="34" spans="1:53" ht="15" customHeight="1">
      <c r="A34" s="6"/>
      <c r="B34" s="7"/>
      <c r="C34" s="33">
        <v>740</v>
      </c>
      <c r="D34" s="8" t="str">
        <f>IF(ISERROR(VLOOKUP($C34,'START LİSTE'!$B$6:$F$760,2,0)),"",VLOOKUP($C34,'START LİSTE'!$B$6:$F$760,2,0))</f>
        <v>İREM GÜMÜŞTAŞ</v>
      </c>
      <c r="E34" s="9" t="str">
        <f>IF(ISERROR(VLOOKUP($C34,'START LİSTE'!$B$6:$F$760,4,0)),"",VLOOKUP($C34,'START LİSTE'!$B$6:$F$760,4,0))</f>
        <v>T</v>
      </c>
      <c r="F34" s="126">
        <f>IF(ISERROR(VLOOKUP($C34,'FERDİ SONUÇ'!$B$6:$H$1007,6,0)),"",VLOOKUP($C34,'FERDİ SONUÇ'!$B$6:$H$1007,6,0))</f>
        <v>0</v>
      </c>
      <c r="G34" s="9">
        <f>IF(OR(E34="",F34="DQ",F34="DNF",F34="DNS",F34=""),"-",VLOOKUP(C34,'FERDİ SONUÇ'!$B$6:$H$1007,7,0))</f>
        <v>23</v>
      </c>
      <c r="H34" s="9">
        <f>IF(OR(E34="",E34="F",F34="DQ",F34="DNF",F34="DNS",F34=""),"-",VLOOKUP(C34,'FERDİ SONUÇ'!$B$6:$H$1007,7,0))</f>
        <v>23</v>
      </c>
      <c r="I34" s="12">
        <f>IF(ISERROR(SMALL(H34:H37,1)),"-",SMALL(H34:H37,1))</f>
        <v>20</v>
      </c>
      <c r="J34" s="13"/>
      <c r="BA34" s="2">
        <v>1042</v>
      </c>
    </row>
    <row r="35" spans="1:53" ht="15" customHeight="1">
      <c r="A35" s="14"/>
      <c r="B35" s="15"/>
      <c r="C35" s="34">
        <v>741</v>
      </c>
      <c r="D35" s="16" t="str">
        <f>IF(ISERROR(VLOOKUP($C35,'START LİSTE'!$B$6:$F$760,2,0)),"",VLOOKUP($C35,'START LİSTE'!$B$6:$F$760,2,0))</f>
        <v>SİNEM YILDIZ</v>
      </c>
      <c r="E35" s="17" t="str">
        <f>IF(ISERROR(VLOOKUP($C35,'START LİSTE'!$B$6:$F$760,4,0)),"",VLOOKUP($C35,'START LİSTE'!$B$6:$F$760,4,0))</f>
        <v>T</v>
      </c>
      <c r="F35" s="127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28</v>
      </c>
      <c r="H35" s="17">
        <f>IF(OR(E35="",E35="F",F35="DQ",F35="DNF",F35="DNS",F35=""),"-",VLOOKUP(C35,'FERDİ SONUÇ'!$B$6:$H$1007,7,0))</f>
        <v>28</v>
      </c>
      <c r="I35" s="20">
        <f>IF(ISERROR(SMALL(H34:H37,2)),"-",SMALL(H34:H37,2))</f>
        <v>23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7</v>
      </c>
      <c r="B36" s="15" t="str">
        <f>IF(ISERROR(VLOOKUP(C34,'START LİSTE'!$B$6:$F$760,3,0)),"",VLOOKUP(C34,'START LİSTE'!$B$6:$F$760,3,0))</f>
        <v>BARTIN</v>
      </c>
      <c r="C36" s="34">
        <v>742</v>
      </c>
      <c r="D36" s="16" t="str">
        <f>IF(ISERROR(VLOOKUP($C36,'START LİSTE'!$B$6:$F$760,2,0)),"",VLOOKUP($C36,'START LİSTE'!$B$6:$F$760,2,0))</f>
        <v>ZEYNEP ÇAĞLAR BALABAN</v>
      </c>
      <c r="E36" s="17" t="str">
        <f>IF(ISERROR(VLOOKUP($C36,'START LİSTE'!$B$6:$F$760,4,0)),"",VLOOKUP($C36,'START LİSTE'!$B$6:$F$760,4,0))</f>
        <v>T</v>
      </c>
      <c r="F36" s="127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20</v>
      </c>
      <c r="H36" s="17">
        <f>IF(OR(E36="",E36="F",F36="DQ",F36="DNF",F36="DNS",F36=""),"-",VLOOKUP(C36,'FERDİ SONUÇ'!$B$6:$H$1007,7,0))</f>
        <v>20</v>
      </c>
      <c r="I36" s="20">
        <f>IF(ISERROR(SMALL(H34:H37,3)),"-",SMALL(H34:H37,3))</f>
        <v>28</v>
      </c>
      <c r="J36" s="22">
        <f>IF(C34="","",IF(OR(I34="-",I35="-",I36="-"),"DQ",SUM(I34,I35,I36)))</f>
        <v>71</v>
      </c>
      <c r="BA36" s="2">
        <v>1044</v>
      </c>
    </row>
    <row r="37" spans="1:53" ht="15" customHeight="1">
      <c r="A37" s="14"/>
      <c r="B37" s="15"/>
      <c r="C37" s="34">
        <v>743</v>
      </c>
      <c r="D37" s="16" t="str">
        <f>IF(ISERROR(VLOOKUP($C37,'START LİSTE'!$B$6:$F$760,2,0)),"",VLOOKUP($C37,'START LİSTE'!$B$6:$F$760,2,0))</f>
        <v>SERENAY ÇETİN</v>
      </c>
      <c r="E37" s="17" t="str">
        <f>IF(ISERROR(VLOOKUP($C37,'START LİSTE'!$B$6:$F$760,4,0)),"",VLOOKUP($C37,'START LİSTE'!$B$6:$F$760,4,0))</f>
        <v>T</v>
      </c>
      <c r="F37" s="127" t="str">
        <f>IF(ISERROR(VLOOKUP($C37,'FERDİ SONUÇ'!$B$6:$H$1007,6,0)),"",VLOOKUP($C37,'FERDİ SONUÇ'!$B$6:$H$1007,6,0))</f>
        <v>DNF</v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LİSTE'!$B$6:$F$760,2,0)),"",VLOOKUP($C38,'START LİSTE'!$B$6:$F$760,2,0))</f>
      </c>
      <c r="E38" s="9">
        <f>IF(ISERROR(VLOOKUP($C38,'START LİSTE'!$B$6:$F$760,4,0)),"",VLOOKUP($C38,'START LİSTE'!$B$6:$F$760,4,0))</f>
      </c>
      <c r="F38" s="126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LİSTE'!$B$6:$F$760,2,0)),"",VLOOKUP($C39,'START LİSTE'!$B$6:$F$760,2,0))</f>
      </c>
      <c r="E39" s="17">
        <f>IF(ISERROR(VLOOKUP($C39,'START LİSTE'!$B$6:$F$760,4,0)),"",VLOOKUP($C39,'START LİSTE'!$B$6:$F$760,4,0))</f>
      </c>
      <c r="F39" s="127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LİSTE'!$B$6:$F$760,3,0)),"",VLOOKUP(C38,'START LİSTE'!$B$6:$F$760,3,0))</f>
      </c>
      <c r="C40" s="34"/>
      <c r="D40" s="16">
        <f>IF(ISERROR(VLOOKUP($C40,'START LİSTE'!$B$6:$F$760,2,0)),"",VLOOKUP($C40,'START LİSTE'!$B$6:$F$760,2,0))</f>
      </c>
      <c r="E40" s="17">
        <f>IF(ISERROR(VLOOKUP($C40,'START LİSTE'!$B$6:$F$760,4,0)),"",VLOOKUP($C40,'START LİSTE'!$B$6:$F$760,4,0))</f>
      </c>
      <c r="F40" s="127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LİSTE'!$B$6:$F$760,2,0)),"",VLOOKUP($C41,'START LİSTE'!$B$6:$F$760,2,0))</f>
      </c>
      <c r="E41" s="17">
        <f>IF(ISERROR(VLOOKUP($C41,'START LİSTE'!$B$6:$F$760,4,0)),"",VLOOKUP($C41,'START LİSTE'!$B$6:$F$760,4,0))</f>
      </c>
      <c r="F41" s="127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LİSTE'!$B$6:$F$760,2,0)),"",VLOOKUP($C42,'START LİSTE'!$B$6:$F$760,2,0))</f>
      </c>
      <c r="E42" s="9">
        <f>IF(ISERROR(VLOOKUP($C42,'START LİSTE'!$B$6:$F$760,4,0)),"",VLOOKUP($C42,'START LİSTE'!$B$6:$F$760,4,0))</f>
      </c>
      <c r="F42" s="126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LİSTE'!$B$6:$F$760,2,0)),"",VLOOKUP($C43,'START LİSTE'!$B$6:$F$760,2,0))</f>
      </c>
      <c r="E43" s="17">
        <f>IF(ISERROR(VLOOKUP($C43,'START LİSTE'!$B$6:$F$760,4,0)),"",VLOOKUP($C43,'START LİSTE'!$B$6:$F$760,4,0))</f>
      </c>
      <c r="F43" s="127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LİSTE'!$B$6:$F$760,3,0)),"",VLOOKUP(C42,'START LİSTE'!$B$6:$F$760,3,0))</f>
      </c>
      <c r="C44" s="34"/>
      <c r="D44" s="16">
        <f>IF(ISERROR(VLOOKUP($C44,'START LİSTE'!$B$6:$F$760,2,0)),"",VLOOKUP($C44,'START LİSTE'!$B$6:$F$760,2,0))</f>
      </c>
      <c r="E44" s="17">
        <f>IF(ISERROR(VLOOKUP($C44,'START LİSTE'!$B$6:$F$760,4,0)),"",VLOOKUP($C44,'START LİSTE'!$B$6:$F$760,4,0))</f>
      </c>
      <c r="F44" s="127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LİSTE'!$B$6:$F$760,2,0)),"",VLOOKUP($C45,'START LİSTE'!$B$6:$F$760,2,0))</f>
      </c>
      <c r="E45" s="17">
        <f>IF(ISERROR(VLOOKUP($C45,'START LİSTE'!$B$6:$F$760,4,0)),"",VLOOKUP($C45,'START LİSTE'!$B$6:$F$760,4,0))</f>
      </c>
      <c r="F45" s="127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LİSTE'!$B$6:$F$760,2,0)),"",VLOOKUP($C46,'START LİSTE'!$B$6:$F$760,2,0))</f>
      </c>
      <c r="E46" s="9">
        <f>IF(ISERROR(VLOOKUP($C46,'START LİSTE'!$B$6:$F$760,4,0)),"",VLOOKUP($C46,'START LİSTE'!$B$6:$F$760,4,0))</f>
      </c>
      <c r="F46" s="126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LİSTE'!$B$6:$F$760,2,0)),"",VLOOKUP($C47,'START LİSTE'!$B$6:$F$760,2,0))</f>
      </c>
      <c r="E47" s="17">
        <f>IF(ISERROR(VLOOKUP($C47,'START LİSTE'!$B$6:$F$760,4,0)),"",VLOOKUP($C47,'START LİSTE'!$B$6:$F$760,4,0))</f>
      </c>
      <c r="F47" s="127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LİSTE'!$B$6:$F$760,3,0)),"",VLOOKUP(C46,'START LİSTE'!$B$6:$F$760,3,0))</f>
      </c>
      <c r="C48" s="34"/>
      <c r="D48" s="16">
        <f>IF(ISERROR(VLOOKUP($C48,'START LİSTE'!$B$6:$F$760,2,0)),"",VLOOKUP($C48,'START LİSTE'!$B$6:$F$760,2,0))</f>
      </c>
      <c r="E48" s="17">
        <f>IF(ISERROR(VLOOKUP($C48,'START LİSTE'!$B$6:$F$760,4,0)),"",VLOOKUP($C48,'START LİSTE'!$B$6:$F$760,4,0))</f>
      </c>
      <c r="F48" s="127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LİSTE'!$B$6:$F$760,2,0)),"",VLOOKUP($C49,'START LİSTE'!$B$6:$F$760,2,0))</f>
      </c>
      <c r="E49" s="17">
        <f>IF(ISERROR(VLOOKUP($C49,'START LİSTE'!$B$6:$F$760,4,0)),"",VLOOKUP($C49,'START LİSTE'!$B$6:$F$760,4,0))</f>
      </c>
      <c r="F49" s="127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LİSTE'!$B$6:$F$760,2,0)),"",VLOOKUP($C50,'START LİSTE'!$B$6:$F$760,2,0))</f>
      </c>
      <c r="E50" s="9">
        <f>IF(ISERROR(VLOOKUP($C50,'START LİSTE'!$B$6:$F$760,4,0)),"",VLOOKUP($C50,'START LİSTE'!$B$6:$F$760,4,0))</f>
      </c>
      <c r="F50" s="126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LİSTE'!$B$6:$F$760,2,0)),"",VLOOKUP($C51,'START LİSTE'!$B$6:$F$760,2,0))</f>
      </c>
      <c r="E51" s="17">
        <f>IF(ISERROR(VLOOKUP($C51,'START LİSTE'!$B$6:$F$760,4,0)),"",VLOOKUP($C51,'START LİSTE'!$B$6:$F$760,4,0))</f>
      </c>
      <c r="F51" s="127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LİSTE'!$B$6:$F$760,3,0)),"",VLOOKUP(C50,'START LİSTE'!$B$6:$F$760,3,0))</f>
      </c>
      <c r="C52" s="34"/>
      <c r="D52" s="16">
        <f>IF(ISERROR(VLOOKUP($C52,'START LİSTE'!$B$6:$F$760,2,0)),"",VLOOKUP($C52,'START LİSTE'!$B$6:$F$760,2,0))</f>
      </c>
      <c r="E52" s="17">
        <f>IF(ISERROR(VLOOKUP($C52,'START LİSTE'!$B$6:$F$760,4,0)),"",VLOOKUP($C52,'START LİSTE'!$B$6:$F$760,4,0))</f>
      </c>
      <c r="F52" s="127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LİSTE'!$B$6:$F$760,2,0)),"",VLOOKUP($C53,'START LİSTE'!$B$6:$F$760,2,0))</f>
      </c>
      <c r="E53" s="17">
        <f>IF(ISERROR(VLOOKUP($C53,'START LİSTE'!$B$6:$F$760,4,0)),"",VLOOKUP($C53,'START LİSTE'!$B$6:$F$760,4,0))</f>
      </c>
      <c r="F53" s="127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LİSTE'!$B$6:$F$760,2,0)),"",VLOOKUP($C54,'START LİSTE'!$B$6:$F$760,2,0))</f>
      </c>
      <c r="E54" s="9">
        <f>IF(ISERROR(VLOOKUP($C54,'START LİSTE'!$B$6:$F$760,4,0)),"",VLOOKUP($C54,'START LİSTE'!$B$6:$F$760,4,0))</f>
      </c>
      <c r="F54" s="126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LİSTE'!$B$6:$F$760,2,0)),"",VLOOKUP($C55,'START LİSTE'!$B$6:$F$760,2,0))</f>
      </c>
      <c r="E55" s="17">
        <f>IF(ISERROR(VLOOKUP($C55,'START LİSTE'!$B$6:$F$760,4,0)),"",VLOOKUP($C55,'START LİSTE'!$B$6:$F$760,4,0))</f>
      </c>
      <c r="F55" s="127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LİSTE'!$B$6:$F$760,3,0)),"",VLOOKUP(C54,'START LİSTE'!$B$6:$F$760,3,0))</f>
      </c>
      <c r="C56" s="34"/>
      <c r="D56" s="16">
        <f>IF(ISERROR(VLOOKUP($C56,'START LİSTE'!$B$6:$F$760,2,0)),"",VLOOKUP($C56,'START LİSTE'!$B$6:$F$760,2,0))</f>
      </c>
      <c r="E56" s="17">
        <f>IF(ISERROR(VLOOKUP($C56,'START LİSTE'!$B$6:$F$760,4,0)),"",VLOOKUP($C56,'START LİSTE'!$B$6:$F$760,4,0))</f>
      </c>
      <c r="F56" s="127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LİSTE'!$B$6:$F$760,2,0)),"",VLOOKUP($C57,'START LİSTE'!$B$6:$F$760,2,0))</f>
      </c>
      <c r="E57" s="17">
        <f>IF(ISERROR(VLOOKUP($C57,'START LİSTE'!$B$6:$F$760,4,0)),"",VLOOKUP($C57,'START LİSTE'!$B$6:$F$760,4,0))</f>
      </c>
      <c r="F57" s="127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LİSTE'!$B$6:$F$760,2,0)),"",VLOOKUP($C58,'START LİSTE'!$B$6:$F$760,2,0))</f>
      </c>
      <c r="E58" s="9">
        <f>IF(ISERROR(VLOOKUP($C58,'START LİSTE'!$B$6:$F$760,4,0)),"",VLOOKUP($C58,'START LİSTE'!$B$6:$F$760,4,0))</f>
      </c>
      <c r="F58" s="126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LİSTE'!$B$6:$F$760,2,0)),"",VLOOKUP($C59,'START LİSTE'!$B$6:$F$760,2,0))</f>
      </c>
      <c r="E59" s="17">
        <f>IF(ISERROR(VLOOKUP($C59,'START LİSTE'!$B$6:$F$760,4,0)),"",VLOOKUP($C59,'START LİSTE'!$B$6:$F$760,4,0))</f>
      </c>
      <c r="F59" s="127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LİSTE'!$B$6:$F$760,3,0)),"",VLOOKUP(C58,'START LİSTE'!$B$6:$F$760,3,0))</f>
      </c>
      <c r="C60" s="34"/>
      <c r="D60" s="16">
        <f>IF(ISERROR(VLOOKUP($C60,'START LİSTE'!$B$6:$F$760,2,0)),"",VLOOKUP($C60,'START LİSTE'!$B$6:$F$760,2,0))</f>
      </c>
      <c r="E60" s="17">
        <f>IF(ISERROR(VLOOKUP($C60,'START LİSTE'!$B$6:$F$760,4,0)),"",VLOOKUP($C60,'START LİSTE'!$B$6:$F$760,4,0))</f>
      </c>
      <c r="F60" s="127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LİSTE'!$B$6:$F$760,2,0)),"",VLOOKUP($C61,'START LİSTE'!$B$6:$F$760,2,0))</f>
      </c>
      <c r="E61" s="17">
        <f>IF(ISERROR(VLOOKUP($C61,'START LİSTE'!$B$6:$F$760,4,0)),"",VLOOKUP($C61,'START LİSTE'!$B$6:$F$760,4,0))</f>
      </c>
      <c r="F61" s="127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LİSTE'!$B$6:$F$760,2,0)),"",VLOOKUP($C62,'START LİSTE'!$B$6:$F$760,2,0))</f>
      </c>
      <c r="E62" s="9">
        <f>IF(ISERROR(VLOOKUP($C62,'START LİSTE'!$B$6:$F$760,4,0)),"",VLOOKUP($C62,'START LİSTE'!$B$6:$F$760,4,0))</f>
      </c>
      <c r="F62" s="126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LİSTE'!$B$6:$F$760,2,0)),"",VLOOKUP($C63,'START LİSTE'!$B$6:$F$760,2,0))</f>
      </c>
      <c r="E63" s="17">
        <f>IF(ISERROR(VLOOKUP($C63,'START LİSTE'!$B$6:$F$760,4,0)),"",VLOOKUP($C63,'START LİSTE'!$B$6:$F$760,4,0))</f>
      </c>
      <c r="F63" s="127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LİSTE'!$B$6:$F$760,3,0)),"",VLOOKUP(C62,'START LİSTE'!$B$6:$F$760,3,0))</f>
      </c>
      <c r="C64" s="34"/>
      <c r="D64" s="16">
        <f>IF(ISERROR(VLOOKUP($C64,'START LİSTE'!$B$6:$F$760,2,0)),"",VLOOKUP($C64,'START LİSTE'!$B$6:$F$760,2,0))</f>
      </c>
      <c r="E64" s="17">
        <f>IF(ISERROR(VLOOKUP($C64,'START LİSTE'!$B$6:$F$760,4,0)),"",VLOOKUP($C64,'START LİSTE'!$B$6:$F$760,4,0))</f>
      </c>
      <c r="F64" s="127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LİSTE'!$B$6:$F$760,2,0)),"",VLOOKUP($C65,'START LİSTE'!$B$6:$F$760,2,0))</f>
      </c>
      <c r="E65" s="17">
        <f>IF(ISERROR(VLOOKUP($C65,'START LİSTE'!$B$6:$F$760,4,0)),"",VLOOKUP($C65,'START LİSTE'!$B$6:$F$760,4,0))</f>
      </c>
      <c r="F65" s="127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58" t="str">
        <f>KAPAK!A2</f>
        <v>Türkiye Atletizm Federasyonu
Bartın Atletizm İl Temsilciliği</v>
      </c>
      <c r="B1" s="158"/>
      <c r="C1" s="158"/>
      <c r="D1" s="158"/>
      <c r="E1" s="158"/>
      <c r="F1" s="158"/>
      <c r="G1" s="158"/>
      <c r="H1" s="158"/>
    </row>
    <row r="2" spans="1:8" s="1" customFormat="1" ht="14.25">
      <c r="A2" s="164" t="str">
        <f>KAPAK!B24</f>
        <v>Atletizm Geliştirme Projesi 7.Bölge Kros Yarışmaları</v>
      </c>
      <c r="B2" s="164"/>
      <c r="C2" s="164"/>
      <c r="D2" s="164"/>
      <c r="E2" s="164"/>
      <c r="F2" s="164"/>
      <c r="G2" s="164"/>
      <c r="H2" s="164"/>
    </row>
    <row r="3" spans="1:8" s="1" customFormat="1" ht="14.25">
      <c r="A3" s="165" t="str">
        <f>KAPAK!B27</f>
        <v>Bartın</v>
      </c>
      <c r="B3" s="165"/>
      <c r="C3" s="165"/>
      <c r="D3" s="165"/>
      <c r="E3" s="165"/>
      <c r="F3" s="165"/>
      <c r="G3" s="165"/>
      <c r="H3" s="165"/>
    </row>
    <row r="4" spans="1:8" s="1" customFormat="1" ht="17.25" customHeight="1">
      <c r="A4" s="161" t="str">
        <f>KAPAK!B26</f>
        <v>2002-2003 Doğumlu Kızlar</v>
      </c>
      <c r="B4" s="161"/>
      <c r="C4" s="162" t="str">
        <f>KAPAK!B25</f>
        <v>1500 Metre</v>
      </c>
      <c r="D4" s="162"/>
      <c r="E4" s="53"/>
      <c r="F4" s="163">
        <f>KAPAK!B28</f>
        <v>41754.416666666664</v>
      </c>
      <c r="G4" s="163"/>
      <c r="H4" s="163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410</v>
      </c>
      <c r="D6" s="8" t="str">
        <f>IF(ISERROR(VLOOKUP($C6,'START LİSTE'!$B$6:$F$760,2,0)),"",VLOOKUP($C6,'START LİSTE'!$B$6:$F$760,2,0))</f>
        <v>KADER KURT</v>
      </c>
      <c r="E6" s="9" t="str">
        <f>IF(ISERROR(VLOOKUP($C6,'START LİSTE'!$B$6:$F$760,4,0)),"",VLOOKUP($C6,'START LİSTE'!$B$6:$F$760,4,0))</f>
        <v>T</v>
      </c>
      <c r="F6" s="10">
        <f>IF(ISERROR(VLOOKUP($C6,'FERDİ SONUÇ'!$B$6:$H$1007,6,0)),"",VLOOKUP($C6,'FERDİ SONUÇ'!$B$6:$H$1007,6,0))</f>
        <v>520</v>
      </c>
      <c r="G6" s="56">
        <f>IF(OR(E6="",F6="DQ",F6="DNF",F6="DNS",F6=""),"-",VLOOKUP(C6,'FERDİ SONUÇ'!$B$6:$H$1007,7,0))</f>
        <v>2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411</v>
      </c>
      <c r="D7" s="16" t="str">
        <f>IF(ISERROR(VLOOKUP($C7,'START LİSTE'!$B$6:$F$760,2,0)),"",VLOOKUP($C7,'START LİSTE'!$B$6:$F$760,2,0))</f>
        <v>NESLİHAN DAL</v>
      </c>
      <c r="E7" s="17" t="str">
        <f>IF(ISERROR(VLOOKUP($C7,'START LİSTE'!$B$6:$F$760,4,0)),"",VLOOKUP($C7,'START LİSTE'!$B$6:$F$760,4,0))</f>
        <v>T</v>
      </c>
      <c r="F7" s="18">
        <f>IF(ISERROR(VLOOKUP($C7,'FERDİ SONUÇ'!$B$6:$H$1007,6,0)),"",VLOOKUP($C7,'FERDİ SONUÇ'!$B$6:$H$1007,6,0))</f>
        <v>549</v>
      </c>
      <c r="G7" s="58">
        <f>IF(OR(E7="",F7="DQ",F7="DNF",F7="DNS",F7=""),"-",VLOOKUP(C7,'FERDİ SONUÇ'!$B$6:$H$1007,7,0))</f>
        <v>7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KOCAELİ</v>
      </c>
      <c r="C8" s="57">
        <f>IF(A8="","",VLOOKUP(A8,'TAKIM KAYIT'!$A$6:$J$65,3,FALSE))</f>
        <v>412</v>
      </c>
      <c r="D8" s="16" t="str">
        <f>IF(ISERROR(VLOOKUP($C8,'START LİSTE'!$B$6:$F$760,2,0)),"",VLOOKUP($C8,'START LİSTE'!$B$6:$F$760,2,0))</f>
        <v>ŞEYMA PERKTAŞ</v>
      </c>
      <c r="E8" s="17" t="str">
        <f>IF(ISERROR(VLOOKUP($C8,'START LİSTE'!$B$6:$F$760,4,0)),"",VLOOKUP($C8,'START LİSTE'!$B$6:$F$760,4,0))</f>
        <v>T</v>
      </c>
      <c r="F8" s="18">
        <f>IF(ISERROR(VLOOKUP($C8,'FERDİ SONUÇ'!$B$6:$H$1007,6,0)),"",VLOOKUP($C8,'FERDİ SONUÇ'!$B$6:$H$1007,6,0))</f>
        <v>532</v>
      </c>
      <c r="G8" s="58">
        <f>IF(OR(E8="",F8="DQ",F8="DNF",F8="DNS",F8=""),"-",VLOOKUP(C8,'FERDİ SONUÇ'!$B$6:$H$1007,7,0))</f>
        <v>3</v>
      </c>
      <c r="H8" s="22">
        <f>IF(A8="","",VLOOKUP(A8,'TAKIM KAYIT'!$A$6:$K$65,10,FALSE))</f>
        <v>12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413</v>
      </c>
      <c r="D9" s="16" t="str">
        <f>IF(ISERROR(VLOOKUP($C9,'START LİSTE'!$B$6:$F$760,2,0)),"",VLOOKUP($C9,'START LİSTE'!$B$6:$F$760,2,0))</f>
        <v>EMİNE NUR GÜVEN</v>
      </c>
      <c r="E9" s="17" t="str">
        <f>IF(ISERROR(VLOOKUP($C9,'START LİSTE'!$B$6:$F$760,4,0)),"",VLOOKUP($C9,'START LİSTE'!$B$6:$F$760,4,0))</f>
        <v>T</v>
      </c>
      <c r="F9" s="18">
        <f>IF(ISERROR(VLOOKUP($C9,'FERDİ SONUÇ'!$B$6:$H$1007,6,0)),"",VLOOKUP($C9,'FERDİ SONUÇ'!$B$6:$H$1007,6,0))</f>
        <v>0</v>
      </c>
      <c r="G9" s="58">
        <f>IF(OR(E9="",F9="DQ",F9="DNF",F9="DNS",F9=""),"-",VLOOKUP(C9,'FERDİ SONUÇ'!$B$6:$H$1007,7,0))</f>
        <v>17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540</v>
      </c>
      <c r="D10" s="8" t="str">
        <f>IF(ISERROR(VLOOKUP($C10,'START LİSTE'!$B$6:$F$760,2,0)),"",VLOOKUP($C10,'START LİSTE'!$B$6:$F$760,2,0))</f>
        <v>MERVE NUR ÖZTÜRK</v>
      </c>
      <c r="E10" s="9" t="str">
        <f>IF(ISERROR(VLOOKUP($C10,'START LİSTE'!$B$6:$F$760,4,0)),"",VLOOKUP($C10,'START LİSTE'!$B$6:$F$760,4,0))</f>
        <v>T</v>
      </c>
      <c r="F10" s="10">
        <f>IF(ISERROR(VLOOKUP($C10,'FERDİ SONUÇ'!$B$6:$H$1007,6,0)),"",VLOOKUP($C10,'FERDİ SONUÇ'!$B$6:$H$1007,6,0))</f>
        <v>517</v>
      </c>
      <c r="G10" s="56">
        <f>IF(OR(E10="",F10="DQ",F10="DNF",F10="DNS",F10=""),"-",VLOOKUP(C10,'FERDİ SONUÇ'!$B$6:$H$1007,7,0))</f>
        <v>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541</v>
      </c>
      <c r="D11" s="16" t="str">
        <f>IF(ISERROR(VLOOKUP($C11,'START LİSTE'!$B$6:$F$760,2,0)),"",VLOOKUP($C11,'START LİSTE'!$B$6:$F$760,2,0))</f>
        <v>MERVE BİNİCİ</v>
      </c>
      <c r="E11" s="17" t="str">
        <f>IF(ISERROR(VLOOKUP($C11,'START LİSTE'!$B$6:$F$760,4,0)),"",VLOOKUP($C11,'START LİSTE'!$B$6:$F$760,4,0))</f>
        <v>T</v>
      </c>
      <c r="F11" s="18">
        <f>IF(ISERROR(VLOOKUP($C11,'FERDİ SONUÇ'!$B$6:$H$1007,6,0)),"",VLOOKUP($C11,'FERDİ SONUÇ'!$B$6:$H$1007,6,0))</f>
        <v>533</v>
      </c>
      <c r="G11" s="58">
        <f>IF(OR(E11="",F11="DQ",F11="DNF",F11="DNS",F11=""),"-",VLOOKUP(C11,'FERDİ SONUÇ'!$B$6:$H$1007,7,0))</f>
        <v>4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SAKARYA</v>
      </c>
      <c r="C12" s="57">
        <f>IF(A12="","",VLOOKUP(A12,'TAKIM KAYIT'!$A$6:$J$65,3,FALSE))</f>
        <v>542</v>
      </c>
      <c r="D12" s="16" t="str">
        <f>IF(ISERROR(VLOOKUP($C12,'START LİSTE'!$B$6:$F$760,2,0)),"",VLOOKUP($C12,'START LİSTE'!$B$6:$F$760,2,0))</f>
        <v>AYLİN KOÇ</v>
      </c>
      <c r="E12" s="17" t="str">
        <f>IF(ISERROR(VLOOKUP($C12,'START LİSTE'!$B$6:$F$760,4,0)),"",VLOOKUP($C12,'START LİSTE'!$B$6:$F$760,4,0))</f>
        <v>T</v>
      </c>
      <c r="F12" s="18">
        <f>IF(ISERROR(VLOOKUP($C12,'FERDİ SONUÇ'!$B$6:$H$1007,6,0)),"",VLOOKUP($C12,'FERDİ SONUÇ'!$B$6:$H$1007,6,0))</f>
        <v>557</v>
      </c>
      <c r="G12" s="58">
        <f>IF(OR(E12="",F12="DQ",F12="DNF",F12="DNS",F12=""),"-",VLOOKUP(C12,'FERDİ SONUÇ'!$B$6:$H$1007,7,0))</f>
        <v>10</v>
      </c>
      <c r="H12" s="22">
        <f>IF(A12="","",VLOOKUP(A12,'TAKIM KAYIT'!$A$6:$J$65,10,FALSE))</f>
        <v>15</v>
      </c>
    </row>
    <row r="13" spans="1:8" ht="14.25" customHeight="1">
      <c r="A13" s="14"/>
      <c r="B13" s="15"/>
      <c r="C13" s="57">
        <f>IF(A12="","",INDEX('TAKIM KAYIT'!$C$6:$C$65,MATCH(C12,'TAKIM KAYIT'!$C$6:$C$65,0)+1))</f>
        <v>543</v>
      </c>
      <c r="D13" s="16" t="str">
        <f>IF(ISERROR(VLOOKUP($C13,'START LİSTE'!$B$6:$F$760,2,0)),"",VLOOKUP($C13,'START LİSTE'!$B$6:$F$760,2,0))</f>
        <v>MELEK NUR ÜNVERİN</v>
      </c>
      <c r="E13" s="17" t="str">
        <f>IF(ISERROR(VLOOKUP($C13,'START LİSTE'!$B$6:$F$760,4,0)),"",VLOOKUP($C13,'START LİSTE'!$B$6:$F$760,4,0))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29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110</v>
      </c>
      <c r="D14" s="8" t="str">
        <f>IF(ISERROR(VLOOKUP($C14,'START LİSTE'!$B$6:$F$760,2,0)),"",VLOOKUP($C14,'START LİSTE'!$B$6:$F$760,2,0))</f>
        <v>ZUHAL ÜRKER</v>
      </c>
      <c r="E14" s="9" t="str">
        <f>IF(ISERROR(VLOOKUP($C14,'START LİSTE'!$B$6:$F$760,4,0)),"",VLOOKUP($C14,'START LİSTE'!$B$6:$F$760,4,0))</f>
        <v>T</v>
      </c>
      <c r="F14" s="10">
        <f>IF(ISERROR(VLOOKUP($C14,'FERDİ SONUÇ'!$B$6:$H$1007,6,0)),"",VLOOKUP($C14,'FERDİ SONUÇ'!$B$6:$H$1007,6,0))</f>
        <v>539</v>
      </c>
      <c r="G14" s="56">
        <f>IF(OR(E14="",F14="DQ",F14="DNF",F14="DNS",F14=""),"-",VLOOKUP(C14,'FERDİ SONUÇ'!$B$6:$H$1007,7,0))</f>
        <v>5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111</v>
      </c>
      <c r="D15" s="16" t="str">
        <f>IF(ISERROR(VLOOKUP($C15,'START LİSTE'!$B$6:$F$760,2,0)),"",VLOOKUP($C15,'START LİSTE'!$B$6:$F$760,2,0))</f>
        <v>ELİF LAMA</v>
      </c>
      <c r="E15" s="17" t="str">
        <f>IF(ISERROR(VLOOKUP($C15,'START LİSTE'!$B$6:$F$760,4,0)),"",VLOOKUP($C15,'START LİSTE'!$B$6:$F$760,4,0))</f>
        <v>T</v>
      </c>
      <c r="F15" s="18">
        <f>IF(ISERROR(VLOOKUP($C15,'FERDİ SONUÇ'!$B$6:$H$1007,6,0)),"",VLOOKUP($C15,'FERDİ SONUÇ'!$B$6:$H$1007,6,0))</f>
        <v>552</v>
      </c>
      <c r="G15" s="58">
        <f>IF(OR(E15="",F15="DQ",F15="DNF",F15="DNS",F15=""),"-",VLOOKUP(C15,'FERDİ SONUÇ'!$B$6:$H$1007,7,0))</f>
        <v>8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BİLECİK</v>
      </c>
      <c r="C16" s="57">
        <f>IF(A16="","",VLOOKUP(A16,'TAKIM KAYIT'!$A$6:$J$65,3,FALSE))</f>
        <v>112</v>
      </c>
      <c r="D16" s="16" t="str">
        <f>IF(ISERROR(VLOOKUP($C16,'START LİSTE'!$B$6:$F$760,2,0)),"",VLOOKUP($C16,'START LİSTE'!$B$6:$F$760,2,0))</f>
        <v>HAYRİYE NUR ARI</v>
      </c>
      <c r="E16" s="17" t="str">
        <f>IF(ISERROR(VLOOKUP($C16,'START LİSTE'!$B$6:$F$760,4,0)),"",VLOOKUP($C16,'START LİSTE'!$B$6:$F$760,4,0))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11</v>
      </c>
      <c r="H16" s="22">
        <f>IF(A16="","",VLOOKUP(A16,'TAKIM KAYIT'!$A$6:$K$65,10,FALSE))</f>
        <v>24</v>
      </c>
    </row>
    <row r="17" spans="1:8" ht="14.25" customHeight="1">
      <c r="A17" s="14"/>
      <c r="B17" s="15"/>
      <c r="C17" s="57">
        <f>IF(A16="","",INDEX('TAKIM KAYIT'!$C$6:$C$65,MATCH(C16,'TAKIM KAYIT'!$C$6:$C$65,0)+1))</f>
        <v>113</v>
      </c>
      <c r="D17" s="16" t="str">
        <f>IF(ISERROR(VLOOKUP($C17,'START LİSTE'!$B$6:$F$760,2,0)),"",VLOOKUP($C17,'START LİSTE'!$B$6:$F$760,2,0))</f>
        <v>RABİA KARATAŞ</v>
      </c>
      <c r="E17" s="17" t="str">
        <f>IF(ISERROR(VLOOKUP($C17,'START LİSTE'!$B$6:$F$760,4,0)),"",VLOOKUP($C17,'START LİSTE'!$B$6:$F$760,4,0))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19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780</v>
      </c>
      <c r="D18" s="8" t="str">
        <f>IF(ISERROR(VLOOKUP($C18,'START LİSTE'!$B$6:$F$760,2,0)),"",VLOOKUP($C18,'START LİSTE'!$B$6:$F$760,2,0))</f>
        <v>ÖZNUR BOZKIR</v>
      </c>
      <c r="E18" s="9" t="str">
        <f>IF(ISERROR(VLOOKUP($C18,'START LİSTE'!$B$6:$F$760,4,0)),"",VLOOKUP($C18,'START LİSTE'!$B$6:$F$760,4,0))</f>
        <v>T</v>
      </c>
      <c r="F18" s="10">
        <f>IF(ISERROR(VLOOKUP($C18,'FERDİ SONUÇ'!$B$6:$H$1007,6,0)),"",VLOOKUP($C18,'FERDİ SONUÇ'!$B$6:$H$1007,6,0))</f>
        <v>542</v>
      </c>
      <c r="G18" s="12">
        <f>IF(OR(E18="",F18="DQ",F18="DNF",F18="DNS",F18=""),"-",VLOOKUP(C18,'FERDİ SONUÇ'!$B$6:$H$1007,7,0))</f>
        <v>6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781</v>
      </c>
      <c r="D19" s="16" t="str">
        <f>IF(ISERROR(VLOOKUP($C19,'START LİSTE'!$B$6:$F$760,2,0)),"",VLOOKUP($C19,'START LİSTE'!$B$6:$F$760,2,0))</f>
        <v>ŞEYDA GEZER</v>
      </c>
      <c r="E19" s="17" t="str">
        <f>IF(ISERROR(VLOOKUP($C19,'START LİSTE'!$B$6:$F$760,4,0)),"",VLOOKUP($C19,'START LİSTE'!$B$6:$F$760,4,0))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15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KARABÜK</v>
      </c>
      <c r="C20" s="57">
        <f>IF(A20="","",VLOOKUP(A20,'TAKIM KAYIT'!$A$6:$J$65,3,FALSE))</f>
        <v>782</v>
      </c>
      <c r="D20" s="16" t="str">
        <f>IF(ISERROR(VLOOKUP($C20,'START LİSTE'!$B$6:$F$760,2,0)),"",VLOOKUP($C20,'START LİSTE'!$B$6:$F$760,2,0))</f>
        <v>ŞEVVAL ERDOĞAN</v>
      </c>
      <c r="E20" s="17" t="str">
        <f>IF(ISERROR(VLOOKUP($C20,'START LİSTE'!$B$6:$F$760,4,0)),"",VLOOKUP($C20,'START LİSTE'!$B$6:$F$760,4,0))</f>
        <v>T</v>
      </c>
      <c r="F20" s="18">
        <f>IF(ISERROR(VLOOKUP($C20,'FERDİ SONUÇ'!$B$6:$H$1007,6,0)),"",VLOOKUP($C20,'FERDİ SONUÇ'!$B$6:$H$1007,6,0))</f>
        <v>552</v>
      </c>
      <c r="G20" s="20">
        <f>IF(OR(E20="",F20="DQ",F20="DNF",F20="DNS",F20=""),"-",VLOOKUP(C20,'FERDİ SONUÇ'!$B$6:$H$1007,7,0))</f>
        <v>9</v>
      </c>
      <c r="H20" s="22">
        <f>IF(A20="","",VLOOKUP(A20,'TAKIM KAYIT'!$A$6:$K$65,10,FALSE))</f>
        <v>30</v>
      </c>
    </row>
    <row r="21" spans="1:8" ht="14.25" customHeight="1">
      <c r="A21" s="14"/>
      <c r="B21" s="15"/>
      <c r="C21" s="57">
        <f>IF(A20="","",INDEX('TAKIM KAYIT'!$C$6:$C$65,MATCH(C20,'TAKIM KAYIT'!$C$6:$C$65,0)+1))</f>
        <v>783</v>
      </c>
      <c r="D21" s="16" t="str">
        <f>IF(ISERROR(VLOOKUP($C21,'START LİSTE'!$B$6:$F$760,2,0)),"",VLOOKUP($C21,'START LİSTE'!$B$6:$F$760,2,0))</f>
        <v>ZEHRA NUR ÖZDEMİR</v>
      </c>
      <c r="E21" s="17" t="str">
        <f>IF(ISERROR(VLOOKUP($C21,'START LİSTE'!$B$6:$F$760,4,0)),"",VLOOKUP($C21,'START LİSTE'!$B$6:$F$760,4,0))</f>
        <v>T</v>
      </c>
      <c r="F21" s="18" t="str">
        <f>IF(ISERROR(VLOOKUP($C21,'FERDİ SONUÇ'!$B$6:$H$1007,6,0)),"",VLOOKUP($C21,'FERDİ SONUÇ'!$B$6:$H$1007,6,0))</f>
        <v>DNF</v>
      </c>
      <c r="G21" s="20" t="str">
        <f>IF(OR(E21="",F21="DQ",F21="DNF",F21="DNS",F21=""),"-",VLOOKUP(C21,'FERDİ SONUÇ'!$B$6:$H$1007,7,0))</f>
        <v>-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140</v>
      </c>
      <c r="D22" s="8" t="str">
        <f>IF(ISERROR(VLOOKUP($C22,'START LİSTE'!$B$6:$F$760,2,0)),"",VLOOKUP($C22,'START LİSTE'!$B$6:$F$760,2,0))</f>
        <v>HANİFE ÖZTÜRK</v>
      </c>
      <c r="E22" s="9" t="str">
        <f>IF(ISERROR(VLOOKUP($C22,'START LİSTE'!$B$6:$F$760,4,0)),"",VLOOKUP($C22,'START LİSTE'!$B$6:$F$760,4,0))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12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141</v>
      </c>
      <c r="D23" s="16" t="str">
        <f>IF(ISERROR(VLOOKUP($C23,'START LİSTE'!$B$6:$F$760,2,0)),"",VLOOKUP($C23,'START LİSTE'!$B$6:$F$760,2,0))</f>
        <v>MERVE AY</v>
      </c>
      <c r="E23" s="17" t="str">
        <f>IF(ISERROR(VLOOKUP($C23,'START LİSTE'!$B$6:$F$760,4,0)),"",VLOOKUP($C23,'START LİSTE'!$B$6:$F$760,4,0))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13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BOLU</v>
      </c>
      <c r="C24" s="57">
        <f>IF(A24="","",VLOOKUP(A24,'TAKIM KAYIT'!$A$6:$J$65,3,FALSE))</f>
        <v>142</v>
      </c>
      <c r="D24" s="16" t="str">
        <f>IF(ISERROR(VLOOKUP($C24,'START LİSTE'!$B$6:$F$760,2,0)),"",VLOOKUP($C24,'START LİSTE'!$B$6:$F$760,2,0))</f>
        <v>NURSENA DERİN </v>
      </c>
      <c r="E24" s="17" t="str">
        <f>IF(ISERROR(VLOOKUP($C24,'START LİSTE'!$B$6:$F$760,4,0)),"",VLOOKUP($C24,'START LİSTE'!$B$6:$F$760,4,0))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14</v>
      </c>
      <c r="H24" s="22">
        <f>IF(A24="","",VLOOKUP(A24,'TAKIM KAYIT'!$A$6:$K$65,10,FALSE))</f>
        <v>39</v>
      </c>
    </row>
    <row r="25" spans="1:8" ht="14.25" customHeight="1">
      <c r="A25" s="14"/>
      <c r="B25" s="15"/>
      <c r="C25" s="57">
        <f>IF(A24="","",INDEX('TAKIM KAYIT'!$C$6:$C$65,MATCH(C24,'TAKIM KAYIT'!$C$6:$C$65,0)+1))</f>
        <v>143</v>
      </c>
      <c r="D25" s="16" t="str">
        <f>IF(ISERROR(VLOOKUP($C25,'START LİSTE'!$B$6:$F$760,2,0)),"",VLOOKUP($C25,'START LİSTE'!$B$6:$F$760,2,0))</f>
        <v>DUYGUNUR BOZOK</v>
      </c>
      <c r="E25" s="17" t="str">
        <f>IF(ISERROR(VLOOKUP($C25,'START LİSTE'!$B$6:$F$760,4,0)),"",VLOOKUP($C25,'START LİSTE'!$B$6:$F$760,4,0))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25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670</v>
      </c>
      <c r="D26" s="8" t="str">
        <f>IF(ISERROR(VLOOKUP($C26,'START LİSTE'!$B$6:$F$760,2,0)),"",VLOOKUP($C26,'START LİSTE'!$B$6:$F$760,2,0))</f>
        <v>YAREN YAZAR</v>
      </c>
      <c r="E26" s="9" t="str">
        <f>IF(ISERROR(VLOOKUP($C26,'START LİSTE'!$B$6:$F$760,4,0)),"",VLOOKUP($C26,'START LİSTE'!$B$6:$F$760,4,0))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16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671</v>
      </c>
      <c r="D27" s="16" t="str">
        <f>IF(ISERROR(VLOOKUP($C27,'START LİSTE'!$B$6:$F$760,2,0)),"",VLOOKUP($C27,'START LİSTE'!$B$6:$F$760,2,0))</f>
        <v>BURÇE BAL</v>
      </c>
      <c r="E27" s="17" t="str">
        <f>IF(ISERROR(VLOOKUP($C27,'START LİSTE'!$B$6:$F$760,4,0)),"",VLOOKUP($C27,'START LİSTE'!$B$6:$F$760,4,0))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24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ZONGULDAK</v>
      </c>
      <c r="C28" s="57">
        <f>IF(A28="","",VLOOKUP(A28,'TAKIM KAYIT'!$A$6:$J$65,3,FALSE))</f>
        <v>672</v>
      </c>
      <c r="D28" s="16" t="str">
        <f>IF(ISERROR(VLOOKUP($C28,'START LİSTE'!$B$6:$F$760,2,0)),"",VLOOKUP($C28,'START LİSTE'!$B$6:$F$760,2,0))</f>
        <v>SEMA YALÇIN</v>
      </c>
      <c r="E28" s="17" t="str">
        <f>IF(ISERROR(VLOOKUP($C28,'START LİSTE'!$B$6:$F$760,4,0)),"",VLOOKUP($C28,'START LİSTE'!$B$6:$F$760,4,0))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18</v>
      </c>
      <c r="H28" s="22">
        <f>IF(A28="","",VLOOKUP(A28,'TAKIM KAYIT'!$A$6:$K$65,10,FALSE))</f>
        <v>55</v>
      </c>
    </row>
    <row r="29" spans="1:8" ht="14.25" customHeight="1">
      <c r="A29" s="14"/>
      <c r="B29" s="15"/>
      <c r="C29" s="57">
        <f>IF(A28="","",INDEX('TAKIM KAYIT'!$C$6:$C$65,MATCH(C28,'TAKIM KAYIT'!$C$6:$C$65,0)+1))</f>
        <v>673</v>
      </c>
      <c r="D29" s="16" t="str">
        <f>IF(ISERROR(VLOOKUP($C29,'START LİSTE'!$B$6:$F$760,2,0)),"",VLOOKUP($C29,'START LİSTE'!$B$6:$F$760,2,0))</f>
        <v>İLAYDA TOPRAK</v>
      </c>
      <c r="E29" s="17" t="str">
        <f>IF(ISERROR(VLOOKUP($C29,'START LİSTE'!$B$6:$F$760,4,0)),"",VLOOKUP($C29,'START LİSTE'!$B$6:$F$760,4,0))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21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740</v>
      </c>
      <c r="D30" s="8" t="str">
        <f>IF(ISERROR(VLOOKUP($C30,'START LİSTE'!$B$6:$F$760,2,0)),"",VLOOKUP($C30,'START LİSTE'!$B$6:$F$760,2,0))</f>
        <v>İREM GÜMÜŞTAŞ</v>
      </c>
      <c r="E30" s="9" t="str">
        <f>IF(ISERROR(VLOOKUP($C30,'START LİSTE'!$B$6:$F$760,4,0)),"",VLOOKUP($C30,'START LİSTE'!$B$6:$F$760,4,0))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23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741</v>
      </c>
      <c r="D31" s="16" t="str">
        <f>IF(ISERROR(VLOOKUP($C31,'START LİSTE'!$B$6:$F$760,2,0)),"",VLOOKUP($C31,'START LİSTE'!$B$6:$F$760,2,0))</f>
        <v>SİNEM YILDIZ</v>
      </c>
      <c r="E31" s="17" t="str">
        <f>IF(ISERROR(VLOOKUP($C31,'START LİSTE'!$B$6:$F$760,4,0)),"",VLOOKUP($C31,'START LİSTE'!$B$6:$F$760,4,0))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28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BARTIN</v>
      </c>
      <c r="C32" s="57">
        <f>IF(A32="","",VLOOKUP(A32,'TAKIM KAYIT'!$A$6:$J$65,3,FALSE))</f>
        <v>742</v>
      </c>
      <c r="D32" s="16" t="str">
        <f>IF(ISERROR(VLOOKUP($C32,'START LİSTE'!$B$6:$F$760,2,0)),"",VLOOKUP($C32,'START LİSTE'!$B$6:$F$760,2,0))</f>
        <v>ZEYNEP ÇAĞLAR BALABAN</v>
      </c>
      <c r="E32" s="17" t="str">
        <f>IF(ISERROR(VLOOKUP($C32,'START LİSTE'!$B$6:$F$760,4,0)),"",VLOOKUP($C32,'START LİSTE'!$B$6:$F$760,4,0))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20</v>
      </c>
      <c r="H32" s="22">
        <f>IF(A32="","",VLOOKUP(A32,'TAKIM KAYIT'!$A$6:$K$65,10,FALSE))</f>
        <v>71</v>
      </c>
    </row>
    <row r="33" spans="1:8" ht="14.25" customHeight="1">
      <c r="A33" s="14"/>
      <c r="B33" s="15"/>
      <c r="C33" s="57">
        <f>IF(A32="","",INDEX('TAKIM KAYIT'!$C$6:$C$65,MATCH(C32,'TAKIM KAYIT'!$C$6:$C$65,0)+1))</f>
        <v>743</v>
      </c>
      <c r="D33" s="16" t="str">
        <f>IF(ISERROR(VLOOKUP($C33,'START LİSTE'!$B$6:$F$760,2,0)),"",VLOOKUP($C33,'START LİSTE'!$B$6:$F$760,2,0))</f>
        <v>SERENAY ÇETİN</v>
      </c>
      <c r="E33" s="17" t="str">
        <f>IF(ISERROR(VLOOKUP($C33,'START LİSTE'!$B$6:$F$760,4,0)),"",VLOOKUP($C33,'START LİSTE'!$B$6:$F$760,4,0))</f>
        <v>T</v>
      </c>
      <c r="F33" s="18" t="str">
        <f>IF(ISERROR(VLOOKUP($C33,'FERDİ SONUÇ'!$B$6:$H$1007,6,0)),"",VLOOKUP($C33,'FERDİ SONUÇ'!$B$6:$H$1007,6,0))</f>
        <v>DNF</v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771</v>
      </c>
      <c r="D34" s="8" t="str">
        <f>IF(ISERROR(VLOOKUP($C34,'START LİSTE'!$B$6:$F$760,2,0)),"",VLOOKUP($C34,'START LİSTE'!$B$6:$F$760,2,0))</f>
        <v>İDİL İSMAİLOĞLU</v>
      </c>
      <c r="E34" s="9" t="str">
        <f>IF(ISERROR(VLOOKUP($C34,'START LİSTE'!$B$6:$F$760,4,0)),"",VLOOKUP($C34,'START LİSTE'!$B$6:$F$760,4,0))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26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772</v>
      </c>
      <c r="D35" s="16" t="str">
        <f>IF(ISERROR(VLOOKUP($C35,'START LİSTE'!$B$6:$F$760,2,0)),"",VLOOKUP($C35,'START LİSTE'!$B$6:$F$760,2,0))</f>
        <v>AYLİN ÖZKAN</v>
      </c>
      <c r="E35" s="17" t="str">
        <f>IF(ISERROR(VLOOKUP($C35,'START LİSTE'!$B$6:$F$760,4,0)),"",VLOOKUP($C35,'START LİSTE'!$B$6:$F$760,4,0))</f>
        <v>T</v>
      </c>
      <c r="F35" s="18">
        <f>IF(ISERROR(VLOOKUP($C35,'FERDİ SONUÇ'!$B$6:$H$1007,6,0)),"",VLOOKUP($C35,'FERDİ SONUÇ'!$B$6:$H$1007,6,0))</f>
        <v>0</v>
      </c>
      <c r="G35" s="20">
        <f>IF(OR(E35="",F35="DQ",F35="DNF",F35="DNS",F35=""),"-",VLOOKUP(C35,'FERDİ SONUÇ'!$B$6:$H$1007,7,0))</f>
        <v>22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YALOVA</v>
      </c>
      <c r="C36" s="57">
        <f>IF(A36="","",VLOOKUP(A36,'TAKIM KAYIT'!$A$6:$J$65,3,FALSE))</f>
        <v>773</v>
      </c>
      <c r="D36" s="16" t="str">
        <f>IF(ISERROR(VLOOKUP($C36,'START LİSTE'!$B$6:$F$760,2,0)),"",VLOOKUP($C36,'START LİSTE'!$B$6:$F$760,2,0))</f>
        <v>EDANUR GEZ</v>
      </c>
      <c r="E36" s="17" t="str">
        <f>IF(ISERROR(VLOOKUP($C36,'START LİSTE'!$B$6:$F$760,4,0)),"",VLOOKUP($C36,'START LİSTE'!$B$6:$F$760,4,0))</f>
        <v>T</v>
      </c>
      <c r="F36" s="18">
        <f>IF(ISERROR(VLOOKUP($C36,'FERDİ SONUÇ'!$B$6:$H$1007,6,0)),"",VLOOKUP($C36,'FERDİ SONUÇ'!$B$6:$H$1007,6,0))</f>
        <v>0</v>
      </c>
      <c r="G36" s="20">
        <f>IF(OR(E36="",F36="DQ",F36="DNF",F36="DNS",F36=""),"-",VLOOKUP(C36,'FERDİ SONUÇ'!$B$6:$H$1007,7,0))</f>
        <v>27</v>
      </c>
      <c r="H36" s="22">
        <f>IF(A36="","",VLOOKUP(A36,'TAKIM KAYIT'!$A$6:$K$65,10,FALSE))</f>
        <v>75</v>
      </c>
    </row>
    <row r="37" spans="1:8" ht="14.25" customHeight="1">
      <c r="A37" s="24"/>
      <c r="B37" s="25"/>
      <c r="C37" s="59" t="str">
        <f>IF(A36="","",INDEX('TAKIM KAYIT'!$C$6:$C$65,MATCH(C36,'TAKIM KAYIT'!$C$6:$C$65,0)+1))</f>
        <v>-</v>
      </c>
      <c r="D37" s="26" t="str">
        <f>IF(ISERROR(VLOOKUP($C37,'START LİSTE'!$B$6:$F$760,2,0)),"",VLOOKUP($C37,'START LİSTE'!$B$6:$F$760,2,0))</f>
        <v>-</v>
      </c>
      <c r="E37" s="27" t="str">
        <f>IF(ISERROR(VLOOKUP($C37,'START LİSTE'!$B$6:$F$760,4,0)),"",VLOOKUP($C37,'START LİSTE'!$B$6:$F$760,4,0))</f>
        <v>T</v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LİSTE'!$B$6:$F$760,2,0)),"",VLOOKUP($C38,'START LİSTE'!$B$6:$F$760,2,0))</f>
      </c>
      <c r="E38" s="9">
        <f>IF(ISERROR(VLOOKUP($C38,'START LİSTE'!$B$6:$F$760,4,0)),"",VLOOKUP($C38,'START LİSTE'!$B$6:$F$760,4,0))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LİSTE'!$B$6:$F$760,2,0)),"",VLOOKUP($C39,'START LİSTE'!$B$6:$F$760,2,0))</f>
      </c>
      <c r="E39" s="17">
        <f>IF(ISERROR(VLOOKUP($C39,'START LİSTE'!$B$6:$F$760,4,0)),"",VLOOKUP($C39,'START LİSTE'!$B$6:$F$760,4,0))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LİSTE'!$B$6:$F$760,2,0)),"",VLOOKUP($C40,'START LİSTE'!$B$6:$F$760,2,0))</f>
      </c>
      <c r="E40" s="17">
        <f>IF(ISERROR(VLOOKUP($C40,'START LİSTE'!$B$6:$F$760,4,0)),"",VLOOKUP($C40,'START LİSTE'!$B$6:$F$760,4,0))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LİSTE'!$B$6:$F$760,2,0)),"",VLOOKUP($C41,'START LİSTE'!$B$6:$F$760,2,0))</f>
      </c>
      <c r="E41" s="17">
        <f>IF(ISERROR(VLOOKUP($C41,'START LİSTE'!$B$6:$F$760,4,0)),"",VLOOKUP($C41,'START LİSTE'!$B$6:$F$760,4,0))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LİSTE'!$B$6:$F$760,2,0)),"",VLOOKUP($C42,'START LİSTE'!$B$6:$F$760,2,0))</f>
      </c>
      <c r="E42" s="9">
        <f>IF(ISERROR(VLOOKUP($C42,'START LİSTE'!$B$6:$F$760,4,0)),"",VLOOKUP($C42,'START LİSTE'!$B$6:$F$760,4,0))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LİSTE'!$B$6:$F$760,2,0)),"",VLOOKUP($C43,'START LİSTE'!$B$6:$F$760,2,0))</f>
      </c>
      <c r="E43" s="17">
        <f>IF(ISERROR(VLOOKUP($C43,'START LİSTE'!$B$6:$F$760,4,0)),"",VLOOKUP($C43,'START LİSTE'!$B$6:$F$760,4,0))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3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LİSTE'!$B$6:$F$760,2,0)),"",VLOOKUP($C44,'START LİSTE'!$B$6:$F$760,2,0))</f>
      </c>
      <c r="E44" s="17">
        <f>IF(ISERROR(VLOOKUP($C44,'START LİSTE'!$B$6:$F$760,4,0)),"",VLOOKUP($C44,'START LİSTE'!$B$6:$F$760,4,0))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LİSTE'!$B$6:$F$760,2,0)),"",VLOOKUP($C45,'START LİSTE'!$B$6:$F$760,2,0))</f>
      </c>
      <c r="E45" s="17">
        <f>IF(ISERROR(VLOOKUP($C45,'START LİSTE'!$B$6:$F$760,4,0)),"",VLOOKUP($C45,'START LİSTE'!$B$6:$F$760,4,0))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LİSTE'!$B$6:$F$760,2,0)),"",VLOOKUP($C46,'START LİSTE'!$B$6:$F$760,2,0))</f>
      </c>
      <c r="E46" s="9">
        <f>IF(ISERROR(VLOOKUP($C46,'START LİSTE'!$B$6:$F$760,4,0)),"",VLOOKUP($C46,'START LİSTE'!$B$6:$F$760,4,0))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LİSTE'!$B$6:$F$760,2,0)),"",VLOOKUP($C47,'START LİSTE'!$B$6:$F$760,2,0))</f>
      </c>
      <c r="E47" s="17">
        <f>IF(ISERROR(VLOOKUP($C47,'START LİSTE'!$B$6:$F$760,4,0)),"",VLOOKUP($C47,'START LİSTE'!$B$6:$F$760,4,0))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3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LİSTE'!$B$6:$F$760,2,0)),"",VLOOKUP($C48,'START LİSTE'!$B$6:$F$760,2,0))</f>
      </c>
      <c r="E48" s="17">
        <f>IF(ISERROR(VLOOKUP($C48,'START LİSTE'!$B$6:$F$760,4,0)),"",VLOOKUP($C48,'START LİSTE'!$B$6:$F$760,4,0))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LİSTE'!$B$6:$F$760,2,0)),"",VLOOKUP($C49,'START LİSTE'!$B$6:$F$760,2,0))</f>
      </c>
      <c r="E49" s="17">
        <f>IF(ISERROR(VLOOKUP($C49,'START LİSTE'!$B$6:$F$760,4,0)),"",VLOOKUP($C49,'START LİSTE'!$B$6:$F$760,4,0))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LİSTE'!$B$6:$F$760,2,0)),"",VLOOKUP($C50,'START LİSTE'!$B$6:$F$760,2,0))</f>
      </c>
      <c r="E50" s="9">
        <f>IF(ISERROR(VLOOKUP($C50,'START LİSTE'!$B$6:$F$760,4,0)),"",VLOOKUP($C50,'START LİSTE'!$B$6:$F$760,4,0))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LİSTE'!$B$6:$F$760,2,0)),"",VLOOKUP($C51,'START LİSTE'!$B$6:$F$760,2,0))</f>
      </c>
      <c r="E51" s="17">
        <f>IF(ISERROR(VLOOKUP($C51,'START LİSTE'!$B$6:$F$760,4,0)),"",VLOOKUP($C51,'START LİSTE'!$B$6:$F$760,4,0))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3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LİSTE'!$B$6:$F$760,2,0)),"",VLOOKUP($C52,'START LİSTE'!$B$6:$F$760,2,0))</f>
      </c>
      <c r="E52" s="17">
        <f>IF(ISERROR(VLOOKUP($C52,'START LİSTE'!$B$6:$F$760,4,0)),"",VLOOKUP($C52,'START LİSTE'!$B$6:$F$760,4,0))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LİSTE'!$B$6:$F$760,2,0)),"",VLOOKUP($C53,'START LİSTE'!$B$6:$F$760,2,0))</f>
      </c>
      <c r="E53" s="17">
        <f>IF(ISERROR(VLOOKUP($C53,'START LİSTE'!$B$6:$F$760,4,0)),"",VLOOKUP($C53,'START LİSTE'!$B$6:$F$760,4,0))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LİSTE'!$B$6:$F$760,2,0)),"",VLOOKUP($C54,'START LİSTE'!$B$6:$F$760,2,0))</f>
      </c>
      <c r="E54" s="9">
        <f>IF(ISERROR(VLOOKUP($C54,'START LİSTE'!$B$6:$F$760,4,0)),"",VLOOKUP($C54,'START LİSTE'!$B$6:$F$760,4,0))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LİSTE'!$B$6:$F$760,2,0)),"",VLOOKUP($C55,'START LİSTE'!$B$6:$F$760,2,0))</f>
      </c>
      <c r="E55" s="17">
        <f>IF(ISERROR(VLOOKUP($C55,'START LİSTE'!$B$6:$F$760,4,0)),"",VLOOKUP($C55,'START LİSTE'!$B$6:$F$760,4,0))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84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LİSTE'!$B$6:$F$760,2,0)),"",VLOOKUP($C56,'START LİSTE'!$B$6:$F$760,2,0))</f>
      </c>
      <c r="E56" s="17">
        <f>IF(ISERROR(VLOOKUP($C56,'START LİSTE'!$B$6:$F$760,4,0)),"",VLOOKUP($C56,'START LİSTE'!$B$6:$F$760,4,0))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LİSTE'!$B$6:$F$760,2,0)),"",VLOOKUP($C57,'START LİSTE'!$B$6:$F$760,2,0))</f>
      </c>
      <c r="E57" s="17">
        <f>IF(ISERROR(VLOOKUP($C57,'START LİSTE'!$B$6:$F$760,4,0)),"",VLOOKUP($C57,'START LİSTE'!$B$6:$F$760,4,0))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LİSTE'!$B$6:$F$760,2,0)),"",VLOOKUP($C58,'START LİSTE'!$B$6:$F$760,2,0))</f>
      </c>
      <c r="E58" s="9">
        <f>IF(ISERROR(VLOOKUP($C58,'START LİSTE'!$B$6:$F$760,4,0)),"",VLOOKUP($C58,'START LİSTE'!$B$6:$F$760,4,0))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LİSTE'!$B$6:$F$760,2,0)),"",VLOOKUP($C59,'START LİSTE'!$B$6:$F$760,2,0))</f>
      </c>
      <c r="E59" s="17">
        <f>IF(ISERROR(VLOOKUP($C59,'START LİSTE'!$B$6:$F$760,4,0)),"",VLOOKUP($C59,'START LİSTE'!$B$6:$F$760,4,0))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3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LİSTE'!$B$6:$F$760,2,0)),"",VLOOKUP($C60,'START LİSTE'!$B$6:$F$760,2,0))</f>
      </c>
      <c r="E60" s="17">
        <f>IF(ISERROR(VLOOKUP($C60,'START LİSTE'!$B$6:$F$760,4,0)),"",VLOOKUP($C60,'START LİSTE'!$B$6:$F$760,4,0))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LİSTE'!$B$6:$F$760,2,0)),"",VLOOKUP($C61,'START LİSTE'!$B$6:$F$760,2,0))</f>
      </c>
      <c r="E61" s="17">
        <f>IF(ISERROR(VLOOKUP($C61,'START LİSTE'!$B$6:$F$760,4,0)),"",VLOOKUP($C61,'START LİSTE'!$B$6:$F$760,4,0))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LİSTE'!$B$6:$F$760,2,0)),"",VLOOKUP($C62,'START LİSTE'!$B$6:$F$760,2,0))</f>
      </c>
      <c r="E62" s="9">
        <f>IF(ISERROR(VLOOKUP($C62,'START LİSTE'!$B$6:$F$760,4,0)),"",VLOOKUP($C62,'START LİSTE'!$B$6:$F$760,4,0))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LİSTE'!$B$6:$F$760,2,0)),"",VLOOKUP($C63,'START LİSTE'!$B$6:$F$760,2,0))</f>
      </c>
      <c r="E63" s="17">
        <f>IF(ISERROR(VLOOKUP($C63,'START LİSTE'!$B$6:$F$760,4,0)),"",VLOOKUP($C63,'START LİSTE'!$B$6:$F$760,4,0))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3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LİSTE'!$B$6:$F$760,2,0)),"",VLOOKUP($C64,'START LİSTE'!$B$6:$F$760,2,0))</f>
      </c>
      <c r="E64" s="17">
        <f>IF(ISERROR(VLOOKUP($C64,'START LİSTE'!$B$6:$F$760,4,0)),"",VLOOKUP($C64,'START LİSTE'!$B$6:$F$760,4,0))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LİSTE'!$B$6:$F$760,2,0)),"",VLOOKUP($C65,'START LİSTE'!$B$6:$F$760,2,0))</f>
      </c>
      <c r="E65" s="17">
        <f>IF(ISERROR(VLOOKUP($C65,'START LİSTE'!$B$6:$F$760,4,0)),"",VLOOKUP($C65,'START LİSTE'!$B$6:$F$760,4,0))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2014-04-01T14:57:04Z</cp:lastPrinted>
  <dcterms:created xsi:type="dcterms:W3CDTF">2008-08-11T14:10:37Z</dcterms:created>
  <dcterms:modified xsi:type="dcterms:W3CDTF">2014-04-25T09:15:26Z</dcterms:modified>
  <cp:category/>
  <cp:version/>
  <cp:contentType/>
  <cp:contentStatus/>
</cp:coreProperties>
</file>