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90" windowWidth="15480" windowHeight="9165" tabRatio="939" firstSheet="1" activeTab="11"/>
  </bookViews>
  <sheets>
    <sheet name="YARIŞMA BİLGİLERİ" sheetId="1" r:id="rId1"/>
    <sheet name="Program" sheetId="2" r:id="rId2"/>
    <sheet name="event" sheetId="3" r:id="rId3"/>
    <sheet name="takım kayıt listesi" sheetId="4" state="hidden" r:id="rId4"/>
    <sheet name="Boys Start List" sheetId="5" r:id="rId5"/>
    <sheet name="100m." sheetId="6" r:id="rId6"/>
    <sheet name="TJ" sheetId="7" r:id="rId7"/>
    <sheet name="300m." sheetId="8" r:id="rId8"/>
    <sheet name="HJ" sheetId="9" r:id="rId9"/>
    <sheet name="DT" sheetId="10" r:id="rId10"/>
    <sheet name="2000m." sheetId="11" r:id="rId11"/>
    <sheet name="Total Point" sheetId="12" r:id="rId12"/>
    <sheet name="2 Day Start Listesi " sheetId="13" r:id="rId13"/>
    <sheet name="JT" sheetId="14" r:id="rId14"/>
    <sheet name="100m.Hurdles" sheetId="15" r:id="rId15"/>
    <sheet name="LJ" sheetId="16" r:id="rId16"/>
    <sheet name="SP" sheetId="17" r:id="rId17"/>
    <sheet name="800m." sheetId="18" r:id="rId18"/>
    <sheet name="4x100m." sheetId="19" r:id="rId19"/>
    <sheet name="ALMANAK" sheetId="20" state="hidden" r:id="rId20"/>
  </sheets>
  <externalReferences>
    <externalReference r:id="rId23"/>
    <externalReference r:id="rId24"/>
  </externalReferences>
  <definedNames>
    <definedName name="_xlnm._FilterDatabase" localSheetId="2" hidden="1">'event'!$A$3:$L$101</definedName>
    <definedName name="_xlnm._FilterDatabase" localSheetId="3" hidden="1">'takım kayıt listesi'!$A$3:$L$281</definedName>
    <definedName name="_xlfn.IFERROR" hidden="1">#NAME?</definedName>
    <definedName name="Excel_BuiltIn__FilterDatabase_3" localSheetId="2">#REF!</definedName>
    <definedName name="Excel_BuiltIn__FilterDatabase_3" localSheetId="3">#REF!</definedName>
    <definedName name="Excel_BuiltIn__FilterDatabase_3">#REF!</definedName>
    <definedName name="Excel_BuiltIn__FilterDatabase_3_1">#N/A</definedName>
    <definedName name="Excel_BuiltIn_Print_Area_11" localSheetId="5">#REF!</definedName>
    <definedName name="Excel_BuiltIn_Print_Area_11" localSheetId="14">#REF!</definedName>
    <definedName name="Excel_BuiltIn_Print_Area_11" localSheetId="12">#REF!</definedName>
    <definedName name="Excel_BuiltIn_Print_Area_11" localSheetId="10">#REF!</definedName>
    <definedName name="Excel_BuiltIn_Print_Area_11" localSheetId="7">#REF!</definedName>
    <definedName name="Excel_BuiltIn_Print_Area_11" localSheetId="18">#REF!</definedName>
    <definedName name="Excel_BuiltIn_Print_Area_11" localSheetId="17">#REF!</definedName>
    <definedName name="Excel_BuiltIn_Print_Area_11" localSheetId="19">#REF!</definedName>
    <definedName name="Excel_BuiltIn_Print_Area_11" localSheetId="9">#REF!</definedName>
    <definedName name="Excel_BuiltIn_Print_Area_11" localSheetId="2">#REF!</definedName>
    <definedName name="Excel_BuiltIn_Print_Area_11" localSheetId="8">#REF!</definedName>
    <definedName name="Excel_BuiltIn_Print_Area_11" localSheetId="13">#REF!</definedName>
    <definedName name="Excel_BuiltIn_Print_Area_11" localSheetId="15">#REF!</definedName>
    <definedName name="Excel_BuiltIn_Print_Area_11" localSheetId="16">#REF!</definedName>
    <definedName name="Excel_BuiltIn_Print_Area_11" localSheetId="3">#REF!</definedName>
    <definedName name="Excel_BuiltIn_Print_Area_11" localSheetId="6">#REF!</definedName>
    <definedName name="Excel_BuiltIn_Print_Area_11" localSheetId="11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5">#REF!</definedName>
    <definedName name="Excel_BuiltIn_Print_Area_12" localSheetId="14">#REF!</definedName>
    <definedName name="Excel_BuiltIn_Print_Area_12" localSheetId="12">#REF!</definedName>
    <definedName name="Excel_BuiltIn_Print_Area_12" localSheetId="10">#REF!</definedName>
    <definedName name="Excel_BuiltIn_Print_Area_12" localSheetId="7">#REF!</definedName>
    <definedName name="Excel_BuiltIn_Print_Area_12" localSheetId="18">#REF!</definedName>
    <definedName name="Excel_BuiltIn_Print_Area_12" localSheetId="17">#REF!</definedName>
    <definedName name="Excel_BuiltIn_Print_Area_12" localSheetId="19">#REF!</definedName>
    <definedName name="Excel_BuiltIn_Print_Area_12" localSheetId="9">#REF!</definedName>
    <definedName name="Excel_BuiltIn_Print_Area_12" localSheetId="2">#REF!</definedName>
    <definedName name="Excel_BuiltIn_Print_Area_12" localSheetId="8">#REF!</definedName>
    <definedName name="Excel_BuiltIn_Print_Area_12" localSheetId="13">#REF!</definedName>
    <definedName name="Excel_BuiltIn_Print_Area_12" localSheetId="15">#REF!</definedName>
    <definedName name="Excel_BuiltIn_Print_Area_12" localSheetId="16">#REF!</definedName>
    <definedName name="Excel_BuiltIn_Print_Area_12" localSheetId="3">#REF!</definedName>
    <definedName name="Excel_BuiltIn_Print_Area_12" localSheetId="6">#REF!</definedName>
    <definedName name="Excel_BuiltIn_Print_Area_12" localSheetId="11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5">#REF!</definedName>
    <definedName name="Excel_BuiltIn_Print_Area_13" localSheetId="14">#REF!</definedName>
    <definedName name="Excel_BuiltIn_Print_Area_13" localSheetId="12">#REF!</definedName>
    <definedName name="Excel_BuiltIn_Print_Area_13" localSheetId="10">#REF!</definedName>
    <definedName name="Excel_BuiltIn_Print_Area_13" localSheetId="7">#REF!</definedName>
    <definedName name="Excel_BuiltIn_Print_Area_13" localSheetId="18">#REF!</definedName>
    <definedName name="Excel_BuiltIn_Print_Area_13" localSheetId="17">#REF!</definedName>
    <definedName name="Excel_BuiltIn_Print_Area_13" localSheetId="19">#REF!</definedName>
    <definedName name="Excel_BuiltIn_Print_Area_13" localSheetId="9">#REF!</definedName>
    <definedName name="Excel_BuiltIn_Print_Area_13" localSheetId="2">#REF!</definedName>
    <definedName name="Excel_BuiltIn_Print_Area_13" localSheetId="8">#REF!</definedName>
    <definedName name="Excel_BuiltIn_Print_Area_13" localSheetId="13">#REF!</definedName>
    <definedName name="Excel_BuiltIn_Print_Area_13" localSheetId="15">#REF!</definedName>
    <definedName name="Excel_BuiltIn_Print_Area_13" localSheetId="16">#REF!</definedName>
    <definedName name="Excel_BuiltIn_Print_Area_13" localSheetId="3">#REF!</definedName>
    <definedName name="Excel_BuiltIn_Print_Area_13" localSheetId="6">#REF!</definedName>
    <definedName name="Excel_BuiltIn_Print_Area_13" localSheetId="11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5">#REF!</definedName>
    <definedName name="Excel_BuiltIn_Print_Area_16" localSheetId="14">#REF!</definedName>
    <definedName name="Excel_BuiltIn_Print_Area_16" localSheetId="12">#REF!</definedName>
    <definedName name="Excel_BuiltIn_Print_Area_16" localSheetId="10">#REF!</definedName>
    <definedName name="Excel_BuiltIn_Print_Area_16" localSheetId="7">#REF!</definedName>
    <definedName name="Excel_BuiltIn_Print_Area_16" localSheetId="18">#REF!</definedName>
    <definedName name="Excel_BuiltIn_Print_Area_16" localSheetId="17">#REF!</definedName>
    <definedName name="Excel_BuiltIn_Print_Area_16" localSheetId="19">#REF!</definedName>
    <definedName name="Excel_BuiltIn_Print_Area_16" localSheetId="9">#REF!</definedName>
    <definedName name="Excel_BuiltIn_Print_Area_16" localSheetId="2">#REF!</definedName>
    <definedName name="Excel_BuiltIn_Print_Area_16" localSheetId="8">#REF!</definedName>
    <definedName name="Excel_BuiltIn_Print_Area_16" localSheetId="13">#REF!</definedName>
    <definedName name="Excel_BuiltIn_Print_Area_16" localSheetId="15">#REF!</definedName>
    <definedName name="Excel_BuiltIn_Print_Area_16" localSheetId="16">#REF!</definedName>
    <definedName name="Excel_BuiltIn_Print_Area_16" localSheetId="3">#REF!</definedName>
    <definedName name="Excel_BuiltIn_Print_Area_16" localSheetId="6">#REF!</definedName>
    <definedName name="Excel_BuiltIn_Print_Area_16" localSheetId="11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5">#REF!</definedName>
    <definedName name="Excel_BuiltIn_Print_Area_19" localSheetId="14">#REF!</definedName>
    <definedName name="Excel_BuiltIn_Print_Area_19" localSheetId="12">#REF!</definedName>
    <definedName name="Excel_BuiltIn_Print_Area_19" localSheetId="10">#REF!</definedName>
    <definedName name="Excel_BuiltIn_Print_Area_19" localSheetId="7">#REF!</definedName>
    <definedName name="Excel_BuiltIn_Print_Area_19" localSheetId="18">#REF!</definedName>
    <definedName name="Excel_BuiltIn_Print_Area_19" localSheetId="17">#REF!</definedName>
    <definedName name="Excel_BuiltIn_Print_Area_19" localSheetId="19">#REF!</definedName>
    <definedName name="Excel_BuiltIn_Print_Area_19" localSheetId="9">#REF!</definedName>
    <definedName name="Excel_BuiltIn_Print_Area_19" localSheetId="2">#REF!</definedName>
    <definedName name="Excel_BuiltIn_Print_Area_19" localSheetId="8">#REF!</definedName>
    <definedName name="Excel_BuiltIn_Print_Area_19" localSheetId="13">#REF!</definedName>
    <definedName name="Excel_BuiltIn_Print_Area_19" localSheetId="15">#REF!</definedName>
    <definedName name="Excel_BuiltIn_Print_Area_19" localSheetId="16">#REF!</definedName>
    <definedName name="Excel_BuiltIn_Print_Area_19" localSheetId="3">#REF!</definedName>
    <definedName name="Excel_BuiltIn_Print_Area_19" localSheetId="6">#REF!</definedName>
    <definedName name="Excel_BuiltIn_Print_Area_19" localSheetId="11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5">#REF!</definedName>
    <definedName name="Excel_BuiltIn_Print_Area_20" localSheetId="14">#REF!</definedName>
    <definedName name="Excel_BuiltIn_Print_Area_20" localSheetId="12">#REF!</definedName>
    <definedName name="Excel_BuiltIn_Print_Area_20" localSheetId="10">#REF!</definedName>
    <definedName name="Excel_BuiltIn_Print_Area_20" localSheetId="7">#REF!</definedName>
    <definedName name="Excel_BuiltIn_Print_Area_20" localSheetId="18">#REF!</definedName>
    <definedName name="Excel_BuiltIn_Print_Area_20" localSheetId="17">#REF!</definedName>
    <definedName name="Excel_BuiltIn_Print_Area_20" localSheetId="19">#REF!</definedName>
    <definedName name="Excel_BuiltIn_Print_Area_20" localSheetId="9">#REF!</definedName>
    <definedName name="Excel_BuiltIn_Print_Area_20" localSheetId="2">#REF!</definedName>
    <definedName name="Excel_BuiltIn_Print_Area_20" localSheetId="8">#REF!</definedName>
    <definedName name="Excel_BuiltIn_Print_Area_20" localSheetId="13">#REF!</definedName>
    <definedName name="Excel_BuiltIn_Print_Area_20" localSheetId="15">#REF!</definedName>
    <definedName name="Excel_BuiltIn_Print_Area_20" localSheetId="16">#REF!</definedName>
    <definedName name="Excel_BuiltIn_Print_Area_20" localSheetId="3">#REF!</definedName>
    <definedName name="Excel_BuiltIn_Print_Area_20" localSheetId="6">#REF!</definedName>
    <definedName name="Excel_BuiltIn_Print_Area_20" localSheetId="11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5">#REF!</definedName>
    <definedName name="Excel_BuiltIn_Print_Area_21" localSheetId="14">#REF!</definedName>
    <definedName name="Excel_BuiltIn_Print_Area_21" localSheetId="12">#REF!</definedName>
    <definedName name="Excel_BuiltIn_Print_Area_21" localSheetId="10">#REF!</definedName>
    <definedName name="Excel_BuiltIn_Print_Area_21" localSheetId="7">#REF!</definedName>
    <definedName name="Excel_BuiltIn_Print_Area_21" localSheetId="18">#REF!</definedName>
    <definedName name="Excel_BuiltIn_Print_Area_21" localSheetId="17">#REF!</definedName>
    <definedName name="Excel_BuiltIn_Print_Area_21" localSheetId="19">#REF!</definedName>
    <definedName name="Excel_BuiltIn_Print_Area_21" localSheetId="9">#REF!</definedName>
    <definedName name="Excel_BuiltIn_Print_Area_21" localSheetId="2">#REF!</definedName>
    <definedName name="Excel_BuiltIn_Print_Area_21" localSheetId="8">#REF!</definedName>
    <definedName name="Excel_BuiltIn_Print_Area_21" localSheetId="13">#REF!</definedName>
    <definedName name="Excel_BuiltIn_Print_Area_21" localSheetId="15">#REF!</definedName>
    <definedName name="Excel_BuiltIn_Print_Area_21" localSheetId="16">#REF!</definedName>
    <definedName name="Excel_BuiltIn_Print_Area_21" localSheetId="3">#REF!</definedName>
    <definedName name="Excel_BuiltIn_Print_Area_21" localSheetId="6">#REF!</definedName>
    <definedName name="Excel_BuiltIn_Print_Area_21" localSheetId="11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5">#REF!</definedName>
    <definedName name="Excel_BuiltIn_Print_Area_4" localSheetId="14">#REF!</definedName>
    <definedName name="Excel_BuiltIn_Print_Area_4" localSheetId="12">#REF!</definedName>
    <definedName name="Excel_BuiltIn_Print_Area_4" localSheetId="10">#REF!</definedName>
    <definedName name="Excel_BuiltIn_Print_Area_4" localSheetId="7">#REF!</definedName>
    <definedName name="Excel_BuiltIn_Print_Area_4" localSheetId="18">#REF!</definedName>
    <definedName name="Excel_BuiltIn_Print_Area_4" localSheetId="17">#REF!</definedName>
    <definedName name="Excel_BuiltIn_Print_Area_4" localSheetId="19">#REF!</definedName>
    <definedName name="Excel_BuiltIn_Print_Area_4" localSheetId="9">#REF!</definedName>
    <definedName name="Excel_BuiltIn_Print_Area_4" localSheetId="2">#REF!</definedName>
    <definedName name="Excel_BuiltIn_Print_Area_4" localSheetId="8">#REF!</definedName>
    <definedName name="Excel_BuiltIn_Print_Area_4" localSheetId="13">#REF!</definedName>
    <definedName name="Excel_BuiltIn_Print_Area_4" localSheetId="15">#REF!</definedName>
    <definedName name="Excel_BuiltIn_Print_Area_4" localSheetId="16">#REF!</definedName>
    <definedName name="Excel_BuiltIn_Print_Area_4" localSheetId="3">#REF!</definedName>
    <definedName name="Excel_BuiltIn_Print_Area_4" localSheetId="6">#REF!</definedName>
    <definedName name="Excel_BuiltIn_Print_Area_4" localSheetId="11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5">#REF!</definedName>
    <definedName name="Excel_BuiltIn_Print_Area_5" localSheetId="14">#REF!</definedName>
    <definedName name="Excel_BuiltIn_Print_Area_5" localSheetId="12">#REF!</definedName>
    <definedName name="Excel_BuiltIn_Print_Area_5" localSheetId="10">#REF!</definedName>
    <definedName name="Excel_BuiltIn_Print_Area_5" localSheetId="7">#REF!</definedName>
    <definedName name="Excel_BuiltIn_Print_Area_5" localSheetId="18">#REF!</definedName>
    <definedName name="Excel_BuiltIn_Print_Area_5" localSheetId="17">#REF!</definedName>
    <definedName name="Excel_BuiltIn_Print_Area_5" localSheetId="19">#REF!</definedName>
    <definedName name="Excel_BuiltIn_Print_Area_5" localSheetId="9">#REF!</definedName>
    <definedName name="Excel_BuiltIn_Print_Area_5" localSheetId="2">#REF!</definedName>
    <definedName name="Excel_BuiltIn_Print_Area_5" localSheetId="8">#REF!</definedName>
    <definedName name="Excel_BuiltIn_Print_Area_5" localSheetId="13">#REF!</definedName>
    <definedName name="Excel_BuiltIn_Print_Area_5" localSheetId="15">#REF!</definedName>
    <definedName name="Excel_BuiltIn_Print_Area_5" localSheetId="16">#REF!</definedName>
    <definedName name="Excel_BuiltIn_Print_Area_5" localSheetId="3">#REF!</definedName>
    <definedName name="Excel_BuiltIn_Print_Area_5" localSheetId="6">#REF!</definedName>
    <definedName name="Excel_BuiltIn_Print_Area_5" localSheetId="11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5">#REF!</definedName>
    <definedName name="Excel_BuiltIn_Print_Area_9" localSheetId="14">#REF!</definedName>
    <definedName name="Excel_BuiltIn_Print_Area_9" localSheetId="12">#REF!</definedName>
    <definedName name="Excel_BuiltIn_Print_Area_9" localSheetId="10">#REF!</definedName>
    <definedName name="Excel_BuiltIn_Print_Area_9" localSheetId="7">#REF!</definedName>
    <definedName name="Excel_BuiltIn_Print_Area_9" localSheetId="18">#REF!</definedName>
    <definedName name="Excel_BuiltIn_Print_Area_9" localSheetId="17">#REF!</definedName>
    <definedName name="Excel_BuiltIn_Print_Area_9" localSheetId="19">#REF!</definedName>
    <definedName name="Excel_BuiltIn_Print_Area_9" localSheetId="9">#REF!</definedName>
    <definedName name="Excel_BuiltIn_Print_Area_9" localSheetId="2">#REF!</definedName>
    <definedName name="Excel_BuiltIn_Print_Area_9" localSheetId="8">#REF!</definedName>
    <definedName name="Excel_BuiltIn_Print_Area_9" localSheetId="13">#REF!</definedName>
    <definedName name="Excel_BuiltIn_Print_Area_9" localSheetId="15">#REF!</definedName>
    <definedName name="Excel_BuiltIn_Print_Area_9" localSheetId="16">#REF!</definedName>
    <definedName name="Excel_BuiltIn_Print_Area_9" localSheetId="3">#REF!</definedName>
    <definedName name="Excel_BuiltIn_Print_Area_9" localSheetId="6">#REF!</definedName>
    <definedName name="Excel_BuiltIn_Print_Area_9" localSheetId="11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5">'100m.'!$A$1:$P$37</definedName>
    <definedName name="_xlnm.Print_Area" localSheetId="14">'100m.Hurdles'!$A$1:$P$37</definedName>
    <definedName name="_xlnm.Print_Area" localSheetId="12">'2 Day Start Listesi '!$A$1:$O$57</definedName>
    <definedName name="_xlnm.Print_Area" localSheetId="10">'2000m.'!$A$1:$P$35</definedName>
    <definedName name="_xlnm.Print_Area" localSheetId="7">'300m.'!$A$1:$P$37</definedName>
    <definedName name="_xlnm.Print_Area" localSheetId="18">'4x100m.'!$A$1:$P$27</definedName>
    <definedName name="_xlnm.Print_Area" localSheetId="17">'800m.'!$A$1:$P$37</definedName>
    <definedName name="_xlnm.Print_Area" localSheetId="19">'ALMANAK'!$A$1:$P$87</definedName>
    <definedName name="_xlnm.Print_Area" localSheetId="4">'Boys Start List'!$A$1:$P$63</definedName>
    <definedName name="_xlnm.Print_Area" localSheetId="9">'DT'!$A$1:$M$29</definedName>
    <definedName name="_xlnm.Print_Area" localSheetId="2">'event'!$A$1:$L$101</definedName>
    <definedName name="_xlnm.Print_Area" localSheetId="8">'HJ'!$A$1:$BQ$23</definedName>
    <definedName name="_xlnm.Print_Area" localSheetId="13">'JT'!$A$1:$M$29</definedName>
    <definedName name="_xlnm.Print_Area" localSheetId="15">'LJ'!$A$1:$M$29</definedName>
    <definedName name="_xlnm.Print_Area" localSheetId="16">'SP'!$A$1:$M$27</definedName>
    <definedName name="_xlnm.Print_Area" localSheetId="3">'takım kayıt listesi'!$A$1:$L$281</definedName>
    <definedName name="_xlnm.Print_Area" localSheetId="6">'TJ'!$A$1:$M$29</definedName>
    <definedName name="_xlnm.Print_Area" localSheetId="11">'Total Point'!$A$1:$Q$25</definedName>
    <definedName name="_xlnm.Print_Titles" localSheetId="2">'event'!$1:$3</definedName>
    <definedName name="_xlnm.Print_Titles" localSheetId="3">'takım kayıt listesi'!$1:$3</definedName>
    <definedName name="_xlnm.Print_Titles" localSheetId="11">'Total Point'!$1:$2</definedName>
  </definedNames>
  <calcPr fullCalcOnLoad="1"/>
</workbook>
</file>

<file path=xl/sharedStrings.xml><?xml version="1.0" encoding="utf-8"?>
<sst xmlns="http://schemas.openxmlformats.org/spreadsheetml/2006/main" count="3103" uniqueCount="490">
  <si>
    <t>Baş Hakem</t>
  </si>
  <si>
    <t>Lider</t>
  </si>
  <si>
    <t>Sekreter</t>
  </si>
  <si>
    <t>Hakem</t>
  </si>
  <si>
    <t>Müsabaka 
Direktörü</t>
  </si>
  <si>
    <t>KLASMAN</t>
  </si>
  <si>
    <t>Müsabakalar Direktörü</t>
  </si>
  <si>
    <t>Müsabaka Direktörü</t>
  </si>
  <si>
    <t>S.N.</t>
  </si>
  <si>
    <t>SERİ-KULVAR FORMÜLÜ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</si>
  <si>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</si>
  <si>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</si>
  <si>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</si>
  <si>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</si>
  <si>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</si>
  <si>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</si>
  <si>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</si>
  <si>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</si>
  <si>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</si>
  <si>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</si>
  <si>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</si>
  <si>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</si>
  <si>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</si>
  <si>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</si>
  <si>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</si>
  <si>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</si>
  <si>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</si>
  <si>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</si>
  <si>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Formül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</si>
  <si>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</si>
  <si>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</si>
  <si>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</si>
  <si>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</si>
  <si>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</si>
  <si>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</si>
  <si>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800M</t>
  </si>
  <si>
    <t>100M</t>
  </si>
  <si>
    <t>4X100M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</si>
  <si>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</si>
  <si>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</si>
  <si>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</si>
  <si>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</si>
  <si>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</si>
  <si>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</si>
  <si>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</si>
  <si>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</si>
  <si>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</si>
  <si>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</si>
  <si>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</si>
  <si>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</si>
  <si>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</si>
  <si>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</si>
  <si>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</si>
  <si>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</si>
  <si>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</si>
  <si>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</si>
  <si>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</si>
  <si>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</si>
  <si>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</si>
  <si>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</si>
  <si>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</si>
  <si>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</si>
  <si>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800M-1-7</t>
  </si>
  <si>
    <t>800M-1-8</t>
  </si>
  <si>
    <t>800M-2-7</t>
  </si>
  <si>
    <t>800M-2-8</t>
  </si>
  <si>
    <t>800M-3-7</t>
  </si>
  <si>
    <t>800M-3-8</t>
  </si>
  <si>
    <t>4X100M-1-1</t>
  </si>
  <si>
    <t>4X100M-1-2</t>
  </si>
  <si>
    <t>4X100M-1-3</t>
  </si>
  <si>
    <t>4X100M-1-4</t>
  </si>
  <si>
    <t>4X100M-1-5</t>
  </si>
  <si>
    <t>4X100M-1-6</t>
  </si>
  <si>
    <t>4X100M-1-7</t>
  </si>
  <si>
    <t>4X100M-1-8</t>
  </si>
  <si>
    <t>4X100M-2-1</t>
  </si>
  <si>
    <t>4X100M-2-2</t>
  </si>
  <si>
    <t>4X100M-2-3</t>
  </si>
  <si>
    <t>4X100M-2-4</t>
  </si>
  <si>
    <t>4X100M-2-5</t>
  </si>
  <si>
    <t>4X100M-2-6</t>
  </si>
  <si>
    <t>4X100M-2-7</t>
  </si>
  <si>
    <t>4X100M-2-8</t>
  </si>
  <si>
    <t>SIRA</t>
  </si>
  <si>
    <t>300M-1-1</t>
  </si>
  <si>
    <t>300M-1-2</t>
  </si>
  <si>
    <t>300M-1-3</t>
  </si>
  <si>
    <t>300M-1-4</t>
  </si>
  <si>
    <t>300M-1-5</t>
  </si>
  <si>
    <t>300M-1-6</t>
  </si>
  <si>
    <t>300M-1-7</t>
  </si>
  <si>
    <t>300M-1-8</t>
  </si>
  <si>
    <t>300M-2-1</t>
  </si>
  <si>
    <t>300M-2-2</t>
  </si>
  <si>
    <t>300M-2-3</t>
  </si>
  <si>
    <t>300M-2-4</t>
  </si>
  <si>
    <t>300M-2-5</t>
  </si>
  <si>
    <t>300M-2-6</t>
  </si>
  <si>
    <t>300M-2-7</t>
  </si>
  <si>
    <t>300M-2-8</t>
  </si>
  <si>
    <t>300M-3-1</t>
  </si>
  <si>
    <t>300M-3-2</t>
  </si>
  <si>
    <t>300M-3-3</t>
  </si>
  <si>
    <t>300M-3-4</t>
  </si>
  <si>
    <t>300M-3-5</t>
  </si>
  <si>
    <t>300M-3-6</t>
  </si>
  <si>
    <t>300M-3-7</t>
  </si>
  <si>
    <t>300M-3-8</t>
  </si>
  <si>
    <t>300M</t>
  </si>
  <si>
    <t>Ağırlık</t>
  </si>
  <si>
    <t>Ağırlık:</t>
  </si>
  <si>
    <t>Rüzgar:</t>
  </si>
  <si>
    <t>RÜZGAR</t>
  </si>
  <si>
    <t>13.74/13.5</t>
  </si>
  <si>
    <t>5:12.14/5:12.0</t>
  </si>
  <si>
    <t>17.74/17.5</t>
  </si>
  <si>
    <t>2:29.14/2:29.0</t>
  </si>
  <si>
    <t>46.64/46.4</t>
  </si>
  <si>
    <t>4.İnternational Rumi Children Games Sport</t>
  </si>
  <si>
    <t>Konya-Turkey</t>
  </si>
  <si>
    <t>21-22 April 2014</t>
  </si>
  <si>
    <t>Turkish Atletics Federation</t>
  </si>
  <si>
    <t>HIGH JUMP</t>
  </si>
  <si>
    <t>SHOT PUT</t>
  </si>
  <si>
    <t>100 M.</t>
  </si>
  <si>
    <t>100 M.HURDLES</t>
  </si>
  <si>
    <t>300 M.</t>
  </si>
  <si>
    <t>DISCUS THROW</t>
  </si>
  <si>
    <t>JAVELIN THROW</t>
  </si>
  <si>
    <t>800 M.</t>
  </si>
  <si>
    <t>LONG JUMP</t>
  </si>
  <si>
    <t>4X100 M.</t>
  </si>
  <si>
    <t>1.DAY POINT</t>
  </si>
  <si>
    <t>TOTAL POINT 1.DAY RESULT</t>
  </si>
  <si>
    <t>TOTAL POINT 2.DAY RESULT</t>
  </si>
  <si>
    <t>2.DAY POINT</t>
  </si>
  <si>
    <t>RESULT</t>
  </si>
  <si>
    <t>NATION</t>
  </si>
  <si>
    <t>RANK</t>
  </si>
  <si>
    <t>BIB NUMBER</t>
  </si>
  <si>
    <t>YOB</t>
  </si>
  <si>
    <t>NAME SURNAME</t>
  </si>
  <si>
    <t>BARAJ RESULTSİ</t>
  </si>
  <si>
    <t>POINT</t>
  </si>
  <si>
    <t>HEAT 1</t>
  </si>
  <si>
    <t>HEAT 2</t>
  </si>
  <si>
    <t>HEAT 3</t>
  </si>
  <si>
    <t>SERIES COMING</t>
  </si>
  <si>
    <t>THROWS</t>
  </si>
  <si>
    <t>JUMPS</t>
  </si>
  <si>
    <t>100M.HURDLES</t>
  </si>
  <si>
    <t>Event</t>
  </si>
  <si>
    <t>SB</t>
  </si>
  <si>
    <t>Series</t>
  </si>
  <si>
    <t>Rank</t>
  </si>
  <si>
    <t>Thorow-
Jump</t>
  </si>
  <si>
    <t>4x100 M.</t>
  </si>
  <si>
    <t>1.DAY</t>
  </si>
  <si>
    <t>EVENT</t>
  </si>
  <si>
    <t>RECORD</t>
  </si>
  <si>
    <t>2.DAY</t>
  </si>
  <si>
    <t>100 M.Hurdles-Engelli</t>
  </si>
  <si>
    <t>High Jump-Yüksek Atlama</t>
  </si>
  <si>
    <t>Shot Put-Gülle Atma</t>
  </si>
  <si>
    <t>Long Jump-Uzun Atlama</t>
  </si>
  <si>
    <t>Discus Throw-Disk Atma</t>
  </si>
  <si>
    <t>Javelin Thorow-Cirit Atma</t>
  </si>
  <si>
    <t>100 METRE HURDLES</t>
  </si>
  <si>
    <t>JAVELIN THOROW</t>
  </si>
  <si>
    <t>100M.hurdles-1-1</t>
  </si>
  <si>
    <t>100M.hurdles-1-2</t>
  </si>
  <si>
    <t>100M.hurdles-1-3</t>
  </si>
  <si>
    <t>100M.hurdles-1-4</t>
  </si>
  <si>
    <t>100M.hurdles-1-5</t>
  </si>
  <si>
    <t>100M.hurdles-1-6</t>
  </si>
  <si>
    <t>100M.hurdles-1-7</t>
  </si>
  <si>
    <t>100M.hurdles-1-8</t>
  </si>
  <si>
    <t>100M.hurdles-2-1</t>
  </si>
  <si>
    <t>100M.hurdles-2-2</t>
  </si>
  <si>
    <t>100M.hurdles-2-3</t>
  </si>
  <si>
    <t>100M.hurdles-2-4</t>
  </si>
  <si>
    <t>100M.hurdles-2-5</t>
  </si>
  <si>
    <t>100M.hurdles-2-6</t>
  </si>
  <si>
    <t>100M.hurdles-2-7</t>
  </si>
  <si>
    <t>100M.hurdles-2-8</t>
  </si>
  <si>
    <t>100M.hurdles-3-1</t>
  </si>
  <si>
    <t>100M.hurdles-3-2</t>
  </si>
  <si>
    <t>100M.hurdles-3-3</t>
  </si>
  <si>
    <t>100M.hurdles-3-4</t>
  </si>
  <si>
    <t>100M.hurdles-3-5</t>
  </si>
  <si>
    <t>100M.hurdles-3-6</t>
  </si>
  <si>
    <t>100M.hurdles-3-7</t>
  </si>
  <si>
    <t>100M.hurdles-3-8</t>
  </si>
  <si>
    <t>hıgh jump-1</t>
  </si>
  <si>
    <t>hıgh jump-2</t>
  </si>
  <si>
    <t>hıgh jump-3</t>
  </si>
  <si>
    <t>hıgh jump-4</t>
  </si>
  <si>
    <t>hıgh jump-5</t>
  </si>
  <si>
    <t>hıgh jump-6</t>
  </si>
  <si>
    <t>hıgh jump-7</t>
  </si>
  <si>
    <t>hıgh jump-8</t>
  </si>
  <si>
    <t>hıgh jump-9</t>
  </si>
  <si>
    <t>hıgh jump-10</t>
  </si>
  <si>
    <t>hıgh jump-11</t>
  </si>
  <si>
    <t>hıgh jump-12</t>
  </si>
  <si>
    <t>hıgh jump-13</t>
  </si>
  <si>
    <t>shot put-1</t>
  </si>
  <si>
    <t>shot put-2</t>
  </si>
  <si>
    <t>shot put-3</t>
  </si>
  <si>
    <t>shot put-4</t>
  </si>
  <si>
    <t>shot put-5</t>
  </si>
  <si>
    <t>shot put-6</t>
  </si>
  <si>
    <t>shot put-7</t>
  </si>
  <si>
    <t>shot put-8</t>
  </si>
  <si>
    <t>shot put-9</t>
  </si>
  <si>
    <t>shot put-10</t>
  </si>
  <si>
    <t>shot put-11</t>
  </si>
  <si>
    <t>shot put-12</t>
  </si>
  <si>
    <t>shot put-13</t>
  </si>
  <si>
    <t>shot put-14</t>
  </si>
  <si>
    <t>shot put-15</t>
  </si>
  <si>
    <t>shot put-16</t>
  </si>
  <si>
    <t>shot put-19</t>
  </si>
  <si>
    <t>shot put-20</t>
  </si>
  <si>
    <t>long jump-1</t>
  </si>
  <si>
    <t>long jump-2</t>
  </si>
  <si>
    <t>long jump-3</t>
  </si>
  <si>
    <t>long jump-4</t>
  </si>
  <si>
    <t>long jump-5</t>
  </si>
  <si>
    <t>long jump-6</t>
  </si>
  <si>
    <t>long jump-7</t>
  </si>
  <si>
    <t>long jump-8</t>
  </si>
  <si>
    <t>long jump-9</t>
  </si>
  <si>
    <t>long jump-10</t>
  </si>
  <si>
    <t>long jump-11</t>
  </si>
  <si>
    <t>long jump-12</t>
  </si>
  <si>
    <t>long jump-13</t>
  </si>
  <si>
    <t>long jump-14</t>
  </si>
  <si>
    <t>long jump-15</t>
  </si>
  <si>
    <t>long jump-16</t>
  </si>
  <si>
    <t>long jump-17</t>
  </si>
  <si>
    <t>long jump-18</t>
  </si>
  <si>
    <t>long jump-19</t>
  </si>
  <si>
    <t>long jump-20</t>
  </si>
  <si>
    <t>Dıscus throw-1</t>
  </si>
  <si>
    <t>Dıscus throw-2</t>
  </si>
  <si>
    <t>Dıscus throw-3</t>
  </si>
  <si>
    <t>Dıscus throw-4</t>
  </si>
  <si>
    <t>Dıscus throw-5</t>
  </si>
  <si>
    <t>Dıscus throw-6</t>
  </si>
  <si>
    <t>Dıscus throw-7</t>
  </si>
  <si>
    <t>Dıscus throw-8</t>
  </si>
  <si>
    <t>Dıscus throw-9</t>
  </si>
  <si>
    <t>Dıscus throw-10</t>
  </si>
  <si>
    <t>Dıscus throw-11</t>
  </si>
  <si>
    <t>Dıscus throw-12</t>
  </si>
  <si>
    <t>Dıscus throw-13</t>
  </si>
  <si>
    <t>Dıscus throw-14</t>
  </si>
  <si>
    <t>Dıscus throw-15</t>
  </si>
  <si>
    <t>Dıscus throw-16</t>
  </si>
  <si>
    <t>Dıscus throw-17</t>
  </si>
  <si>
    <t>Dıscus throw-18</t>
  </si>
  <si>
    <t>Dıscus throw-19</t>
  </si>
  <si>
    <t>Dıscus throw-20</t>
  </si>
  <si>
    <t>javelın throw-1</t>
  </si>
  <si>
    <t>javelın throw-2</t>
  </si>
  <si>
    <t>javelın throw-3</t>
  </si>
  <si>
    <t>javelın throw-4</t>
  </si>
  <si>
    <t>javelın throw-5</t>
  </si>
  <si>
    <t>javelın throw-6</t>
  </si>
  <si>
    <t>javelın throw-7</t>
  </si>
  <si>
    <t>javelın throw-8</t>
  </si>
  <si>
    <t>javelın throw-9</t>
  </si>
  <si>
    <t>javelın throw-10</t>
  </si>
  <si>
    <t>javelın throw-11</t>
  </si>
  <si>
    <t>javelın throw-12</t>
  </si>
  <si>
    <t>javelın throw-13</t>
  </si>
  <si>
    <t>javelın throw-14</t>
  </si>
  <si>
    <t>javelın throw-15</t>
  </si>
  <si>
    <t>javelın throw-16</t>
  </si>
  <si>
    <t>javelın throw-17</t>
  </si>
  <si>
    <t>javelın throw-18</t>
  </si>
  <si>
    <t>javelın throw-19</t>
  </si>
  <si>
    <t>javelın throw-20</t>
  </si>
  <si>
    <t>TURKEY</t>
  </si>
  <si>
    <t>21 April 2014 - 15.00</t>
  </si>
  <si>
    <t>21 April 2014 - 16.00</t>
  </si>
  <si>
    <t>TIME</t>
  </si>
  <si>
    <t>22 April 2014 - 15.00</t>
  </si>
  <si>
    <t>22 April 2014 - 15.20</t>
  </si>
  <si>
    <t>22 April 2014 - 15.40</t>
  </si>
  <si>
    <t>22 April 2014 - 16.40</t>
  </si>
  <si>
    <t>Date-Time:</t>
  </si>
  <si>
    <t>Event:</t>
  </si>
  <si>
    <t>Categori :</t>
  </si>
  <si>
    <t>Categori:</t>
  </si>
  <si>
    <t xml:space="preserve">Categori : </t>
  </si>
  <si>
    <t xml:space="preserve">Categori :      </t>
  </si>
  <si>
    <t>Event Program</t>
  </si>
  <si>
    <t>BULGARIA</t>
  </si>
  <si>
    <t>Triple Jump-Üçadım Atlama</t>
  </si>
  <si>
    <t>21 April 2014 - 15.20</t>
  </si>
  <si>
    <t>2000 M.</t>
  </si>
  <si>
    <t>21 April 2014 - 16.40</t>
  </si>
  <si>
    <t>22 April 2014 - 16.00</t>
  </si>
  <si>
    <t>22 April 2014 - 17.00</t>
  </si>
  <si>
    <t>TRIPLE JUMP</t>
  </si>
  <si>
    <t>2000M</t>
  </si>
  <si>
    <t>MACEDONIA</t>
  </si>
  <si>
    <t>ROMANIA</t>
  </si>
  <si>
    <t>ALBANIA</t>
  </si>
  <si>
    <t>2 DAY BOYS START LIST</t>
  </si>
  <si>
    <t>trıple jump-1</t>
  </si>
  <si>
    <t>trıple jump-2</t>
  </si>
  <si>
    <t>trıple jump-3</t>
  </si>
  <si>
    <t>trıple jump-4</t>
  </si>
  <si>
    <t>trıple jump-5</t>
  </si>
  <si>
    <t>trıple jump-6</t>
  </si>
  <si>
    <t>trıple jump-7</t>
  </si>
  <si>
    <t>trıple jump-8</t>
  </si>
  <si>
    <t>trıple jump-9</t>
  </si>
  <si>
    <t>trıple jump-10</t>
  </si>
  <si>
    <t>trıple jump-11</t>
  </si>
  <si>
    <t>trıple jump-12</t>
  </si>
  <si>
    <t>trıple jump-13</t>
  </si>
  <si>
    <t>trıple jump-14</t>
  </si>
  <si>
    <t>trıple jump-15</t>
  </si>
  <si>
    <t>trıple jump-16</t>
  </si>
  <si>
    <t>trıple jump-17</t>
  </si>
  <si>
    <t>trıple jump-18</t>
  </si>
  <si>
    <t>trıple jump-19</t>
  </si>
  <si>
    <t>trıple jump-20</t>
  </si>
  <si>
    <t>1 kg.</t>
  </si>
  <si>
    <t>4 Kg.</t>
  </si>
  <si>
    <t>600 gr.</t>
  </si>
  <si>
    <t>2000M-1-1</t>
  </si>
  <si>
    <t>2000M-1-2</t>
  </si>
  <si>
    <t>2000M-1-3</t>
  </si>
  <si>
    <t>2000M-1-4</t>
  </si>
  <si>
    <t>2000M-1-5</t>
  </si>
  <si>
    <t>2000M-1-6</t>
  </si>
  <si>
    <t>2000M-1-7</t>
  </si>
  <si>
    <t>2000M-1-8</t>
  </si>
  <si>
    <t>Boys-Erkekler</t>
  </si>
  <si>
    <t>LINE</t>
  </si>
  <si>
    <t>START CONTROL</t>
  </si>
  <si>
    <t>TOTAL EVENT RESULT AND POINT</t>
  </si>
  <si>
    <t>BOSNIA AND HERZEGOVINA</t>
  </si>
  <si>
    <t>2000</t>
  </si>
  <si>
    <t>MEHMET AVCI</t>
  </si>
  <si>
    <t>BURAK ALIMCI</t>
  </si>
  <si>
    <t>2001</t>
  </si>
  <si>
    <t>VEDAT DEMİR</t>
  </si>
  <si>
    <t>KONYA-TURKEY</t>
  </si>
  <si>
    <t>1999</t>
  </si>
  <si>
    <t>M.ALİ GÜNİNDİ</t>
  </si>
  <si>
    <t>MUHAMMET YORULMAZ</t>
  </si>
  <si>
    <t>M.BURAK ESGİL</t>
  </si>
  <si>
    <t>Y.EMRE ÇELİK</t>
  </si>
  <si>
    <t>M.SALİH BARAN</t>
  </si>
  <si>
    <t>MUHAMMET POLAT</t>
  </si>
  <si>
    <t>HAKAN KARABÜLAK</t>
  </si>
  <si>
    <t>34
24
25
28</t>
  </si>
  <si>
    <t>1999
2000
2000
2000</t>
  </si>
  <si>
    <t>MEVLÜT DEMİREL
MEHMET AVCI
BURAK ALIMCI
MUHAMMET YORULMAZ</t>
  </si>
  <si>
    <t>NEAGOE SORIN ALEXANDRU</t>
  </si>
  <si>
    <t>NEGOITA ANDREI</t>
  </si>
  <si>
    <t>AILINCAI MATEI</t>
  </si>
  <si>
    <t>MIHAESCU CLAUDIU DANIEL</t>
  </si>
  <si>
    <t>BALACI NICOLAE FLORENTIN</t>
  </si>
  <si>
    <t>GHINITA RADU</t>
  </si>
  <si>
    <t>IONESCU SORIN</t>
  </si>
  <si>
    <t>BOSTAN MIRCEA</t>
  </si>
  <si>
    <t>KARAMAN HUNOR</t>
  </si>
  <si>
    <t>FISCHER MARK</t>
  </si>
  <si>
    <t>SITOIANU BOGDAN</t>
  </si>
  <si>
    <t>RAMAZAN AKKAYA</t>
  </si>
  <si>
    <t>YENER ARAS</t>
  </si>
  <si>
    <t>MUHAMMET ALPEREN ÜLKER</t>
  </si>
  <si>
    <t>NURKAN DAĞTEKİN</t>
  </si>
  <si>
    <t>SONER YALÇINKAYA</t>
  </si>
  <si>
    <t>MUSTAFA CEYRAN</t>
  </si>
  <si>
    <t>SAMET SAĞLAM</t>
  </si>
  <si>
    <t>MAHMUT B. ÖZAÇAN</t>
  </si>
  <si>
    <t>MEHMET KARAKOÇ</t>
  </si>
  <si>
    <t>FURKAN ÖNCEL</t>
  </si>
  <si>
    <t>65
54
66</t>
  </si>
  <si>
    <t xml:space="preserve">1999
1999
</t>
  </si>
  <si>
    <t>BURAK AKIN
RAMAZAN AKKAYA
İSAK MERT ŞEN</t>
  </si>
  <si>
    <t>HENDİ  MOQİ</t>
  </si>
  <si>
    <t>ELTON  GJUTA</t>
  </si>
  <si>
    <t>EQEREM  RUSİ</t>
  </si>
  <si>
    <t/>
  </si>
  <si>
    <t>KLİNDİ  LULİ</t>
  </si>
  <si>
    <t>REİ  HOXHA</t>
  </si>
  <si>
    <t>SUART   KODRA</t>
  </si>
  <si>
    <t>PANDELİ   NAÇO</t>
  </si>
  <si>
    <t>REİ   TRESA</t>
  </si>
  <si>
    <t>HAMZA SEHIC</t>
  </si>
  <si>
    <t>ALEKSANDAR DURAN</t>
  </si>
  <si>
    <t>MİRKO CVIJIC</t>
  </si>
  <si>
    <t>BELMİN MRKANOVIC</t>
  </si>
  <si>
    <t>PETAR MANDIC</t>
  </si>
  <si>
    <t>ISMAR PASANBEGOVIC</t>
  </si>
  <si>
    <t>STEVAN SIBALIJA</t>
  </si>
  <si>
    <t>JOVİCA SIPKA</t>
  </si>
  <si>
    <t>DOSİTEJ PETKOVIC</t>
  </si>
  <si>
    <t>MARTİN GEORGİEV</t>
  </si>
  <si>
    <t>PAVEL TANKOVSKİ</t>
  </si>
  <si>
    <t>RADİN VALCHEV</t>
  </si>
  <si>
    <t>ILİYA SİVKOV</t>
  </si>
  <si>
    <t>GEORGİ GEORGİEV</t>
  </si>
  <si>
    <t>MİLAN VELKOVOKJ</t>
  </si>
  <si>
    <t>LEONİD VANDEVSKI</t>
  </si>
  <si>
    <t>KİRİL LUCHESKI</t>
  </si>
  <si>
    <t>STEFAN LAZOVSKI</t>
  </si>
  <si>
    <t>NİKOLA KALESHOV</t>
  </si>
  <si>
    <t>GJORGE ILOV</t>
  </si>
  <si>
    <t>1</t>
  </si>
  <si>
    <t>4</t>
  </si>
  <si>
    <t>5</t>
  </si>
  <si>
    <t>3</t>
  </si>
  <si>
    <t>6</t>
  </si>
  <si>
    <t>2</t>
  </si>
  <si>
    <t>7</t>
  </si>
  <si>
    <t>BOYS START LIST</t>
  </si>
  <si>
    <t>-</t>
  </si>
  <si>
    <t>JAVELIN THROW-1</t>
  </si>
  <si>
    <t>JAVELIN THROW-2</t>
  </si>
  <si>
    <t>JAVELIN THROW-3</t>
  </si>
  <si>
    <t>JAVELIN THROW-4</t>
  </si>
  <si>
    <t>JAVELIN THROW-5</t>
  </si>
  <si>
    <t>JAVELIN THROW-6</t>
  </si>
  <si>
    <t>JAVELIN THROW-7</t>
  </si>
  <si>
    <t>JAVELIN THROW-8</t>
  </si>
  <si>
    <t>ÖMER ATALAY</t>
  </si>
  <si>
    <t>67
41
42</t>
  </si>
  <si>
    <t>MILAN VELKOVIKJ
STEFAN TRAJKOVSKI
LEN LUMA</t>
  </si>
  <si>
    <t>MEJVİS ZAGANJORİ</t>
  </si>
  <si>
    <t>2000M-1-9</t>
  </si>
  <si>
    <t>2000M-1-10</t>
  </si>
  <si>
    <t>2000M-1-11</t>
  </si>
  <si>
    <t>2000M-1-12</t>
  </si>
  <si>
    <t>2000M-2-1</t>
  </si>
  <si>
    <t>2000M-2-2</t>
  </si>
  <si>
    <t>2000M-2-3</t>
  </si>
  <si>
    <t>2000M-2-4</t>
  </si>
  <si>
    <t>2000M-2-5</t>
  </si>
  <si>
    <t>2000M-2-6</t>
  </si>
  <si>
    <t>2000M-2-7</t>
  </si>
  <si>
    <t>2000M-2-8</t>
  </si>
  <si>
    <t>2000M-2-9</t>
  </si>
  <si>
    <t>2000M-2-10</t>
  </si>
  <si>
    <t>2000M-2-11</t>
  </si>
  <si>
    <t>2000M-2-12</t>
  </si>
  <si>
    <t>40
35
37
36</t>
  </si>
  <si>
    <t>STEFAN TRAJKOVSKI
MILAN VELKOVIKJ
KIRIL LUCECKI
LEONID VANDEVSKI</t>
  </si>
  <si>
    <t>8</t>
  </si>
  <si>
    <t>MACEDONIA OC</t>
  </si>
  <si>
    <t>KIRIL  LUCESKI</t>
  </si>
  <si>
    <t>HAMZA  SEHIC
ALEKSANDAR DURAN
PETER MANDIC
DOSİTEJ PETKOVIC
ISMAR PASANBEGOVIC</t>
  </si>
  <si>
    <t>10
14
11
17
18</t>
  </si>
  <si>
    <t>1999
1999
1999
1999
1999</t>
  </si>
  <si>
    <t>PAVEL TANKOVSKİ
ILIYA SIVKOV
RADIN VALCHEV
MARTIN GEORGIEV</t>
  </si>
  <si>
    <t>21
22
20
19</t>
  </si>
  <si>
    <t>1999
1999
2000
1999</t>
  </si>
  <si>
    <t>BALACI NICOLAE FLORENTIN
KARAMAN HUNOR
SITOIANU BOGDAN
NEAGOE SORIN ALEXANDRU</t>
  </si>
  <si>
    <t>47
51
53
43</t>
  </si>
  <si>
    <t>1999
1999
1999
1999</t>
  </si>
  <si>
    <t>MERT İSAK  ŞEN
BURAK AKIN
YENER ARAS
RAMAZAN AKKAYA</t>
  </si>
  <si>
    <t>66
65
55
54</t>
  </si>
  <si>
    <t>X</t>
  </si>
  <si>
    <t>+3.9</t>
  </si>
  <si>
    <t>+2.1</t>
  </si>
  <si>
    <t>NM</t>
  </si>
  <si>
    <t>+4.3</t>
  </si>
  <si>
    <t>+3.1</t>
  </si>
  <si>
    <t>+4.2</t>
  </si>
  <si>
    <t>O</t>
  </si>
  <si>
    <t>0.0</t>
  </si>
  <si>
    <t>+1.3</t>
  </si>
  <si>
    <t>+0.4</t>
  </si>
  <si>
    <t>+0.7</t>
  </si>
  <si>
    <t>+1.0</t>
  </si>
  <si>
    <t>+0.5</t>
  </si>
  <si>
    <t>+0.3</t>
  </si>
  <si>
    <t>+0.9</t>
  </si>
  <si>
    <t>DNS</t>
  </si>
  <si>
    <t>DNF</t>
  </si>
</sst>
</file>

<file path=xl/styles.xml><?xml version="1.0" encoding="utf-8"?>
<styleSheet xmlns="http://schemas.openxmlformats.org/spreadsheetml/2006/main">
  <numFmts count="6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  <numFmt numFmtId="221" formatCode="0\:00\.0"/>
  </numFmts>
  <fonts count="120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6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12"/>
      <name val="Arial"/>
      <family val="2"/>
    </font>
    <font>
      <sz val="16"/>
      <name val="Cambria"/>
      <family val="1"/>
    </font>
    <font>
      <u val="single"/>
      <sz val="8.5"/>
      <color indexed="12"/>
      <name val="Arial"/>
      <family val="2"/>
    </font>
    <font>
      <b/>
      <sz val="11"/>
      <color indexed="10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5"/>
      <color indexed="10"/>
      <name val="Cambria"/>
      <family val="1"/>
    </font>
    <font>
      <b/>
      <sz val="15"/>
      <name val="Cambria"/>
      <family val="1"/>
    </font>
    <font>
      <sz val="12"/>
      <name val="Cambria"/>
      <family val="1"/>
    </font>
    <font>
      <sz val="15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2"/>
      <color indexed="56"/>
      <name val="Cambria"/>
      <family val="1"/>
    </font>
    <font>
      <b/>
      <sz val="12"/>
      <color indexed="21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6"/>
      <color indexed="10"/>
      <name val="Cambria"/>
      <family val="1"/>
    </font>
    <font>
      <b/>
      <sz val="11"/>
      <color indexed="23"/>
      <name val="Cambria"/>
      <family val="1"/>
    </font>
    <font>
      <sz val="16"/>
      <color indexed="8"/>
      <name val="Cambria"/>
      <family val="1"/>
    </font>
    <font>
      <sz val="22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20"/>
      <color indexed="10"/>
      <name val="Cambria"/>
      <family val="1"/>
    </font>
    <font>
      <b/>
      <sz val="16"/>
      <color indexed="9"/>
      <name val="Cambria"/>
      <family val="1"/>
    </font>
    <font>
      <b/>
      <sz val="18"/>
      <color indexed="10"/>
      <name val="Cambria"/>
      <family val="1"/>
    </font>
    <font>
      <b/>
      <sz val="18"/>
      <color indexed="30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b/>
      <sz val="11"/>
      <color indexed="56"/>
      <name val="Cambria"/>
      <family val="1"/>
    </font>
    <font>
      <sz val="22"/>
      <color indexed="8"/>
      <name val="Cambria"/>
      <family val="1"/>
    </font>
    <font>
      <b/>
      <sz val="16"/>
      <color indexed="8"/>
      <name val="Cambria"/>
      <family val="1"/>
    </font>
    <font>
      <sz val="22"/>
      <color indexed="10"/>
      <name val="Cambria"/>
      <family val="1"/>
    </font>
    <font>
      <b/>
      <sz val="18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Cambria"/>
      <family val="1"/>
    </font>
    <font>
      <b/>
      <u val="single"/>
      <sz val="12"/>
      <color indexed="10"/>
      <name val="Arial"/>
      <family val="2"/>
    </font>
    <font>
      <b/>
      <u val="single"/>
      <sz val="15"/>
      <color indexed="10"/>
      <name val="Cambria"/>
      <family val="1"/>
    </font>
    <font>
      <b/>
      <sz val="15"/>
      <color indexed="8"/>
      <name val="Cambria"/>
      <family val="1"/>
    </font>
    <font>
      <b/>
      <sz val="11"/>
      <color indexed="9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sz val="10"/>
      <color theme="1"/>
      <name val="Cambria"/>
      <family val="1"/>
    </font>
    <font>
      <sz val="11"/>
      <color rgb="FFFF0000"/>
      <name val="Cambria"/>
      <family val="1"/>
    </font>
    <font>
      <b/>
      <sz val="10"/>
      <color rgb="FF002060"/>
      <name val="Cambria"/>
      <family val="1"/>
    </font>
    <font>
      <b/>
      <sz val="9"/>
      <color rgb="FF002060"/>
      <name val="Cambria"/>
      <family val="1"/>
    </font>
    <font>
      <b/>
      <sz val="12"/>
      <color rgb="FF002060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4"/>
      <color rgb="FFFF0000"/>
      <name val="Cambria"/>
      <family val="1"/>
    </font>
    <font>
      <b/>
      <sz val="14"/>
      <color rgb="FF00206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6"/>
      <color rgb="FFFF0000"/>
      <name val="Cambria"/>
      <family val="1"/>
    </font>
    <font>
      <b/>
      <sz val="11"/>
      <color theme="1" tint="0.49998000264167786"/>
      <name val="Cambria"/>
      <family val="1"/>
    </font>
    <font>
      <b/>
      <sz val="11"/>
      <color rgb="FFFF0000"/>
      <name val="Cambria"/>
      <family val="1"/>
    </font>
    <font>
      <sz val="16"/>
      <color theme="1"/>
      <name val="Cambria"/>
      <family val="1"/>
    </font>
    <font>
      <b/>
      <sz val="22"/>
      <color rgb="FFFF0000"/>
      <name val="Cambria"/>
      <family val="1"/>
    </font>
    <font>
      <b/>
      <sz val="16"/>
      <color rgb="FFFF0000"/>
      <name val="Cambria"/>
      <family val="1"/>
    </font>
    <font>
      <b/>
      <sz val="20"/>
      <color rgb="FFFF0000"/>
      <name val="Cambria"/>
      <family val="1"/>
    </font>
    <font>
      <b/>
      <sz val="16"/>
      <color theme="0"/>
      <name val="Cambria"/>
      <family val="1"/>
    </font>
    <font>
      <b/>
      <sz val="18"/>
      <color rgb="FFFF0000"/>
      <name val="Cambria"/>
      <family val="1"/>
    </font>
    <font>
      <b/>
      <sz val="18"/>
      <color rgb="FF0070C0"/>
      <name val="Cambria"/>
      <family val="1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b/>
      <sz val="11"/>
      <color rgb="FF002060"/>
      <name val="Cambria"/>
      <family val="1"/>
    </font>
    <font>
      <sz val="22"/>
      <color theme="1"/>
      <name val="Cambria"/>
      <family val="1"/>
    </font>
    <font>
      <b/>
      <sz val="16"/>
      <color theme="1"/>
      <name val="Cambria"/>
      <family val="1"/>
    </font>
    <font>
      <sz val="22"/>
      <color rgb="FFFF0000"/>
      <name val="Cambria"/>
      <family val="1"/>
    </font>
    <font>
      <b/>
      <sz val="12"/>
      <color rgb="FF0070C0"/>
      <name val="Cambria"/>
      <family val="1"/>
    </font>
    <font>
      <b/>
      <sz val="22"/>
      <color rgb="FF0070C0"/>
      <name val="Cambria"/>
      <family val="1"/>
    </font>
    <font>
      <b/>
      <sz val="13"/>
      <color theme="1"/>
      <name val="Cambria"/>
      <family val="1"/>
    </font>
    <font>
      <b/>
      <u val="single"/>
      <sz val="12"/>
      <color rgb="FFFF0000"/>
      <name val="Cambria"/>
      <family val="1"/>
    </font>
    <font>
      <b/>
      <u val="single"/>
      <sz val="12"/>
      <color rgb="FFFF0000"/>
      <name val="Arial"/>
      <family val="2"/>
    </font>
    <font>
      <b/>
      <sz val="18"/>
      <color rgb="FF002060"/>
      <name val="Cambria"/>
      <family val="1"/>
    </font>
    <font>
      <b/>
      <sz val="15"/>
      <color rgb="FFFF0000"/>
      <name val="Cambria"/>
      <family val="1"/>
    </font>
    <font>
      <b/>
      <u val="single"/>
      <sz val="15"/>
      <color rgb="FFFF0000"/>
      <name val="Cambria"/>
      <family val="1"/>
    </font>
    <font>
      <b/>
      <sz val="11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2" applyFont="1" applyAlignment="1" applyProtection="1">
      <alignment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0" fontId="28" fillId="0" borderId="0" xfId="52" applyFont="1" applyAlignment="1" applyProtection="1">
      <alignment wrapText="1"/>
      <protection locked="0"/>
    </xf>
    <xf numFmtId="0" fontId="38" fillId="18" borderId="10" xfId="52" applyFont="1" applyFill="1" applyBorder="1" applyAlignment="1" applyProtection="1">
      <alignment vertical="center"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0" fontId="29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39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 applyAlignment="1">
      <alignment/>
      <protection/>
    </xf>
    <xf numFmtId="2" fontId="22" fillId="0" borderId="0" xfId="52" applyNumberFormat="1" applyFont="1" applyFill="1" applyBorder="1" applyAlignment="1">
      <alignment horizontal="center"/>
      <protection/>
    </xf>
    <xf numFmtId="0" fontId="29" fillId="25" borderId="11" xfId="52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2" applyFont="1" applyFill="1" applyBorder="1" applyAlignment="1">
      <alignment horizontal="center" vertical="center"/>
      <protection/>
    </xf>
    <xf numFmtId="0" fontId="83" fillId="0" borderId="0" xfId="52" applyFont="1" applyFill="1" applyBorder="1" applyAlignment="1">
      <alignment horizontal="center" vertical="center" wrapText="1"/>
      <protection/>
    </xf>
    <xf numFmtId="203" fontId="22" fillId="0" borderId="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84" fillId="0" borderId="0" xfId="52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203" fontId="26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left"/>
      <protection/>
    </xf>
    <xf numFmtId="0" fontId="85" fillId="25" borderId="12" xfId="52" applyFont="1" applyFill="1" applyBorder="1" applyAlignment="1">
      <alignment horizontal="center" vertical="center" wrapText="1"/>
      <protection/>
    </xf>
    <xf numFmtId="0" fontId="85" fillId="25" borderId="12" xfId="52" applyNumberFormat="1" applyFont="1" applyFill="1" applyBorder="1" applyAlignment="1">
      <alignment horizontal="center" vertical="center" wrapText="1"/>
      <protection/>
    </xf>
    <xf numFmtId="0" fontId="86" fillId="25" borderId="12" xfId="52" applyFont="1" applyFill="1" applyBorder="1" applyAlignment="1">
      <alignment horizontal="center" vertical="center" wrapText="1"/>
      <protection/>
    </xf>
    <xf numFmtId="0" fontId="22" fillId="0" borderId="0" xfId="52" applyFont="1" applyFill="1" applyAlignment="1">
      <alignment horizontal="left" wrapText="1"/>
      <protection/>
    </xf>
    <xf numFmtId="0" fontId="22" fillId="0" borderId="0" xfId="52" applyFont="1" applyFill="1" applyAlignment="1">
      <alignment wrapText="1"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2" fillId="0" borderId="0" xfId="52" applyNumberFormat="1" applyFont="1" applyFill="1" applyBorder="1" applyAlignment="1">
      <alignment horizontal="center" wrapText="1"/>
      <protection/>
    </xf>
    <xf numFmtId="0" fontId="22" fillId="0" borderId="0" xfId="52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Alignment="1">
      <alignment horizont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wrapText="1"/>
      <protection/>
    </xf>
    <xf numFmtId="0" fontId="28" fillId="0" borderId="0" xfId="52" applyFont="1" applyFill="1">
      <alignment/>
      <protection/>
    </xf>
    <xf numFmtId="49" fontId="28" fillId="0" borderId="0" xfId="52" applyNumberFormat="1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8" fillId="26" borderId="0" xfId="52" applyFont="1" applyFill="1" applyBorder="1" applyAlignment="1" applyProtection="1">
      <alignment horizontal="left" vertical="center" wrapText="1"/>
      <protection locked="0"/>
    </xf>
    <xf numFmtId="0" fontId="29" fillId="26" borderId="0" xfId="52" applyFont="1" applyFill="1" applyBorder="1" applyAlignment="1" applyProtection="1">
      <alignment horizontal="center" vertical="center" wrapText="1"/>
      <protection locked="0"/>
    </xf>
    <xf numFmtId="0" fontId="28" fillId="26" borderId="0" xfId="52" applyFont="1" applyFill="1" applyBorder="1" applyAlignment="1" applyProtection="1">
      <alignment horizontal="center" wrapText="1"/>
      <protection locked="0"/>
    </xf>
    <xf numFmtId="0" fontId="28" fillId="26" borderId="0" xfId="52" applyFont="1" applyFill="1" applyBorder="1" applyAlignment="1" applyProtection="1">
      <alignment horizontal="left" wrapText="1"/>
      <protection locked="0"/>
    </xf>
    <xf numFmtId="0" fontId="28" fillId="26" borderId="0" xfId="52" applyFont="1" applyFill="1" applyAlignment="1" applyProtection="1">
      <alignment wrapText="1"/>
      <protection locked="0"/>
    </xf>
    <xf numFmtId="0" fontId="44" fillId="25" borderId="10" xfId="52" applyFont="1" applyFill="1" applyBorder="1" applyAlignment="1" applyProtection="1">
      <alignment vertical="center" wrapText="1"/>
      <protection locked="0"/>
    </xf>
    <xf numFmtId="0" fontId="45" fillId="25" borderId="10" xfId="52" applyFont="1" applyFill="1" applyBorder="1" applyAlignment="1" applyProtection="1">
      <alignment vertical="center" wrapText="1"/>
      <protection locked="0"/>
    </xf>
    <xf numFmtId="0" fontId="45" fillId="0" borderId="0" xfId="52" applyFont="1" applyAlignment="1" applyProtection="1">
      <alignment vertical="center" wrapText="1"/>
      <protection locked="0"/>
    </xf>
    <xf numFmtId="0" fontId="45" fillId="25" borderId="11" xfId="52" applyFont="1" applyFill="1" applyBorder="1" applyAlignment="1" applyProtection="1">
      <alignment vertical="center" wrapText="1"/>
      <protection locked="0"/>
    </xf>
    <xf numFmtId="0" fontId="46" fillId="0" borderId="12" xfId="52" applyFont="1" applyFill="1" applyBorder="1" applyAlignment="1">
      <alignment horizontal="center" vertical="center"/>
      <protection/>
    </xf>
    <xf numFmtId="0" fontId="47" fillId="0" borderId="12" xfId="52" applyFont="1" applyFill="1" applyBorder="1" applyAlignment="1">
      <alignment horizontal="center" vertical="center"/>
      <protection/>
    </xf>
    <xf numFmtId="0" fontId="48" fillId="0" borderId="0" xfId="52" applyFont="1" applyFill="1" applyAlignment="1">
      <alignment horizontal="left"/>
      <protection/>
    </xf>
    <xf numFmtId="0" fontId="49" fillId="0" borderId="0" xfId="52" applyFont="1" applyFill="1" applyBorder="1" applyAlignment="1">
      <alignment horizontal="center" vertical="center" wrapText="1"/>
      <protection/>
    </xf>
    <xf numFmtId="0" fontId="48" fillId="0" borderId="0" xfId="52" applyFont="1" applyFill="1" applyAlignment="1">
      <alignment horizontal="center"/>
      <protection/>
    </xf>
    <xf numFmtId="0" fontId="48" fillId="0" borderId="0" xfId="52" applyFont="1" applyFill="1">
      <alignment/>
      <protection/>
    </xf>
    <xf numFmtId="49" fontId="48" fillId="0" borderId="0" xfId="52" applyNumberFormat="1" applyFont="1" applyFill="1" applyAlignment="1">
      <alignment horizontal="center"/>
      <protection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5" fillId="25" borderId="11" xfId="52" applyNumberFormat="1" applyFont="1" applyFill="1" applyBorder="1" applyAlignment="1" applyProtection="1">
      <alignment horizontal="righ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 wrapText="1"/>
      <protection locked="0"/>
    </xf>
    <xf numFmtId="1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203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Fill="1" applyAlignment="1" applyProtection="1">
      <alignment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wrapText="1"/>
      <protection locked="0"/>
    </xf>
    <xf numFmtId="2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wrapText="1"/>
      <protection locked="0"/>
    </xf>
    <xf numFmtId="2" fontId="28" fillId="0" borderId="0" xfId="52" applyNumberFormat="1" applyFont="1" applyAlignment="1" applyProtection="1">
      <alignment horizont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30" fillId="25" borderId="11" xfId="52" applyFont="1" applyFill="1" applyBorder="1" applyAlignment="1" applyProtection="1">
      <alignment vertical="center" wrapText="1"/>
      <protection locked="0"/>
    </xf>
    <xf numFmtId="0" fontId="87" fillId="27" borderId="12" xfId="52" applyFont="1" applyFill="1" applyBorder="1" applyAlignment="1" applyProtection="1">
      <alignment horizontal="center" vertical="center" wrapText="1"/>
      <protection locked="0"/>
    </xf>
    <xf numFmtId="0" fontId="46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1" fillId="5" borderId="0" xfId="0" applyFont="1" applyFill="1" applyAlignment="1">
      <alignment horizontal="center" vertical="center"/>
    </xf>
    <xf numFmtId="181" fontId="88" fillId="28" borderId="12" xfId="0" applyNumberFormat="1" applyFont="1" applyFill="1" applyBorder="1" applyAlignment="1">
      <alignment horizontal="center" vertical="center" wrapText="1"/>
    </xf>
    <xf numFmtId="0" fontId="89" fillId="29" borderId="12" xfId="47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86" fillId="25" borderId="12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Fill="1" applyAlignment="1" applyProtection="1">
      <alignment wrapText="1"/>
      <protection locked="0"/>
    </xf>
    <xf numFmtId="0" fontId="28" fillId="28" borderId="12" xfId="52" applyFont="1" applyFill="1" applyBorder="1" applyAlignment="1" applyProtection="1">
      <alignment horizontal="center" vertical="center" wrapText="1"/>
      <protection locked="0"/>
    </xf>
    <xf numFmtId="0" fontId="90" fillId="28" borderId="12" xfId="52" applyFont="1" applyFill="1" applyBorder="1" applyAlignment="1" applyProtection="1">
      <alignment horizontal="center" vertical="center" wrapText="1"/>
      <protection hidden="1"/>
    </xf>
    <xf numFmtId="0" fontId="25" fillId="0" borderId="0" xfId="52" applyFont="1" applyFill="1" applyAlignment="1" applyProtection="1">
      <alignment horizontal="center" wrapText="1"/>
      <protection locked="0"/>
    </xf>
    <xf numFmtId="0" fontId="90" fillId="0" borderId="12" xfId="52" applyFont="1" applyFill="1" applyBorder="1" applyAlignment="1" applyProtection="1">
      <alignment horizontal="center" vertical="center" wrapText="1"/>
      <protection hidden="1"/>
    </xf>
    <xf numFmtId="0" fontId="22" fillId="0" borderId="12" xfId="52" applyFont="1" applyFill="1" applyBorder="1" applyAlignment="1" applyProtection="1">
      <alignment vertical="center" wrapText="1"/>
      <protection locked="0"/>
    </xf>
    <xf numFmtId="49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1" fontId="25" fillId="0" borderId="0" xfId="52" applyNumberFormat="1" applyFont="1" applyFill="1" applyAlignment="1" applyProtection="1">
      <alignment horizontal="center" wrapText="1"/>
      <protection locked="0"/>
    </xf>
    <xf numFmtId="203" fontId="25" fillId="0" borderId="0" xfId="52" applyNumberFormat="1" applyFont="1" applyFill="1" applyAlignment="1" applyProtection="1">
      <alignment horizontal="center" wrapText="1"/>
      <protection locked="0"/>
    </xf>
    <xf numFmtId="49" fontId="25" fillId="0" borderId="0" xfId="52" applyNumberFormat="1" applyFont="1" applyFill="1" applyAlignment="1" applyProtection="1">
      <alignment horizontal="center" wrapText="1"/>
      <protection locked="0"/>
    </xf>
    <xf numFmtId="0" fontId="91" fillId="29" borderId="12" xfId="47" applyFont="1" applyFill="1" applyBorder="1" applyAlignment="1" applyProtection="1">
      <alignment horizontal="left" vertical="center" wrapText="1"/>
      <protection/>
    </xf>
    <xf numFmtId="0" fontId="91" fillId="29" borderId="12" xfId="47" applyFont="1" applyFill="1" applyBorder="1" applyAlignment="1" applyProtection="1">
      <alignment horizontal="center" vertical="center" wrapText="1"/>
      <protection/>
    </xf>
    <xf numFmtId="0" fontId="91" fillId="29" borderId="12" xfId="47" applyFont="1" applyFill="1" applyBorder="1" applyAlignment="1" applyProtection="1">
      <alignment horizontal="left" vertical="center"/>
      <protection/>
    </xf>
    <xf numFmtId="0" fontId="92" fillId="2" borderId="12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/>
    </xf>
    <xf numFmtId="0" fontId="22" fillId="30" borderId="14" xfId="0" applyFont="1" applyFill="1" applyBorder="1" applyAlignment="1">
      <alignment/>
    </xf>
    <xf numFmtId="0" fontId="22" fillId="30" borderId="15" xfId="0" applyFont="1" applyFill="1" applyBorder="1" applyAlignment="1">
      <alignment/>
    </xf>
    <xf numFmtId="0" fontId="26" fillId="30" borderId="16" xfId="0" applyFont="1" applyFill="1" applyBorder="1" applyAlignment="1">
      <alignment/>
    </xf>
    <xf numFmtId="0" fontId="26" fillId="30" borderId="0" xfId="0" applyFont="1" applyFill="1" applyBorder="1" applyAlignment="1">
      <alignment/>
    </xf>
    <xf numFmtId="0" fontId="26" fillId="30" borderId="17" xfId="0" applyFont="1" applyFill="1" applyBorder="1" applyAlignment="1">
      <alignment/>
    </xf>
    <xf numFmtId="0" fontId="22" fillId="30" borderId="16" xfId="0" applyFont="1" applyFill="1" applyBorder="1" applyAlignment="1">
      <alignment/>
    </xf>
    <xf numFmtId="0" fontId="22" fillId="30" borderId="0" xfId="0" applyFont="1" applyFill="1" applyBorder="1" applyAlignment="1">
      <alignment/>
    </xf>
    <xf numFmtId="0" fontId="22" fillId="30" borderId="17" xfId="0" applyFont="1" applyFill="1" applyBorder="1" applyAlignment="1">
      <alignment/>
    </xf>
    <xf numFmtId="180" fontId="93" fillId="30" borderId="18" xfId="0" applyNumberFormat="1" applyFont="1" applyFill="1" applyBorder="1" applyAlignment="1">
      <alignment vertical="center" wrapText="1"/>
    </xf>
    <xf numFmtId="180" fontId="93" fillId="30" borderId="19" xfId="0" applyNumberFormat="1" applyFont="1" applyFill="1" applyBorder="1" applyAlignment="1">
      <alignment vertical="center" wrapText="1"/>
    </xf>
    <xf numFmtId="180" fontId="93" fillId="30" borderId="20" xfId="0" applyNumberFormat="1" applyFont="1" applyFill="1" applyBorder="1" applyAlignment="1">
      <alignment vertical="center" wrapText="1"/>
    </xf>
    <xf numFmtId="0" fontId="22" fillId="30" borderId="21" xfId="0" applyFont="1" applyFill="1" applyBorder="1" applyAlignment="1">
      <alignment/>
    </xf>
    <xf numFmtId="0" fontId="22" fillId="30" borderId="22" xfId="0" applyFont="1" applyFill="1" applyBorder="1" applyAlignment="1">
      <alignment/>
    </xf>
    <xf numFmtId="0" fontId="22" fillId="30" borderId="23" xfId="0" applyFont="1" applyFill="1" applyBorder="1" applyAlignment="1">
      <alignment/>
    </xf>
    <xf numFmtId="49" fontId="28" fillId="28" borderId="12" xfId="52" applyNumberFormat="1" applyFont="1" applyFill="1" applyBorder="1" applyAlignment="1" applyProtection="1">
      <alignment horizontal="center" vertical="center" wrapText="1"/>
      <protection locked="0"/>
    </xf>
    <xf numFmtId="1" fontId="28" fillId="28" borderId="12" xfId="52" applyNumberFormat="1" applyFont="1" applyFill="1" applyBorder="1" applyAlignment="1" applyProtection="1">
      <alignment horizontal="center" vertical="center" wrapText="1"/>
      <protection locked="0"/>
    </xf>
    <xf numFmtId="0" fontId="94" fillId="28" borderId="12" xfId="52" applyFont="1" applyFill="1" applyBorder="1" applyAlignment="1" applyProtection="1">
      <alignment horizontal="center" vertical="center" wrapText="1"/>
      <protection locked="0"/>
    </xf>
    <xf numFmtId="0" fontId="83" fillId="0" borderId="12" xfId="52" applyFont="1" applyFill="1" applyBorder="1" applyAlignment="1" applyProtection="1">
      <alignment horizontal="center" vertical="center" wrapText="1"/>
      <protection locked="0"/>
    </xf>
    <xf numFmtId="0" fontId="88" fillId="0" borderId="0" xfId="52" applyFont="1" applyFill="1" applyAlignment="1" applyProtection="1">
      <alignment horizontal="center" wrapText="1"/>
      <protection locked="0"/>
    </xf>
    <xf numFmtId="1" fontId="89" fillId="0" borderId="0" xfId="52" applyNumberFormat="1" applyFont="1" applyFill="1" applyAlignment="1" applyProtection="1">
      <alignment horizontal="center" wrapText="1"/>
      <protection locked="0"/>
    </xf>
    <xf numFmtId="0" fontId="95" fillId="0" borderId="12" xfId="52" applyFont="1" applyFill="1" applyBorder="1" applyAlignment="1">
      <alignment horizontal="center" vertical="center"/>
      <protection/>
    </xf>
    <xf numFmtId="0" fontId="33" fillId="26" borderId="24" xfId="52" applyFont="1" applyFill="1" applyBorder="1" applyAlignment="1" applyProtection="1">
      <alignment vertical="center" wrapText="1"/>
      <protection locked="0"/>
    </xf>
    <xf numFmtId="206" fontId="86" fillId="25" borderId="12" xfId="52" applyNumberFormat="1" applyFont="1" applyFill="1" applyBorder="1" applyAlignment="1">
      <alignment horizontal="center" vertical="center" wrapText="1"/>
      <protection/>
    </xf>
    <xf numFmtId="206" fontId="26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center"/>
      <protection/>
    </xf>
    <xf numFmtId="206" fontId="22" fillId="0" borderId="0" xfId="52" applyNumberFormat="1" applyFont="1" applyFill="1">
      <alignment/>
      <protection/>
    </xf>
    <xf numFmtId="206" fontId="29" fillId="25" borderId="11" xfId="52" applyNumberFormat="1" applyFont="1" applyFill="1" applyBorder="1" applyAlignment="1" applyProtection="1">
      <alignment vertical="center" wrapText="1"/>
      <protection locked="0"/>
    </xf>
    <xf numFmtId="206" fontId="28" fillId="24" borderId="0" xfId="52" applyNumberFormat="1" applyFont="1" applyFill="1" applyBorder="1" applyAlignment="1" applyProtection="1">
      <alignment horizontal="left" wrapText="1"/>
      <protection locked="0"/>
    </xf>
    <xf numFmtId="206" fontId="22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left"/>
      <protection/>
    </xf>
    <xf numFmtId="0" fontId="87" fillId="27" borderId="12" xfId="52" applyFont="1" applyFill="1" applyBorder="1" applyAlignment="1" applyProtection="1">
      <alignment horizontal="center" vertic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46" fillId="5" borderId="0" xfId="0" applyFont="1" applyFill="1" applyAlignment="1">
      <alignment vertical="center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0" fontId="33" fillId="26" borderId="24" xfId="52" applyFont="1" applyFill="1" applyBorder="1" applyAlignment="1" applyProtection="1">
      <alignment horizontal="center" vertical="center" wrapText="1"/>
      <protection locked="0"/>
    </xf>
    <xf numFmtId="0" fontId="89" fillId="25" borderId="11" xfId="52" applyFont="1" applyFill="1" applyBorder="1" applyAlignment="1" applyProtection="1">
      <alignment vertical="top" wrapText="1"/>
      <protection locked="0"/>
    </xf>
    <xf numFmtId="0" fontId="90" fillId="0" borderId="12" xfId="52" applyFont="1" applyFill="1" applyBorder="1" applyAlignment="1" applyProtection="1">
      <alignment horizontal="left" vertical="center" wrapText="1"/>
      <protection hidden="1"/>
    </xf>
    <xf numFmtId="1" fontId="25" fillId="0" borderId="0" xfId="52" applyNumberFormat="1" applyFont="1" applyFill="1" applyAlignment="1" applyProtection="1">
      <alignment horizontal="left" wrapText="1"/>
      <protection locked="0"/>
    </xf>
    <xf numFmtId="0" fontId="90" fillId="31" borderId="12" xfId="52" applyFont="1" applyFill="1" applyBorder="1" applyAlignment="1" applyProtection="1">
      <alignment horizontal="center" vertical="center" wrapText="1"/>
      <protection hidden="1"/>
    </xf>
    <xf numFmtId="0" fontId="22" fillId="31" borderId="12" xfId="52" applyFont="1" applyFill="1" applyBorder="1" applyAlignment="1" applyProtection="1">
      <alignment vertical="center" wrapText="1"/>
      <protection locked="0"/>
    </xf>
    <xf numFmtId="0" fontId="83" fillId="31" borderId="12" xfId="52" applyFont="1" applyFill="1" applyBorder="1" applyAlignment="1" applyProtection="1">
      <alignment horizontal="center" vertical="center" wrapText="1"/>
      <protection locked="0"/>
    </xf>
    <xf numFmtId="203" fontId="22" fillId="31" borderId="12" xfId="52" applyNumberFormat="1" applyFont="1" applyFill="1" applyBorder="1" applyAlignment="1" applyProtection="1">
      <alignment horizontal="center" vertical="center" wrapText="1"/>
      <protection locked="0"/>
    </xf>
    <xf numFmtId="49" fontId="22" fillId="31" borderId="12" xfId="52" applyNumberFormat="1" applyFont="1" applyFill="1" applyBorder="1" applyAlignment="1" applyProtection="1">
      <alignment horizontal="center" vertical="center" wrapText="1"/>
      <protection locked="0"/>
    </xf>
    <xf numFmtId="1" fontId="22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31" borderId="12" xfId="52" applyFont="1" applyFill="1" applyBorder="1" applyAlignment="1" applyProtection="1">
      <alignment horizontal="left" vertical="center" wrapText="1"/>
      <protection locked="0"/>
    </xf>
    <xf numFmtId="0" fontId="22" fillId="0" borderId="12" xfId="52" applyFont="1" applyFill="1" applyBorder="1" applyAlignment="1" applyProtection="1">
      <alignment horizontal="left" vertical="center" wrapText="1"/>
      <protection locked="0"/>
    </xf>
    <xf numFmtId="0" fontId="25" fillId="0" borderId="0" xfId="52" applyFont="1" applyFill="1" applyAlignment="1" applyProtection="1">
      <alignment horizontal="left" wrapText="1"/>
      <protection locked="0"/>
    </xf>
    <xf numFmtId="207" fontId="91" fillId="29" borderId="12" xfId="47" applyNumberFormat="1" applyFont="1" applyFill="1" applyBorder="1" applyAlignment="1" applyProtection="1">
      <alignment horizontal="center" vertical="center" wrapText="1"/>
      <protection/>
    </xf>
    <xf numFmtId="181" fontId="88" fillId="28" borderId="24" xfId="0" applyNumberFormat="1" applyFont="1" applyFill="1" applyBorder="1" applyAlignment="1">
      <alignment vertical="center" wrapText="1"/>
    </xf>
    <xf numFmtId="181" fontId="88" fillId="28" borderId="25" xfId="0" applyNumberFormat="1" applyFont="1" applyFill="1" applyBorder="1" applyAlignment="1">
      <alignment vertical="center" wrapText="1"/>
    </xf>
    <xf numFmtId="0" fontId="25" fillId="32" borderId="12" xfId="0" applyFont="1" applyFill="1" applyBorder="1" applyAlignment="1">
      <alignment horizontal="center" vertical="center"/>
    </xf>
    <xf numFmtId="203" fontId="36" fillId="0" borderId="12" xfId="0" applyNumberFormat="1" applyFont="1" applyBorder="1" applyAlignment="1">
      <alignment horizontal="center" vertical="center"/>
    </xf>
    <xf numFmtId="181" fontId="91" fillId="28" borderId="12" xfId="47" applyNumberFormat="1" applyFont="1" applyFill="1" applyBorder="1" applyAlignment="1" applyProtection="1">
      <alignment vertical="center" wrapText="1"/>
      <protection/>
    </xf>
    <xf numFmtId="0" fontId="24" fillId="0" borderId="12" xfId="0" applyFont="1" applyBorder="1" applyAlignment="1">
      <alignment horizontal="left" vertical="center"/>
    </xf>
    <xf numFmtId="207" fontId="89" fillId="25" borderId="10" xfId="52" applyNumberFormat="1" applyFont="1" applyFill="1" applyBorder="1" applyAlignment="1" applyProtection="1">
      <alignment vertical="center" wrapText="1"/>
      <protection locked="0"/>
    </xf>
    <xf numFmtId="207" fontId="89" fillId="25" borderId="11" xfId="52" applyNumberFormat="1" applyFont="1" applyFill="1" applyBorder="1" applyAlignment="1" applyProtection="1">
      <alignment vertical="center" wrapText="1"/>
      <protection locked="0"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87" fillId="27" borderId="12" xfId="52" applyFont="1" applyFill="1" applyBorder="1" applyAlignment="1" applyProtection="1">
      <alignment horizontal="center" vertical="center" wrapText="1"/>
      <protection locked="0"/>
    </xf>
    <xf numFmtId="0" fontId="90" fillId="26" borderId="12" xfId="52" applyFont="1" applyFill="1" applyBorder="1" applyAlignment="1" applyProtection="1">
      <alignment horizontal="left" vertical="center" wrapText="1"/>
      <protection hidden="1"/>
    </xf>
    <xf numFmtId="0" fontId="90" fillId="26" borderId="12" xfId="52" applyFont="1" applyFill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vertical="center" wrapText="1"/>
      <protection locked="0"/>
    </xf>
    <xf numFmtId="0" fontId="83" fillId="26" borderId="12" xfId="52" applyFont="1" applyFill="1" applyBorder="1" applyAlignment="1" applyProtection="1">
      <alignment horizontal="center" vertical="center" wrapText="1"/>
      <protection locked="0"/>
    </xf>
    <xf numFmtId="203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49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25" fillId="26" borderId="0" xfId="52" applyFont="1" applyFill="1" applyAlignment="1" applyProtection="1">
      <alignment vertical="center" wrapText="1"/>
      <protection locked="0"/>
    </xf>
    <xf numFmtId="0" fontId="90" fillId="0" borderId="26" xfId="52" applyFont="1" applyFill="1" applyBorder="1" applyAlignment="1" applyProtection="1">
      <alignment horizontal="left" vertical="center" wrapText="1"/>
      <protection hidden="1"/>
    </xf>
    <xf numFmtId="0" fontId="90" fillId="31" borderId="26" xfId="52" applyFont="1" applyFill="1" applyBorder="1" applyAlignment="1" applyProtection="1">
      <alignment horizontal="center" vertical="center" wrapText="1"/>
      <protection hidden="1"/>
    </xf>
    <xf numFmtId="0" fontId="22" fillId="31" borderId="26" xfId="52" applyFont="1" applyFill="1" applyBorder="1" applyAlignment="1" applyProtection="1">
      <alignment vertical="center" wrapText="1"/>
      <protection locked="0"/>
    </xf>
    <xf numFmtId="0" fontId="22" fillId="31" borderId="26" xfId="52" applyFont="1" applyFill="1" applyBorder="1" applyAlignment="1" applyProtection="1">
      <alignment horizontal="left" vertical="center" wrapText="1"/>
      <protection locked="0"/>
    </xf>
    <xf numFmtId="0" fontId="83" fillId="31" borderId="26" xfId="52" applyFont="1" applyFill="1" applyBorder="1" applyAlignment="1" applyProtection="1">
      <alignment horizontal="center" vertical="center" wrapText="1"/>
      <protection locked="0"/>
    </xf>
    <xf numFmtId="203" fontId="22" fillId="31" borderId="26" xfId="52" applyNumberFormat="1" applyFont="1" applyFill="1" applyBorder="1" applyAlignment="1" applyProtection="1">
      <alignment horizontal="center" vertical="center" wrapText="1"/>
      <protection locked="0"/>
    </xf>
    <xf numFmtId="49" fontId="22" fillId="31" borderId="26" xfId="52" applyNumberFormat="1" applyFont="1" applyFill="1" applyBorder="1" applyAlignment="1" applyProtection="1">
      <alignment horizontal="center" vertical="center" wrapText="1"/>
      <protection locked="0"/>
    </xf>
    <xf numFmtId="1" fontId="22" fillId="31" borderId="26" xfId="52" applyNumberFormat="1" applyFont="1" applyFill="1" applyBorder="1" applyAlignment="1" applyProtection="1">
      <alignment horizontal="center" vertical="center" wrapText="1"/>
      <protection locked="0"/>
    </xf>
    <xf numFmtId="0" fontId="90" fillId="0" borderId="27" xfId="52" applyFont="1" applyFill="1" applyBorder="1" applyAlignment="1" applyProtection="1">
      <alignment horizontal="left" vertical="center" wrapText="1"/>
      <protection hidden="1"/>
    </xf>
    <xf numFmtId="0" fontId="90" fillId="31" borderId="27" xfId="52" applyFont="1" applyFill="1" applyBorder="1" applyAlignment="1" applyProtection="1">
      <alignment horizontal="center" vertical="center" wrapText="1"/>
      <protection hidden="1"/>
    </xf>
    <xf numFmtId="0" fontId="22" fillId="31" borderId="27" xfId="52" applyFont="1" applyFill="1" applyBorder="1" applyAlignment="1" applyProtection="1">
      <alignment vertical="center" wrapText="1"/>
      <protection locked="0"/>
    </xf>
    <xf numFmtId="0" fontId="22" fillId="31" borderId="27" xfId="52" applyFont="1" applyFill="1" applyBorder="1" applyAlignment="1" applyProtection="1">
      <alignment horizontal="left" vertical="center" wrapText="1"/>
      <protection locked="0"/>
    </xf>
    <xf numFmtId="0" fontId="83" fillId="31" borderId="27" xfId="52" applyFont="1" applyFill="1" applyBorder="1" applyAlignment="1" applyProtection="1">
      <alignment horizontal="center" vertical="center" wrapText="1"/>
      <protection locked="0"/>
    </xf>
    <xf numFmtId="203" fontId="22" fillId="31" borderId="27" xfId="52" applyNumberFormat="1" applyFont="1" applyFill="1" applyBorder="1" applyAlignment="1" applyProtection="1">
      <alignment horizontal="center" vertical="center" wrapText="1"/>
      <protection locked="0"/>
    </xf>
    <xf numFmtId="49" fontId="22" fillId="31" borderId="27" xfId="52" applyNumberFormat="1" applyFont="1" applyFill="1" applyBorder="1" applyAlignment="1" applyProtection="1">
      <alignment horizontal="center" vertical="center" wrapText="1"/>
      <protection locked="0"/>
    </xf>
    <xf numFmtId="1" fontId="22" fillId="31" borderId="27" xfId="52" applyNumberFormat="1" applyFont="1" applyFill="1" applyBorder="1" applyAlignment="1" applyProtection="1">
      <alignment horizontal="center" vertical="center" wrapText="1"/>
      <protection locked="0"/>
    </xf>
    <xf numFmtId="0" fontId="90" fillId="26" borderId="26" xfId="52" applyFont="1" applyFill="1" applyBorder="1" applyAlignment="1" applyProtection="1">
      <alignment horizontal="left" vertical="center" wrapText="1"/>
      <protection hidden="1"/>
    </xf>
    <xf numFmtId="0" fontId="90" fillId="26" borderId="26" xfId="52" applyFont="1" applyFill="1" applyBorder="1" applyAlignment="1" applyProtection="1">
      <alignment horizontal="center" vertical="center" wrapText="1"/>
      <protection hidden="1"/>
    </xf>
    <xf numFmtId="0" fontId="22" fillId="26" borderId="26" xfId="52" applyFont="1" applyFill="1" applyBorder="1" applyAlignment="1" applyProtection="1">
      <alignment vertical="center" wrapText="1"/>
      <protection locked="0"/>
    </xf>
    <xf numFmtId="0" fontId="83" fillId="26" borderId="26" xfId="52" applyFont="1" applyFill="1" applyBorder="1" applyAlignment="1" applyProtection="1">
      <alignment horizontal="center" vertical="center" wrapText="1"/>
      <protection locked="0"/>
    </xf>
    <xf numFmtId="203" fontId="22" fillId="26" borderId="26" xfId="52" applyNumberFormat="1" applyFont="1" applyFill="1" applyBorder="1" applyAlignment="1" applyProtection="1">
      <alignment horizontal="center" vertical="center" wrapText="1"/>
      <protection locked="0"/>
    </xf>
    <xf numFmtId="49" fontId="22" fillId="26" borderId="26" xfId="52" applyNumberFormat="1" applyFont="1" applyFill="1" applyBorder="1" applyAlignment="1" applyProtection="1">
      <alignment horizontal="center" vertical="center" wrapText="1"/>
      <protection locked="0"/>
    </xf>
    <xf numFmtId="1" fontId="22" fillId="26" borderId="26" xfId="52" applyNumberFormat="1" applyFont="1" applyFill="1" applyBorder="1" applyAlignment="1" applyProtection="1">
      <alignment horizontal="center" vertical="center" wrapText="1"/>
      <protection locked="0"/>
    </xf>
    <xf numFmtId="0" fontId="90" fillId="26" borderId="27" xfId="52" applyFont="1" applyFill="1" applyBorder="1" applyAlignment="1" applyProtection="1">
      <alignment horizontal="left" vertical="center" wrapText="1"/>
      <protection hidden="1"/>
    </xf>
    <xf numFmtId="0" fontId="90" fillId="26" borderId="27" xfId="52" applyFont="1" applyFill="1" applyBorder="1" applyAlignment="1" applyProtection="1">
      <alignment horizontal="center" vertical="center" wrapText="1"/>
      <protection hidden="1"/>
    </xf>
    <xf numFmtId="0" fontId="22" fillId="26" borderId="27" xfId="52" applyFont="1" applyFill="1" applyBorder="1" applyAlignment="1" applyProtection="1">
      <alignment vertical="center" wrapText="1"/>
      <protection locked="0"/>
    </xf>
    <xf numFmtId="0" fontId="83" fillId="26" borderId="27" xfId="52" applyFont="1" applyFill="1" applyBorder="1" applyAlignment="1" applyProtection="1">
      <alignment horizontal="center" vertical="center" wrapText="1"/>
      <protection locked="0"/>
    </xf>
    <xf numFmtId="203" fontId="22" fillId="26" borderId="27" xfId="52" applyNumberFormat="1" applyFont="1" applyFill="1" applyBorder="1" applyAlignment="1" applyProtection="1">
      <alignment horizontal="center" vertical="center" wrapText="1"/>
      <protection locked="0"/>
    </xf>
    <xf numFmtId="49" fontId="22" fillId="26" borderId="27" xfId="52" applyNumberFormat="1" applyFont="1" applyFill="1" applyBorder="1" applyAlignment="1" applyProtection="1">
      <alignment horizontal="center" vertical="center" wrapText="1"/>
      <protection locked="0"/>
    </xf>
    <xf numFmtId="1" fontId="22" fillId="26" borderId="27" xfId="52" applyNumberFormat="1" applyFont="1" applyFill="1" applyBorder="1" applyAlignment="1" applyProtection="1">
      <alignment horizontal="center" vertical="center" wrapText="1"/>
      <protection locked="0"/>
    </xf>
    <xf numFmtId="0" fontId="90" fillId="31" borderId="28" xfId="52" applyFont="1" applyFill="1" applyBorder="1" applyAlignment="1" applyProtection="1">
      <alignment horizontal="center" vertical="center" wrapText="1"/>
      <protection hidden="1"/>
    </xf>
    <xf numFmtId="0" fontId="22" fillId="31" borderId="28" xfId="52" applyFont="1" applyFill="1" applyBorder="1" applyAlignment="1" applyProtection="1">
      <alignment vertical="center" wrapText="1"/>
      <protection locked="0"/>
    </xf>
    <xf numFmtId="0" fontId="22" fillId="31" borderId="28" xfId="52" applyFont="1" applyFill="1" applyBorder="1" applyAlignment="1" applyProtection="1">
      <alignment horizontal="left" vertical="center" wrapText="1"/>
      <protection locked="0"/>
    </xf>
    <xf numFmtId="0" fontId="83" fillId="31" borderId="28" xfId="52" applyFont="1" applyFill="1" applyBorder="1" applyAlignment="1" applyProtection="1">
      <alignment horizontal="center" vertical="center" wrapText="1"/>
      <protection locked="0"/>
    </xf>
    <xf numFmtId="203" fontId="22" fillId="31" borderId="28" xfId="52" applyNumberFormat="1" applyFont="1" applyFill="1" applyBorder="1" applyAlignment="1" applyProtection="1">
      <alignment horizontal="center" vertical="center" wrapText="1"/>
      <protection locked="0"/>
    </xf>
    <xf numFmtId="49" fontId="22" fillId="31" borderId="28" xfId="52" applyNumberFormat="1" applyFont="1" applyFill="1" applyBorder="1" applyAlignment="1" applyProtection="1">
      <alignment horizontal="center" vertical="center" wrapText="1"/>
      <protection locked="0"/>
    </xf>
    <xf numFmtId="1" fontId="22" fillId="31" borderId="28" xfId="52" applyNumberFormat="1" applyFont="1" applyFill="1" applyBorder="1" applyAlignment="1" applyProtection="1">
      <alignment horizontal="center" vertical="center" wrapText="1"/>
      <protection locked="0"/>
    </xf>
    <xf numFmtId="0" fontId="90" fillId="0" borderId="26" xfId="52" applyFont="1" applyFill="1" applyBorder="1" applyAlignment="1" applyProtection="1">
      <alignment horizontal="center" vertical="center" wrapText="1"/>
      <protection hidden="1"/>
    </xf>
    <xf numFmtId="0" fontId="22" fillId="0" borderId="26" xfId="52" applyFont="1" applyFill="1" applyBorder="1" applyAlignment="1" applyProtection="1">
      <alignment vertical="center" wrapText="1"/>
      <protection locked="0"/>
    </xf>
    <xf numFmtId="0" fontId="22" fillId="0" borderId="26" xfId="52" applyFont="1" applyFill="1" applyBorder="1" applyAlignment="1" applyProtection="1">
      <alignment horizontal="left" vertical="center" wrapText="1"/>
      <protection locked="0"/>
    </xf>
    <xf numFmtId="0" fontId="83" fillId="0" borderId="26" xfId="52" applyFont="1" applyFill="1" applyBorder="1" applyAlignment="1" applyProtection="1">
      <alignment horizontal="center" vertical="center" wrapText="1"/>
      <protection locked="0"/>
    </xf>
    <xf numFmtId="203" fontId="22" fillId="0" borderId="26" xfId="52" applyNumberFormat="1" applyFont="1" applyFill="1" applyBorder="1" applyAlignment="1" applyProtection="1">
      <alignment horizontal="center" vertical="center" wrapText="1"/>
      <protection locked="0"/>
    </xf>
    <xf numFmtId="49" fontId="22" fillId="0" borderId="26" xfId="52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2" applyNumberFormat="1" applyFont="1" applyFill="1" applyBorder="1" applyAlignment="1" applyProtection="1">
      <alignment horizontal="center" vertical="center" wrapText="1"/>
      <protection locked="0"/>
    </xf>
    <xf numFmtId="0" fontId="90" fillId="0" borderId="27" xfId="52" applyFont="1" applyFill="1" applyBorder="1" applyAlignment="1" applyProtection="1">
      <alignment horizontal="center" vertical="center" wrapText="1"/>
      <protection hidden="1"/>
    </xf>
    <xf numFmtId="0" fontId="22" fillId="0" borderId="27" xfId="52" applyFont="1" applyFill="1" applyBorder="1" applyAlignment="1" applyProtection="1">
      <alignment vertical="center" wrapText="1"/>
      <protection locked="0"/>
    </xf>
    <xf numFmtId="0" fontId="22" fillId="0" borderId="27" xfId="52" applyFont="1" applyFill="1" applyBorder="1" applyAlignment="1" applyProtection="1">
      <alignment horizontal="left" vertical="center" wrapText="1"/>
      <protection locked="0"/>
    </xf>
    <xf numFmtId="0" fontId="83" fillId="0" borderId="27" xfId="52" applyFont="1" applyFill="1" applyBorder="1" applyAlignment="1" applyProtection="1">
      <alignment horizontal="center" vertical="center" wrapText="1"/>
      <protection locked="0"/>
    </xf>
    <xf numFmtId="203" fontId="22" fillId="0" borderId="27" xfId="52" applyNumberFormat="1" applyFont="1" applyFill="1" applyBorder="1" applyAlignment="1" applyProtection="1">
      <alignment horizontal="center" vertical="center" wrapText="1"/>
      <protection locked="0"/>
    </xf>
    <xf numFmtId="49" fontId="22" fillId="0" borderId="27" xfId="52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90" fillId="0" borderId="28" xfId="52" applyFont="1" applyFill="1" applyBorder="1" applyAlignment="1" applyProtection="1">
      <alignment horizontal="center" vertical="center" wrapText="1"/>
      <protection hidden="1"/>
    </xf>
    <xf numFmtId="0" fontId="22" fillId="0" borderId="28" xfId="52" applyFont="1" applyFill="1" applyBorder="1" applyAlignment="1" applyProtection="1">
      <alignment vertical="center" wrapText="1"/>
      <protection locked="0"/>
    </xf>
    <xf numFmtId="0" fontId="22" fillId="0" borderId="28" xfId="52" applyFont="1" applyFill="1" applyBorder="1" applyAlignment="1" applyProtection="1">
      <alignment horizontal="left" vertical="center" wrapText="1"/>
      <protection locked="0"/>
    </xf>
    <xf numFmtId="0" fontId="83" fillId="0" borderId="28" xfId="52" applyFont="1" applyFill="1" applyBorder="1" applyAlignment="1" applyProtection="1">
      <alignment horizontal="center" vertical="center" wrapText="1"/>
      <protection locked="0"/>
    </xf>
    <xf numFmtId="203" fontId="22" fillId="0" borderId="28" xfId="52" applyNumberFormat="1" applyFont="1" applyFill="1" applyBorder="1" applyAlignment="1" applyProtection="1">
      <alignment horizontal="center" vertical="center" wrapText="1"/>
      <protection locked="0"/>
    </xf>
    <xf numFmtId="49" fontId="22" fillId="0" borderId="28" xfId="52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2" applyNumberFormat="1" applyFont="1" applyFill="1" applyBorder="1" applyAlignment="1" applyProtection="1">
      <alignment horizontal="center" vertical="center" wrapText="1"/>
      <protection locked="0"/>
    </xf>
    <xf numFmtId="0" fontId="90" fillId="0" borderId="29" xfId="52" applyFont="1" applyFill="1" applyBorder="1" applyAlignment="1" applyProtection="1">
      <alignment horizontal="left" vertical="center" wrapText="1"/>
      <protection hidden="1"/>
    </xf>
    <xf numFmtId="0" fontId="90" fillId="0" borderId="29" xfId="52" applyFont="1" applyFill="1" applyBorder="1" applyAlignment="1" applyProtection="1">
      <alignment horizontal="center" vertical="center" wrapText="1"/>
      <protection hidden="1"/>
    </xf>
    <xf numFmtId="0" fontId="22" fillId="0" borderId="29" xfId="52" applyFont="1" applyFill="1" applyBorder="1" applyAlignment="1" applyProtection="1">
      <alignment vertical="center" wrapText="1"/>
      <protection locked="0"/>
    </xf>
    <xf numFmtId="0" fontId="22" fillId="0" borderId="29" xfId="52" applyFont="1" applyFill="1" applyBorder="1" applyAlignment="1" applyProtection="1">
      <alignment horizontal="left" vertical="center" wrapText="1"/>
      <protection locked="0"/>
    </xf>
    <xf numFmtId="0" fontId="83" fillId="0" borderId="29" xfId="52" applyFont="1" applyFill="1" applyBorder="1" applyAlignment="1" applyProtection="1">
      <alignment horizontal="center" vertical="center" wrapText="1"/>
      <protection locked="0"/>
    </xf>
    <xf numFmtId="203" fontId="22" fillId="0" borderId="29" xfId="52" applyNumberFormat="1" applyFont="1" applyFill="1" applyBorder="1" applyAlignment="1" applyProtection="1">
      <alignment horizontal="center" vertical="center" wrapText="1"/>
      <protection locked="0"/>
    </xf>
    <xf numFmtId="49" fontId="22" fillId="0" borderId="29" xfId="52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2" applyNumberFormat="1" applyFont="1" applyFill="1" applyBorder="1" applyAlignment="1" applyProtection="1">
      <alignment horizontal="center" vertical="center" wrapText="1"/>
      <protection locked="0"/>
    </xf>
    <xf numFmtId="0" fontId="90" fillId="0" borderId="28" xfId="52" applyFont="1" applyFill="1" applyBorder="1" applyAlignment="1" applyProtection="1">
      <alignment horizontal="left" vertical="center" wrapText="1"/>
      <protection hidden="1"/>
    </xf>
    <xf numFmtId="0" fontId="88" fillId="25" borderId="11" xfId="52" applyFont="1" applyFill="1" applyBorder="1" applyAlignment="1" applyProtection="1">
      <alignment horizontal="right" vertical="center" wrapText="1"/>
      <protection locked="0"/>
    </xf>
    <xf numFmtId="207" fontId="89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87" fillId="34" borderId="14" xfId="52" applyFont="1" applyFill="1" applyBorder="1" applyAlignment="1">
      <alignment vertical="center" wrapText="1"/>
      <protection/>
    </xf>
    <xf numFmtId="0" fontId="87" fillId="34" borderId="0" xfId="52" applyFont="1" applyFill="1" applyBorder="1" applyAlignment="1">
      <alignment vertical="center" wrapText="1"/>
      <protection/>
    </xf>
    <xf numFmtId="0" fontId="87" fillId="25" borderId="29" xfId="52" applyFont="1" applyFill="1" applyBorder="1" applyAlignment="1">
      <alignment vertical="center" wrapText="1"/>
      <protection/>
    </xf>
    <xf numFmtId="207" fontId="36" fillId="26" borderId="12" xfId="0" applyNumberFormat="1" applyFont="1" applyFill="1" applyBorder="1" applyAlignment="1">
      <alignment horizontal="center" vertical="center"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207" fontId="27" fillId="0" borderId="0" xfId="52" applyNumberFormat="1" applyFont="1" applyAlignment="1" applyProtection="1">
      <alignment horizontal="center" vertical="center" wrapText="1"/>
      <protection locked="0"/>
    </xf>
    <xf numFmtId="0" fontId="27" fillId="0" borderId="0" xfId="52" applyFont="1" applyAlignment="1" applyProtection="1">
      <alignment horizontal="center" vertical="center" wrapText="1"/>
      <protection locked="0"/>
    </xf>
    <xf numFmtId="207" fontId="27" fillId="0" borderId="0" xfId="52" applyNumberFormat="1" applyFont="1" applyFill="1" applyAlignment="1">
      <alignment horizontal="center" vertical="center"/>
      <protection/>
    </xf>
    <xf numFmtId="0" fontId="27" fillId="0" borderId="0" xfId="52" applyFont="1" applyFill="1" applyAlignment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 applyProtection="1">
      <alignment horizontal="center" vertical="center" wrapText="1"/>
      <protection locked="0"/>
    </xf>
    <xf numFmtId="207" fontId="28" fillId="0" borderId="0" xfId="52" applyNumberFormat="1" applyFont="1" applyAlignment="1" applyProtection="1">
      <alignment horizontal="center" vertical="center" wrapText="1"/>
      <protection locked="0"/>
    </xf>
    <xf numFmtId="207" fontId="28" fillId="0" borderId="0" xfId="52" applyNumberFormat="1" applyFont="1" applyFill="1" applyAlignment="1" applyProtection="1">
      <alignment horizontal="center" vertical="center" wrapText="1"/>
      <protection locked="0"/>
    </xf>
    <xf numFmtId="206" fontId="28" fillId="0" borderId="0" xfId="52" applyNumberFormat="1" applyFont="1" applyAlignment="1" applyProtection="1">
      <alignment horizontal="center" vertical="center" wrapText="1"/>
      <protection locked="0"/>
    </xf>
    <xf numFmtId="206" fontId="28" fillId="0" borderId="0" xfId="52" applyNumberFormat="1" applyFont="1" applyFill="1" applyAlignment="1">
      <alignment horizontal="center" vertical="center"/>
      <protection/>
    </xf>
    <xf numFmtId="0" fontId="91" fillId="34" borderId="30" xfId="52" applyFont="1" applyFill="1" applyBorder="1" applyAlignment="1">
      <alignment vertical="center"/>
      <protection/>
    </xf>
    <xf numFmtId="0" fontId="91" fillId="34" borderId="24" xfId="52" applyFont="1" applyFill="1" applyBorder="1" applyAlignment="1">
      <alignment vertical="center"/>
      <protection/>
    </xf>
    <xf numFmtId="0" fontId="91" fillId="34" borderId="25" xfId="52" applyFont="1" applyFill="1" applyBorder="1" applyAlignment="1">
      <alignment vertical="center"/>
      <protection/>
    </xf>
    <xf numFmtId="0" fontId="96" fillId="34" borderId="24" xfId="52" applyFont="1" applyFill="1" applyBorder="1" applyAlignment="1">
      <alignment horizontal="right" vertical="center"/>
      <protection/>
    </xf>
    <xf numFmtId="49" fontId="97" fillId="34" borderId="24" xfId="52" applyNumberFormat="1" applyFont="1" applyFill="1" applyBorder="1" applyAlignment="1">
      <alignment horizontal="left" vertical="center"/>
      <protection/>
    </xf>
    <xf numFmtId="0" fontId="89" fillId="25" borderId="10" xfId="52" applyFont="1" applyFill="1" applyBorder="1" applyAlignment="1" applyProtection="1">
      <alignment vertical="center" wrapText="1"/>
      <protection locked="0"/>
    </xf>
    <xf numFmtId="0" fontId="36" fillId="0" borderId="12" xfId="52" applyFont="1" applyFill="1" applyBorder="1" applyAlignment="1">
      <alignment horizontal="center" vertical="center"/>
      <protection/>
    </xf>
    <xf numFmtId="1" fontId="98" fillId="0" borderId="12" xfId="52" applyNumberFormat="1" applyFont="1" applyFill="1" applyBorder="1" applyAlignment="1">
      <alignment horizontal="center" vertical="center" wrapText="1"/>
      <protection/>
    </xf>
    <xf numFmtId="0" fontId="98" fillId="0" borderId="12" xfId="52" applyFont="1" applyFill="1" applyBorder="1" applyAlignment="1">
      <alignment horizontal="left" vertical="center" wrapText="1"/>
      <protection/>
    </xf>
    <xf numFmtId="49" fontId="59" fillId="0" borderId="12" xfId="52" applyNumberFormat="1" applyFont="1" applyFill="1" applyBorder="1" applyAlignment="1">
      <alignment horizontal="center" vertical="center"/>
      <protection/>
    </xf>
    <xf numFmtId="49" fontId="59" fillId="31" borderId="12" xfId="52" applyNumberFormat="1" applyFont="1" applyFill="1" applyBorder="1" applyAlignment="1" applyProtection="1">
      <alignment horizontal="center" vertical="center"/>
      <protection hidden="1" locked="0"/>
    </xf>
    <xf numFmtId="49" fontId="59" fillId="31" borderId="12" xfId="52" applyNumberFormat="1" applyFont="1" applyFill="1" applyBorder="1" applyAlignment="1">
      <alignment horizontal="center" vertical="center"/>
      <protection/>
    </xf>
    <xf numFmtId="49" fontId="59" fillId="0" borderId="12" xfId="52" applyNumberFormat="1" applyFont="1" applyFill="1" applyBorder="1" applyAlignment="1" applyProtection="1">
      <alignment horizontal="center" vertical="center"/>
      <protection hidden="1" locked="0"/>
    </xf>
    <xf numFmtId="49" fontId="59" fillId="31" borderId="12" xfId="52" applyNumberFormat="1" applyFont="1" applyFill="1" applyBorder="1" applyAlignment="1">
      <alignment vertical="center"/>
      <protection/>
    </xf>
    <xf numFmtId="49" fontId="59" fillId="0" borderId="12" xfId="52" applyNumberFormat="1" applyFont="1" applyFill="1" applyBorder="1" applyAlignment="1">
      <alignment vertical="center"/>
      <protection/>
    </xf>
    <xf numFmtId="207" fontId="59" fillId="0" borderId="12" xfId="52" applyNumberFormat="1" applyFont="1" applyFill="1" applyBorder="1" applyAlignment="1">
      <alignment horizontal="center" vertical="center"/>
      <protection/>
    </xf>
    <xf numFmtId="0" fontId="99" fillId="0" borderId="12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83" fillId="26" borderId="12" xfId="52" applyFont="1" applyFill="1" applyBorder="1" applyAlignment="1" applyProtection="1">
      <alignment vertical="center" wrapText="1"/>
      <protection locked="0"/>
    </xf>
    <xf numFmtId="0" fontId="83" fillId="31" borderId="12" xfId="52" applyFont="1" applyFill="1" applyBorder="1" applyAlignment="1" applyProtection="1">
      <alignment horizontal="left" vertical="center" wrapText="1"/>
      <protection locked="0"/>
    </xf>
    <xf numFmtId="0" fontId="83" fillId="31" borderId="27" xfId="52" applyFont="1" applyFill="1" applyBorder="1" applyAlignment="1" applyProtection="1">
      <alignment horizontal="left" vertical="center" wrapText="1"/>
      <protection locked="0"/>
    </xf>
    <xf numFmtId="0" fontId="83" fillId="26" borderId="26" xfId="52" applyFont="1" applyFill="1" applyBorder="1" applyAlignment="1" applyProtection="1">
      <alignment horizontal="left" vertical="center" wrapText="1"/>
      <protection locked="0"/>
    </xf>
    <xf numFmtId="0" fontId="83" fillId="26" borderId="12" xfId="52" applyFont="1" applyFill="1" applyBorder="1" applyAlignment="1" applyProtection="1">
      <alignment horizontal="left" vertical="center" wrapText="1"/>
      <protection locked="0"/>
    </xf>
    <xf numFmtId="0" fontId="83" fillId="26" borderId="27" xfId="52" applyFont="1" applyFill="1" applyBorder="1" applyAlignment="1" applyProtection="1">
      <alignment horizontal="left" vertical="center" wrapText="1"/>
      <protection locked="0"/>
    </xf>
    <xf numFmtId="0" fontId="83" fillId="31" borderId="26" xfId="52" applyFont="1" applyFill="1" applyBorder="1" applyAlignment="1" applyProtection="1">
      <alignment horizontal="left" vertical="center" wrapText="1"/>
      <protection locked="0"/>
    </xf>
    <xf numFmtId="0" fontId="83" fillId="31" borderId="28" xfId="52" applyFont="1" applyFill="1" applyBorder="1" applyAlignment="1" applyProtection="1">
      <alignment horizontal="left" vertical="center" wrapText="1"/>
      <protection locked="0"/>
    </xf>
    <xf numFmtId="0" fontId="83" fillId="0" borderId="27" xfId="52" applyFont="1" applyFill="1" applyBorder="1" applyAlignment="1" applyProtection="1">
      <alignment horizontal="left" vertical="center" wrapText="1"/>
      <protection locked="0"/>
    </xf>
    <xf numFmtId="0" fontId="83" fillId="0" borderId="12" xfId="52" applyFont="1" applyFill="1" applyBorder="1" applyAlignment="1" applyProtection="1">
      <alignment horizontal="left" vertical="center" wrapText="1"/>
      <protection locked="0"/>
    </xf>
    <xf numFmtId="203" fontId="28" fillId="28" borderId="12" xfId="52" applyNumberFormat="1" applyFont="1" applyFill="1" applyBorder="1" applyAlignment="1" applyProtection="1">
      <alignment horizontal="center" vertical="center" wrapText="1"/>
      <protection locked="0"/>
    </xf>
    <xf numFmtId="0" fontId="28" fillId="28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31" borderId="27" xfId="52" applyNumberFormat="1" applyFont="1" applyFill="1" applyBorder="1" applyAlignment="1" applyProtection="1">
      <alignment horizontal="center" vertical="center" wrapText="1"/>
      <protection locked="0"/>
    </xf>
    <xf numFmtId="0" fontId="22" fillId="26" borderId="26" xfId="52" applyNumberFormat="1" applyFont="1" applyFill="1" applyBorder="1" applyAlignment="1" applyProtection="1">
      <alignment horizontal="center" vertical="center" wrapText="1"/>
      <protection locked="0"/>
    </xf>
    <xf numFmtId="0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26" borderId="27" xfId="52" applyNumberFormat="1" applyFont="1" applyFill="1" applyBorder="1" applyAlignment="1" applyProtection="1">
      <alignment horizontal="center" vertical="center" wrapText="1"/>
      <protection locked="0"/>
    </xf>
    <xf numFmtId="0" fontId="22" fillId="31" borderId="26" xfId="52" applyNumberFormat="1" applyFont="1" applyFill="1" applyBorder="1" applyAlignment="1" applyProtection="1">
      <alignment horizontal="center" vertical="center" wrapText="1"/>
      <protection locked="0"/>
    </xf>
    <xf numFmtId="0" fontId="22" fillId="31" borderId="28" xfId="52" applyNumberFormat="1" applyFont="1" applyFill="1" applyBorder="1" applyAlignment="1" applyProtection="1">
      <alignment horizontal="center" vertical="center" wrapText="1"/>
      <protection locked="0"/>
    </xf>
    <xf numFmtId="0" fontId="83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2" applyNumberFormat="1" applyFont="1" applyFill="1" applyAlignment="1" applyProtection="1">
      <alignment horizontal="center" wrapText="1"/>
      <protection locked="0"/>
    </xf>
    <xf numFmtId="0" fontId="25" fillId="25" borderId="11" xfId="52" applyNumberFormat="1" applyFont="1" applyFill="1" applyBorder="1" applyAlignment="1" applyProtection="1">
      <alignment horizontal="center" vertical="center"/>
      <protection locked="0"/>
    </xf>
    <xf numFmtId="49" fontId="85" fillId="25" borderId="12" xfId="52" applyNumberFormat="1" applyFont="1" applyFill="1" applyBorder="1" applyAlignment="1">
      <alignment horizontal="center" vertical="center" wrapText="1"/>
      <protection/>
    </xf>
    <xf numFmtId="49" fontId="86" fillId="25" borderId="12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87" fillId="25" borderId="29" xfId="52" applyNumberFormat="1" applyFont="1" applyFill="1" applyBorder="1" applyAlignment="1">
      <alignment vertical="center" wrapText="1"/>
      <protection/>
    </xf>
    <xf numFmtId="49" fontId="29" fillId="24" borderId="0" xfId="52" applyNumberFormat="1" applyFont="1" applyFill="1" applyBorder="1" applyAlignment="1" applyProtection="1">
      <alignment vertical="center" wrapText="1"/>
      <protection locked="0"/>
    </xf>
    <xf numFmtId="49" fontId="22" fillId="0" borderId="0" xfId="52" applyNumberFormat="1" applyFont="1" applyFill="1" applyBorder="1" applyAlignment="1">
      <alignment horizontal="center" vertical="center"/>
      <protection/>
    </xf>
    <xf numFmtId="49" fontId="22" fillId="0" borderId="0" xfId="52" applyNumberFormat="1" applyFont="1" applyFill="1" applyBorder="1" applyAlignment="1">
      <alignment/>
      <protection/>
    </xf>
    <xf numFmtId="49" fontId="22" fillId="0" borderId="0" xfId="52" applyNumberFormat="1" applyFont="1" applyFill="1">
      <alignment/>
      <protection/>
    </xf>
    <xf numFmtId="49" fontId="29" fillId="25" borderId="11" xfId="52" applyNumberFormat="1" applyFont="1" applyFill="1" applyBorder="1" applyAlignment="1" applyProtection="1">
      <alignment vertical="center" wrapText="1"/>
      <protection locked="0"/>
    </xf>
    <xf numFmtId="49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49" fontId="91" fillId="34" borderId="24" xfId="52" applyNumberFormat="1" applyFont="1" applyFill="1" applyBorder="1" applyAlignment="1">
      <alignment vertical="center"/>
      <protection/>
    </xf>
    <xf numFmtId="49" fontId="26" fillId="0" borderId="0" xfId="52" applyNumberFormat="1" applyFont="1" applyFill="1" applyBorder="1" applyAlignment="1">
      <alignment horizontal="center" vertical="center"/>
      <protection/>
    </xf>
    <xf numFmtId="49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52" applyNumberFormat="1" applyFont="1" applyFill="1" applyAlignment="1" applyProtection="1">
      <alignment horizontal="center" wrapText="1"/>
      <protection locked="0"/>
    </xf>
    <xf numFmtId="49" fontId="28" fillId="0" borderId="0" xfId="52" applyNumberFormat="1" applyFont="1" applyAlignment="1" applyProtection="1">
      <alignment horizontal="center" wrapText="1"/>
      <protection locked="0"/>
    </xf>
    <xf numFmtId="49" fontId="28" fillId="26" borderId="0" xfId="52" applyNumberFormat="1" applyFont="1" applyFill="1" applyBorder="1" applyAlignment="1" applyProtection="1">
      <alignment horizontal="left" vertical="center" wrapText="1"/>
      <protection locked="0"/>
    </xf>
    <xf numFmtId="49" fontId="98" fillId="0" borderId="12" xfId="52" applyNumberFormat="1" applyFont="1" applyFill="1" applyBorder="1" applyAlignment="1">
      <alignment horizontal="center" vertical="center" wrapText="1"/>
      <protection/>
    </xf>
    <xf numFmtId="186" fontId="100" fillId="28" borderId="0" xfId="47" applyNumberFormat="1" applyFont="1" applyFill="1" applyBorder="1" applyAlignment="1" applyProtection="1">
      <alignment horizontal="center" vertical="center"/>
      <protection/>
    </xf>
    <xf numFmtId="186" fontId="25" fillId="28" borderId="12" xfId="0" applyNumberFormat="1" applyFont="1" applyFill="1" applyBorder="1" applyAlignment="1">
      <alignment horizontal="center" vertical="center"/>
    </xf>
    <xf numFmtId="186" fontId="100" fillId="0" borderId="12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186" fontId="100" fillId="26" borderId="12" xfId="0" applyNumberFormat="1" applyFont="1" applyFill="1" applyBorder="1" applyAlignment="1">
      <alignment horizontal="center" vertical="center"/>
    </xf>
    <xf numFmtId="186" fontId="101" fillId="33" borderId="12" xfId="0" applyNumberFormat="1" applyFont="1" applyFill="1" applyBorder="1" applyAlignment="1">
      <alignment horizontal="center" vertical="center"/>
    </xf>
    <xf numFmtId="186" fontId="101" fillId="35" borderId="12" xfId="0" applyNumberFormat="1" applyFont="1" applyFill="1" applyBorder="1" applyAlignment="1">
      <alignment horizontal="center" vertical="center"/>
    </xf>
    <xf numFmtId="0" fontId="87" fillId="27" borderId="12" xfId="52" applyFont="1" applyFill="1" applyBorder="1" applyAlignment="1" applyProtection="1">
      <alignment horizontal="center" vertical="center" wrapText="1"/>
      <protection locked="0"/>
    </xf>
    <xf numFmtId="203" fontId="36" fillId="31" borderId="12" xfId="0" applyNumberFormat="1" applyFont="1" applyFill="1" applyBorder="1" applyAlignment="1">
      <alignment horizontal="center" vertical="center"/>
    </xf>
    <xf numFmtId="186" fontId="100" fillId="31" borderId="12" xfId="0" applyNumberFormat="1" applyFont="1" applyFill="1" applyBorder="1" applyAlignment="1">
      <alignment horizontal="center" vertical="center"/>
    </xf>
    <xf numFmtId="207" fontId="36" fillId="31" borderId="12" xfId="0" applyNumberFormat="1" applyFont="1" applyFill="1" applyBorder="1" applyAlignment="1">
      <alignment horizontal="center" vertical="center"/>
    </xf>
    <xf numFmtId="206" fontId="36" fillId="31" borderId="1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186" fontId="100" fillId="28" borderId="0" xfId="47" applyNumberFormat="1" applyFont="1" applyFill="1" applyBorder="1" applyAlignment="1" applyProtection="1">
      <alignment vertical="center"/>
      <protection/>
    </xf>
    <xf numFmtId="0" fontId="87" fillId="25" borderId="29" xfId="52" applyFont="1" applyFill="1" applyBorder="1" applyAlignment="1">
      <alignment horizontal="center" vertical="center" wrapText="1"/>
      <protection/>
    </xf>
    <xf numFmtId="0" fontId="87" fillId="34" borderId="26" xfId="52" applyFont="1" applyFill="1" applyBorder="1" applyAlignment="1">
      <alignment horizontal="center" vertical="center" wrapText="1"/>
      <protection/>
    </xf>
    <xf numFmtId="0" fontId="87" fillId="25" borderId="12" xfId="52" applyFont="1" applyFill="1" applyBorder="1" applyAlignment="1">
      <alignment horizontal="center" vertical="center" wrapText="1"/>
      <protection/>
    </xf>
    <xf numFmtId="49" fontId="87" fillId="25" borderId="12" xfId="52" applyNumberFormat="1" applyFont="1" applyFill="1" applyBorder="1" applyAlignment="1">
      <alignment horizontal="center" vertical="center" wrapText="1"/>
      <protection/>
    </xf>
    <xf numFmtId="0" fontId="87" fillId="25" borderId="12" xfId="52" applyNumberFormat="1" applyFont="1" applyFill="1" applyBorder="1" applyAlignment="1">
      <alignment horizontal="center" vertical="center" wrapText="1"/>
      <protection/>
    </xf>
    <xf numFmtId="1" fontId="36" fillId="0" borderId="12" xfId="52" applyNumberFormat="1" applyFont="1" applyFill="1" applyBorder="1" applyAlignment="1">
      <alignment horizontal="center" vertical="center"/>
      <protection/>
    </xf>
    <xf numFmtId="49" fontId="36" fillId="0" borderId="12" xfId="52" applyNumberFormat="1" applyFont="1" applyFill="1" applyBorder="1" applyAlignment="1">
      <alignment horizontal="center" vertical="center"/>
      <protection/>
    </xf>
    <xf numFmtId="0" fontId="36" fillId="0" borderId="12" xfId="52" applyNumberFormat="1" applyFont="1" applyFill="1" applyBorder="1" applyAlignment="1">
      <alignment horizontal="left" vertical="center" wrapText="1"/>
      <protection/>
    </xf>
    <xf numFmtId="203" fontId="36" fillId="0" borderId="12" xfId="52" applyNumberFormat="1" applyFont="1" applyFill="1" applyBorder="1" applyAlignment="1">
      <alignment horizontal="center" vertical="center"/>
      <protection/>
    </xf>
    <xf numFmtId="206" fontId="36" fillId="0" borderId="12" xfId="52" applyNumberFormat="1" applyFont="1" applyFill="1" applyBorder="1" applyAlignment="1">
      <alignment horizontal="center" vertical="center"/>
      <protection/>
    </xf>
    <xf numFmtId="0" fontId="98" fillId="0" borderId="12" xfId="52" applyFont="1" applyFill="1" applyBorder="1" applyAlignment="1">
      <alignment horizontal="center" vertical="center" wrapText="1"/>
      <protection/>
    </xf>
    <xf numFmtId="0" fontId="98" fillId="0" borderId="12" xfId="52" applyFont="1" applyFill="1" applyBorder="1" applyAlignment="1">
      <alignment vertical="center" wrapText="1"/>
      <protection/>
    </xf>
    <xf numFmtId="0" fontId="36" fillId="0" borderId="12" xfId="52" applyFont="1" applyFill="1" applyBorder="1" applyAlignment="1" applyProtection="1">
      <alignment horizontal="center" vertical="center" wrapText="1"/>
      <protection locked="0"/>
    </xf>
    <xf numFmtId="0" fontId="95" fillId="0" borderId="12" xfId="52" applyFont="1" applyFill="1" applyBorder="1" applyAlignment="1" applyProtection="1">
      <alignment horizontal="center" vertical="center" wrapText="1"/>
      <protection locked="0"/>
    </xf>
    <xf numFmtId="1" fontId="36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6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52" applyFont="1" applyFill="1" applyBorder="1" applyAlignment="1" applyProtection="1">
      <alignment horizontal="left" vertical="center" wrapText="1"/>
      <protection locked="0"/>
    </xf>
    <xf numFmtId="0" fontId="36" fillId="0" borderId="12" xfId="52" applyFont="1" applyFill="1" applyBorder="1" applyAlignment="1">
      <alignment horizontal="left" vertical="center" wrapText="1"/>
      <protection/>
    </xf>
    <xf numFmtId="186" fontId="100" fillId="0" borderId="12" xfId="52" applyNumberFormat="1" applyFont="1" applyFill="1" applyBorder="1" applyAlignment="1">
      <alignment horizontal="center" vertical="center"/>
      <protection/>
    </xf>
    <xf numFmtId="207" fontId="36" fillId="0" borderId="12" xfId="52" applyNumberFormat="1" applyFont="1" applyFill="1" applyBorder="1" applyAlignment="1" applyProtection="1">
      <alignment horizontal="center" vertical="center" wrapText="1"/>
      <protection locked="0"/>
    </xf>
    <xf numFmtId="207" fontId="98" fillId="0" borderId="12" xfId="52" applyNumberFormat="1" applyFont="1" applyFill="1" applyBorder="1" applyAlignment="1" applyProtection="1">
      <alignment horizontal="center" vertical="center" wrapText="1"/>
      <protection locked="0"/>
    </xf>
    <xf numFmtId="207" fontId="102" fillId="0" borderId="12" xfId="52" applyNumberFormat="1" applyFont="1" applyFill="1" applyBorder="1" applyAlignment="1" applyProtection="1">
      <alignment horizontal="center" vertical="center" wrapText="1"/>
      <protection hidden="1"/>
    </xf>
    <xf numFmtId="186" fontId="102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52" applyNumberFormat="1" applyFont="1" applyFill="1" applyBorder="1" applyAlignment="1" applyProtection="1">
      <alignment vertical="center" wrapText="1"/>
      <protection locked="0"/>
    </xf>
    <xf numFmtId="1" fontId="36" fillId="0" borderId="12" xfId="52" applyNumberFormat="1" applyFont="1" applyFill="1" applyBorder="1" applyAlignment="1">
      <alignment horizontal="center" vertical="center" wrapText="1"/>
      <protection/>
    </xf>
    <xf numFmtId="49" fontId="36" fillId="0" borderId="12" xfId="52" applyNumberFormat="1" applyFont="1" applyFill="1" applyBorder="1" applyAlignment="1">
      <alignment horizontal="center" vertical="center" wrapText="1"/>
      <protection/>
    </xf>
    <xf numFmtId="206" fontId="87" fillId="25" borderId="12" xfId="52" applyNumberFormat="1" applyFont="1" applyFill="1" applyBorder="1" applyAlignment="1">
      <alignment horizontal="center" vertical="center" wrapText="1"/>
      <protection/>
    </xf>
    <xf numFmtId="1" fontId="100" fillId="0" borderId="12" xfId="52" applyNumberFormat="1" applyFont="1" applyFill="1" applyBorder="1" applyAlignment="1">
      <alignment horizontal="center" vertical="center"/>
      <protection/>
    </xf>
    <xf numFmtId="1" fontId="10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52" applyFont="1" applyFill="1" applyBorder="1" applyAlignment="1">
      <alignment horizontal="center" vertical="center" wrapText="1"/>
      <protection/>
    </xf>
    <xf numFmtId="207" fontId="36" fillId="0" borderId="12" xfId="52" applyNumberFormat="1" applyFont="1" applyFill="1" applyBorder="1" applyAlignment="1">
      <alignment horizontal="center" vertical="center" wrapText="1"/>
      <protection/>
    </xf>
    <xf numFmtId="186" fontId="87" fillId="25" borderId="12" xfId="52" applyNumberFormat="1" applyFont="1" applyFill="1" applyBorder="1" applyAlignment="1">
      <alignment horizontal="center" vertical="center" wrapText="1"/>
      <protection/>
    </xf>
    <xf numFmtId="186" fontId="0" fillId="33" borderId="0" xfId="0" applyNumberFormat="1" applyFill="1" applyAlignment="1">
      <alignment/>
    </xf>
    <xf numFmtId="206" fontId="36" fillId="0" borderId="12" xfId="52" applyNumberFormat="1" applyFont="1" applyFill="1" applyBorder="1" applyAlignment="1">
      <alignment horizontal="center" vertical="center" wrapText="1"/>
      <protection/>
    </xf>
    <xf numFmtId="207" fontId="98" fillId="0" borderId="12" xfId="52" applyNumberFormat="1" applyFont="1" applyFill="1" applyBorder="1" applyAlignment="1">
      <alignment horizontal="center" vertical="center" wrapText="1"/>
      <protection/>
    </xf>
    <xf numFmtId="186" fontId="103" fillId="0" borderId="12" xfId="52" applyNumberFormat="1" applyFont="1" applyFill="1" applyBorder="1" applyAlignment="1">
      <alignment horizontal="center" vertical="center"/>
      <protection/>
    </xf>
    <xf numFmtId="186" fontId="103" fillId="0" borderId="12" xfId="52" applyNumberFormat="1" applyFont="1" applyFill="1" applyBorder="1" applyAlignment="1">
      <alignment horizontal="center" vertical="center" wrapText="1"/>
      <protection/>
    </xf>
    <xf numFmtId="0" fontId="90" fillId="36" borderId="12" xfId="52" applyFont="1" applyFill="1" applyBorder="1" applyAlignment="1" applyProtection="1">
      <alignment horizontal="center" vertical="center" wrapText="1"/>
      <protection hidden="1"/>
    </xf>
    <xf numFmtId="0" fontId="22" fillId="36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36" borderId="12" xfId="52" applyFont="1" applyFill="1" applyBorder="1" applyAlignment="1" applyProtection="1">
      <alignment vertical="center" wrapText="1"/>
      <protection locked="0"/>
    </xf>
    <xf numFmtId="0" fontId="83" fillId="36" borderId="12" xfId="52" applyFont="1" applyFill="1" applyBorder="1" applyAlignment="1" applyProtection="1">
      <alignment horizontal="left" vertical="center" wrapText="1"/>
      <protection locked="0"/>
    </xf>
    <xf numFmtId="0" fontId="83" fillId="36" borderId="12" xfId="52" applyFont="1" applyFill="1" applyBorder="1" applyAlignment="1" applyProtection="1">
      <alignment horizontal="center" vertical="center" wrapText="1"/>
      <protection locked="0"/>
    </xf>
    <xf numFmtId="203" fontId="22" fillId="36" borderId="12" xfId="52" applyNumberFormat="1" applyFont="1" applyFill="1" applyBorder="1" applyAlignment="1" applyProtection="1">
      <alignment horizontal="center" vertical="center" wrapText="1"/>
      <protection locked="0"/>
    </xf>
    <xf numFmtId="49" fontId="22" fillId="36" borderId="12" xfId="52" applyNumberFormat="1" applyFont="1" applyFill="1" applyBorder="1" applyAlignment="1" applyProtection="1">
      <alignment horizontal="center" vertical="center" wrapText="1"/>
      <protection locked="0"/>
    </xf>
    <xf numFmtId="1" fontId="22" fillId="36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87" fillId="34" borderId="12" xfId="52" applyFont="1" applyFill="1" applyBorder="1" applyAlignment="1">
      <alignment horizontal="center" vertical="center" wrapText="1"/>
      <protection/>
    </xf>
    <xf numFmtId="0" fontId="87" fillId="25" borderId="12" xfId="52" applyFont="1" applyFill="1" applyBorder="1" applyAlignment="1">
      <alignment vertical="center" wrapText="1"/>
      <protection/>
    </xf>
    <xf numFmtId="0" fontId="87" fillId="25" borderId="12" xfId="52" applyFont="1" applyFill="1" applyBorder="1" applyAlignment="1">
      <alignment textRotation="90"/>
      <protection/>
    </xf>
    <xf numFmtId="1" fontId="104" fillId="0" borderId="12" xfId="52" applyNumberFormat="1" applyFont="1" applyFill="1" applyBorder="1" applyAlignment="1">
      <alignment horizontal="center" vertical="center"/>
      <protection/>
    </xf>
    <xf numFmtId="1" fontId="104" fillId="0" borderId="12" xfId="52" applyNumberFormat="1" applyFont="1" applyFill="1" applyBorder="1" applyAlignment="1">
      <alignment horizontal="center" vertical="center" wrapText="1"/>
      <protection/>
    </xf>
    <xf numFmtId="1" fontId="10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105" fillId="26" borderId="12" xfId="52" applyFont="1" applyFill="1" applyBorder="1" applyAlignment="1" applyProtection="1">
      <alignment horizontal="center" vertical="center" wrapText="1"/>
      <protection hidden="1"/>
    </xf>
    <xf numFmtId="0" fontId="106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106" fillId="26" borderId="12" xfId="52" applyFont="1" applyFill="1" applyBorder="1" applyAlignment="1" applyProtection="1">
      <alignment vertical="center" wrapText="1"/>
      <protection locked="0"/>
    </xf>
    <xf numFmtId="0" fontId="106" fillId="26" borderId="12" xfId="52" applyFont="1" applyFill="1" applyBorder="1" applyAlignment="1" applyProtection="1">
      <alignment horizontal="left" vertical="center" wrapText="1"/>
      <protection locked="0"/>
    </xf>
    <xf numFmtId="0" fontId="106" fillId="26" borderId="12" xfId="52" applyFont="1" applyFill="1" applyBorder="1" applyAlignment="1" applyProtection="1">
      <alignment horizontal="center" vertical="center" wrapText="1"/>
      <protection locked="0"/>
    </xf>
    <xf numFmtId="203" fontId="106" fillId="26" borderId="12" xfId="52" applyNumberFormat="1" applyFont="1" applyFill="1" applyBorder="1" applyAlignment="1" applyProtection="1">
      <alignment horizontal="center" vertical="center" wrapText="1"/>
      <protection locked="0"/>
    </xf>
    <xf numFmtId="49" fontId="106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107" fillId="25" borderId="12" xfId="52" applyFont="1" applyFill="1" applyBorder="1" applyAlignment="1">
      <alignment horizontal="center" vertical="center" wrapText="1"/>
      <protection/>
    </xf>
    <xf numFmtId="49" fontId="107" fillId="25" borderId="12" xfId="52" applyNumberFormat="1" applyFont="1" applyFill="1" applyBorder="1" applyAlignment="1">
      <alignment horizontal="center" vertical="center" wrapText="1"/>
      <protection/>
    </xf>
    <xf numFmtId="0" fontId="107" fillId="25" borderId="12" xfId="52" applyNumberFormat="1" applyFont="1" applyFill="1" applyBorder="1" applyAlignment="1">
      <alignment horizontal="center" vertical="center" wrapText="1"/>
      <protection/>
    </xf>
    <xf numFmtId="206" fontId="107" fillId="25" borderId="12" xfId="52" applyNumberFormat="1" applyFont="1" applyFill="1" applyBorder="1" applyAlignment="1">
      <alignment horizontal="center" vertical="center" wrapText="1"/>
      <protection/>
    </xf>
    <xf numFmtId="0" fontId="105" fillId="36" borderId="12" xfId="52" applyFont="1" applyFill="1" applyBorder="1" applyAlignment="1" applyProtection="1">
      <alignment horizontal="center" vertical="center" wrapText="1"/>
      <protection hidden="1"/>
    </xf>
    <xf numFmtId="0" fontId="106" fillId="36" borderId="12" xfId="52" applyNumberFormat="1" applyFont="1" applyFill="1" applyBorder="1" applyAlignment="1" applyProtection="1">
      <alignment horizontal="center" vertical="center" wrapText="1"/>
      <protection locked="0"/>
    </xf>
    <xf numFmtId="0" fontId="106" fillId="36" borderId="12" xfId="52" applyFont="1" applyFill="1" applyBorder="1" applyAlignment="1" applyProtection="1">
      <alignment vertical="center" wrapText="1"/>
      <protection locked="0"/>
    </xf>
    <xf numFmtId="207" fontId="108" fillId="0" borderId="12" xfId="52" applyNumberFormat="1" applyFont="1" applyFill="1" applyBorder="1" applyAlignment="1">
      <alignment horizontal="center" vertical="center"/>
      <protection/>
    </xf>
    <xf numFmtId="186" fontId="100" fillId="0" borderId="12" xfId="52" applyNumberFormat="1" applyFont="1" applyFill="1" applyBorder="1" applyAlignment="1" applyProtection="1">
      <alignment horizontal="center" vertical="center" wrapText="1"/>
      <protection locked="0"/>
    </xf>
    <xf numFmtId="207" fontId="109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91" fillId="34" borderId="24" xfId="52" applyNumberFormat="1" applyFont="1" applyFill="1" applyBorder="1" applyAlignment="1">
      <alignment horizontal="left" vertical="center"/>
      <protection/>
    </xf>
    <xf numFmtId="186" fontId="99" fillId="0" borderId="12" xfId="52" applyNumberFormat="1" applyFont="1" applyFill="1" applyBorder="1" applyAlignment="1">
      <alignment horizontal="center" vertical="center"/>
      <protection/>
    </xf>
    <xf numFmtId="0" fontId="59" fillId="0" borderId="12" xfId="52" applyFont="1" applyFill="1" applyBorder="1" applyAlignment="1">
      <alignment horizontal="center" vertical="center"/>
      <protection/>
    </xf>
    <xf numFmtId="0" fontId="110" fillId="0" borderId="12" xfId="52" applyFont="1" applyFill="1" applyBorder="1" applyAlignment="1">
      <alignment horizontal="center" vertical="center"/>
      <protection/>
    </xf>
    <xf numFmtId="1" fontId="108" fillId="0" borderId="12" xfId="52" applyNumberFormat="1" applyFont="1" applyFill="1" applyBorder="1" applyAlignment="1">
      <alignment horizontal="center" vertical="center" wrapText="1"/>
      <protection/>
    </xf>
    <xf numFmtId="49" fontId="108" fillId="0" borderId="12" xfId="52" applyNumberFormat="1" applyFont="1" applyFill="1" applyBorder="1" applyAlignment="1">
      <alignment horizontal="center" vertical="center" wrapText="1"/>
      <protection/>
    </xf>
    <xf numFmtId="0" fontId="108" fillId="0" borderId="12" xfId="52" applyFont="1" applyFill="1" applyBorder="1" applyAlignment="1">
      <alignment horizontal="left" vertical="center" wrapText="1"/>
      <protection/>
    </xf>
    <xf numFmtId="0" fontId="100" fillId="28" borderId="0" xfId="47" applyFont="1" applyFill="1" applyBorder="1" applyAlignment="1" applyProtection="1">
      <alignment horizontal="center" vertical="center"/>
      <protection/>
    </xf>
    <xf numFmtId="0" fontId="100" fillId="28" borderId="32" xfId="47" applyFont="1" applyFill="1" applyBorder="1" applyAlignment="1" applyProtection="1">
      <alignment horizontal="center" vertical="center"/>
      <protection/>
    </xf>
    <xf numFmtId="186" fontId="100" fillId="28" borderId="33" xfId="47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72" fillId="0" borderId="35" xfId="0" applyFont="1" applyBorder="1" applyAlignment="1">
      <alignment horizontal="center" vertical="center"/>
    </xf>
    <xf numFmtId="186" fontId="101" fillId="37" borderId="36" xfId="0" applyNumberFormat="1" applyFont="1" applyFill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203" fontId="36" fillId="0" borderId="27" xfId="0" applyNumberFormat="1" applyFont="1" applyBorder="1" applyAlignment="1">
      <alignment horizontal="center" vertical="center"/>
    </xf>
    <xf numFmtId="186" fontId="100" fillId="0" borderId="27" xfId="0" applyNumberFormat="1" applyFont="1" applyBorder="1" applyAlignment="1">
      <alignment horizontal="center" vertical="center"/>
    </xf>
    <xf numFmtId="207" fontId="36" fillId="31" borderId="27" xfId="0" applyNumberFormat="1" applyFont="1" applyFill="1" applyBorder="1" applyAlignment="1">
      <alignment horizontal="center" vertical="center"/>
    </xf>
    <xf numFmtId="186" fontId="100" fillId="31" borderId="27" xfId="0" applyNumberFormat="1" applyFont="1" applyFill="1" applyBorder="1" applyAlignment="1">
      <alignment horizontal="center" vertical="center"/>
    </xf>
    <xf numFmtId="186" fontId="100" fillId="26" borderId="27" xfId="0" applyNumberFormat="1" applyFont="1" applyFill="1" applyBorder="1" applyAlignment="1">
      <alignment horizontal="center" vertical="center"/>
    </xf>
    <xf numFmtId="206" fontId="36" fillId="31" borderId="27" xfId="0" applyNumberFormat="1" applyFont="1" applyFill="1" applyBorder="1" applyAlignment="1">
      <alignment horizontal="center" vertical="center"/>
    </xf>
    <xf numFmtId="207" fontId="36" fillId="26" borderId="27" xfId="0" applyNumberFormat="1" applyFont="1" applyFill="1" applyBorder="1" applyAlignment="1">
      <alignment horizontal="center" vertical="center"/>
    </xf>
    <xf numFmtId="186" fontId="101" fillId="35" borderId="27" xfId="0" applyNumberFormat="1" applyFont="1" applyFill="1" applyBorder="1" applyAlignment="1">
      <alignment horizontal="center" vertical="center"/>
    </xf>
    <xf numFmtId="186" fontId="101" fillId="37" borderId="38" xfId="0" applyNumberFormat="1" applyFont="1" applyFill="1" applyBorder="1" applyAlignment="1">
      <alignment horizontal="center" vertical="center"/>
    </xf>
    <xf numFmtId="1" fontId="100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11" fillId="30" borderId="16" xfId="0" applyFont="1" applyFill="1" applyBorder="1" applyAlignment="1">
      <alignment horizontal="center" vertical="center" wrapText="1"/>
    </xf>
    <xf numFmtId="0" fontId="111" fillId="30" borderId="0" xfId="0" applyFont="1" applyFill="1" applyBorder="1" applyAlignment="1">
      <alignment horizontal="center" vertical="center" wrapText="1"/>
    </xf>
    <xf numFmtId="0" fontId="111" fillId="30" borderId="17" xfId="0" applyFont="1" applyFill="1" applyBorder="1" applyAlignment="1">
      <alignment horizontal="center" vertical="center" wrapText="1"/>
    </xf>
    <xf numFmtId="0" fontId="27" fillId="30" borderId="16" xfId="0" applyFont="1" applyFill="1" applyBorder="1" applyAlignment="1">
      <alignment horizontal="center" vertical="center" wrapText="1"/>
    </xf>
    <xf numFmtId="0" fontId="27" fillId="30" borderId="0" xfId="0" applyFont="1" applyFill="1" applyBorder="1" applyAlignment="1">
      <alignment horizontal="center" vertical="center" wrapText="1"/>
    </xf>
    <xf numFmtId="0" fontId="27" fillId="30" borderId="17" xfId="0" applyFont="1" applyFill="1" applyBorder="1" applyAlignment="1">
      <alignment horizontal="center" vertical="center" wrapText="1"/>
    </xf>
    <xf numFmtId="180" fontId="25" fillId="30" borderId="16" xfId="0" applyNumberFormat="1" applyFont="1" applyFill="1" applyBorder="1" applyAlignment="1">
      <alignment horizontal="center" vertical="center" wrapText="1"/>
    </xf>
    <xf numFmtId="180" fontId="25" fillId="30" borderId="0" xfId="0" applyNumberFormat="1" applyFont="1" applyFill="1" applyBorder="1" applyAlignment="1">
      <alignment horizontal="center" vertical="center"/>
    </xf>
    <xf numFmtId="180" fontId="25" fillId="30" borderId="17" xfId="0" applyNumberFormat="1" applyFont="1" applyFill="1" applyBorder="1" applyAlignment="1">
      <alignment horizontal="center" vertical="center"/>
    </xf>
    <xf numFmtId="180" fontId="112" fillId="30" borderId="16" xfId="0" applyNumberFormat="1" applyFont="1" applyFill="1" applyBorder="1" applyAlignment="1">
      <alignment horizontal="center" vertical="center" wrapText="1"/>
    </xf>
    <xf numFmtId="0" fontId="112" fillId="30" borderId="0" xfId="0" applyFont="1" applyFill="1" applyBorder="1" applyAlignment="1">
      <alignment horizontal="center" vertical="center" wrapText="1"/>
    </xf>
    <xf numFmtId="0" fontId="112" fillId="30" borderId="17" xfId="0" applyFont="1" applyFill="1" applyBorder="1" applyAlignment="1">
      <alignment horizontal="center" vertical="center" wrapText="1"/>
    </xf>
    <xf numFmtId="180" fontId="89" fillId="30" borderId="16" xfId="0" applyNumberFormat="1" applyFont="1" applyFill="1" applyBorder="1" applyAlignment="1">
      <alignment horizontal="right"/>
    </xf>
    <xf numFmtId="180" fontId="89" fillId="30" borderId="0" xfId="0" applyNumberFormat="1" applyFont="1" applyFill="1" applyBorder="1" applyAlignment="1">
      <alignment horizontal="right"/>
    </xf>
    <xf numFmtId="180" fontId="93" fillId="30" borderId="18" xfId="0" applyNumberFormat="1" applyFont="1" applyFill="1" applyBorder="1" applyAlignment="1">
      <alignment horizontal="left" vertical="center" wrapText="1"/>
    </xf>
    <xf numFmtId="180" fontId="93" fillId="30" borderId="19" xfId="0" applyNumberFormat="1" applyFont="1" applyFill="1" applyBorder="1" applyAlignment="1">
      <alignment horizontal="left" vertical="center" wrapText="1"/>
    </xf>
    <xf numFmtId="180" fontId="93" fillId="30" borderId="20" xfId="0" applyNumberFormat="1" applyFont="1" applyFill="1" applyBorder="1" applyAlignment="1">
      <alignment horizontal="left" vertical="center" wrapText="1"/>
    </xf>
    <xf numFmtId="180" fontId="92" fillId="25" borderId="39" xfId="0" applyNumberFormat="1" applyFont="1" applyFill="1" applyBorder="1" applyAlignment="1">
      <alignment horizontal="center" vertical="center"/>
    </xf>
    <xf numFmtId="180" fontId="92" fillId="25" borderId="40" xfId="0" applyNumberFormat="1" applyFont="1" applyFill="1" applyBorder="1" applyAlignment="1">
      <alignment horizontal="center" vertical="center"/>
    </xf>
    <xf numFmtId="180" fontId="92" fillId="25" borderId="41" xfId="0" applyNumberFormat="1" applyFont="1" applyFill="1" applyBorder="1" applyAlignment="1">
      <alignment horizontal="center" vertical="center"/>
    </xf>
    <xf numFmtId="0" fontId="23" fillId="30" borderId="16" xfId="0" applyFont="1" applyFill="1" applyBorder="1" applyAlignment="1">
      <alignment horizontal="center"/>
    </xf>
    <xf numFmtId="0" fontId="23" fillId="30" borderId="0" xfId="0" applyFont="1" applyFill="1" applyBorder="1" applyAlignment="1">
      <alignment horizontal="center"/>
    </xf>
    <xf numFmtId="0" fontId="23" fillId="30" borderId="17" xfId="0" applyFont="1" applyFill="1" applyBorder="1" applyAlignment="1">
      <alignment horizontal="center"/>
    </xf>
    <xf numFmtId="180" fontId="23" fillId="30" borderId="16" xfId="0" applyNumberFormat="1" applyFont="1" applyFill="1" applyBorder="1" applyAlignment="1">
      <alignment horizontal="center"/>
    </xf>
    <xf numFmtId="180" fontId="23" fillId="30" borderId="0" xfId="0" applyNumberFormat="1" applyFont="1" applyFill="1" applyBorder="1" applyAlignment="1">
      <alignment horizontal="center"/>
    </xf>
    <xf numFmtId="180" fontId="23" fillId="30" borderId="17" xfId="0" applyNumberFormat="1" applyFont="1" applyFill="1" applyBorder="1" applyAlignment="1">
      <alignment horizontal="center"/>
    </xf>
    <xf numFmtId="180" fontId="25" fillId="30" borderId="0" xfId="0" applyNumberFormat="1" applyFont="1" applyFill="1" applyBorder="1" applyAlignment="1">
      <alignment/>
    </xf>
    <xf numFmtId="180" fontId="25" fillId="30" borderId="17" xfId="0" applyNumberFormat="1" applyFont="1" applyFill="1" applyBorder="1" applyAlignment="1">
      <alignment/>
    </xf>
    <xf numFmtId="180" fontId="24" fillId="30" borderId="16" xfId="0" applyNumberFormat="1" applyFont="1" applyFill="1" applyBorder="1" applyAlignment="1">
      <alignment horizontal="center"/>
    </xf>
    <xf numFmtId="180" fontId="24" fillId="30" borderId="0" xfId="0" applyNumberFormat="1" applyFont="1" applyFill="1" applyBorder="1" applyAlignment="1">
      <alignment horizontal="center"/>
    </xf>
    <xf numFmtId="180" fontId="24" fillId="30" borderId="17" xfId="0" applyNumberFormat="1" applyFont="1" applyFill="1" applyBorder="1" applyAlignment="1">
      <alignment horizontal="center"/>
    </xf>
    <xf numFmtId="0" fontId="24" fillId="30" borderId="16" xfId="0" applyFont="1" applyFill="1" applyBorder="1" applyAlignment="1">
      <alignment horizontal="center"/>
    </xf>
    <xf numFmtId="0" fontId="24" fillId="30" borderId="0" xfId="0" applyFont="1" applyFill="1" applyBorder="1" applyAlignment="1">
      <alignment horizontal="center"/>
    </xf>
    <xf numFmtId="0" fontId="24" fillId="30" borderId="17" xfId="0" applyFont="1" applyFill="1" applyBorder="1" applyAlignment="1">
      <alignment horizontal="center"/>
    </xf>
    <xf numFmtId="180" fontId="111" fillId="30" borderId="42" xfId="0" applyNumberFormat="1" applyFont="1" applyFill="1" applyBorder="1" applyAlignment="1">
      <alignment horizontal="right" vertical="center"/>
    </xf>
    <xf numFmtId="180" fontId="111" fillId="30" borderId="43" xfId="0" applyNumberFormat="1" applyFont="1" applyFill="1" applyBorder="1" applyAlignment="1">
      <alignment horizontal="right" vertical="center"/>
    </xf>
    <xf numFmtId="180" fontId="111" fillId="30" borderId="44" xfId="0" applyNumberFormat="1" applyFont="1" applyFill="1" applyBorder="1" applyAlignment="1">
      <alignment horizontal="right" vertical="center"/>
    </xf>
    <xf numFmtId="180" fontId="111" fillId="30" borderId="16" xfId="0" applyNumberFormat="1" applyFont="1" applyFill="1" applyBorder="1" applyAlignment="1">
      <alignment horizontal="right" vertical="center"/>
    </xf>
    <xf numFmtId="180" fontId="111" fillId="30" borderId="0" xfId="0" applyNumberFormat="1" applyFont="1" applyFill="1" applyBorder="1" applyAlignment="1">
      <alignment horizontal="right" vertical="center"/>
    </xf>
    <xf numFmtId="180" fontId="111" fillId="30" borderId="45" xfId="0" applyNumberFormat="1" applyFont="1" applyFill="1" applyBorder="1" applyAlignment="1">
      <alignment horizontal="right" vertical="center"/>
    </xf>
    <xf numFmtId="180" fontId="111" fillId="30" borderId="46" xfId="0" applyNumberFormat="1" applyFont="1" applyFill="1" applyBorder="1" applyAlignment="1">
      <alignment horizontal="right" vertical="center"/>
    </xf>
    <xf numFmtId="180" fontId="111" fillId="30" borderId="47" xfId="0" applyNumberFormat="1" applyFont="1" applyFill="1" applyBorder="1" applyAlignment="1">
      <alignment horizontal="right" vertical="center"/>
    </xf>
    <xf numFmtId="180" fontId="111" fillId="30" borderId="48" xfId="0" applyNumberFormat="1" applyFont="1" applyFill="1" applyBorder="1" applyAlignment="1">
      <alignment horizontal="right" vertical="center"/>
    </xf>
    <xf numFmtId="0" fontId="70" fillId="25" borderId="21" xfId="0" applyFont="1" applyFill="1" applyBorder="1" applyAlignment="1">
      <alignment horizontal="right" vertical="center" wrapText="1"/>
    </xf>
    <xf numFmtId="0" fontId="70" fillId="25" borderId="22" xfId="0" applyFont="1" applyFill="1" applyBorder="1" applyAlignment="1">
      <alignment horizontal="right" vertical="center" wrapText="1"/>
    </xf>
    <xf numFmtId="0" fontId="70" fillId="25" borderId="22" xfId="0" applyFont="1" applyFill="1" applyBorder="1" applyAlignment="1">
      <alignment horizontal="left" vertical="center" wrapText="1"/>
    </xf>
    <xf numFmtId="0" fontId="70" fillId="25" borderId="23" xfId="0" applyFont="1" applyFill="1" applyBorder="1" applyAlignment="1">
      <alignment horizontal="left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31" fillId="0" borderId="10" xfId="52" applyFont="1" applyFill="1" applyBorder="1" applyAlignment="1" applyProtection="1">
      <alignment horizontal="center" vertical="center" wrapText="1"/>
      <protection locked="0"/>
    </xf>
    <xf numFmtId="0" fontId="31" fillId="0" borderId="10" xfId="52" applyFont="1" applyFill="1" applyBorder="1" applyAlignment="1" applyProtection="1">
      <alignment vertical="center" wrapText="1"/>
      <protection locked="0"/>
    </xf>
    <xf numFmtId="0" fontId="33" fillId="26" borderId="24" xfId="52" applyFont="1" applyFill="1" applyBorder="1" applyAlignment="1" applyProtection="1">
      <alignment horizontal="right" vertical="center" wrapText="1"/>
      <protection locked="0"/>
    </xf>
    <xf numFmtId="190" fontId="33" fillId="26" borderId="24" xfId="52" applyNumberFormat="1" applyFont="1" applyFill="1" applyBorder="1" applyAlignment="1" applyProtection="1">
      <alignment horizontal="center" vertical="center" wrapText="1"/>
      <protection locked="0"/>
    </xf>
    <xf numFmtId="0" fontId="113" fillId="25" borderId="13" xfId="52" applyFont="1" applyFill="1" applyBorder="1" applyAlignment="1" applyProtection="1">
      <alignment horizontal="center" vertical="center" wrapText="1"/>
      <protection locked="0"/>
    </xf>
    <xf numFmtId="0" fontId="113" fillId="25" borderId="14" xfId="52" applyFont="1" applyFill="1" applyBorder="1" applyAlignment="1" applyProtection="1">
      <alignment horizontal="center" vertical="center" wrapText="1"/>
      <protection locked="0"/>
    </xf>
    <xf numFmtId="0" fontId="113" fillId="25" borderId="15" xfId="52" applyFont="1" applyFill="1" applyBorder="1" applyAlignment="1" applyProtection="1">
      <alignment horizontal="center" vertical="center" wrapText="1"/>
      <protection locked="0"/>
    </xf>
    <xf numFmtId="0" fontId="33" fillId="34" borderId="16" xfId="52" applyFont="1" applyFill="1" applyBorder="1" applyAlignment="1" applyProtection="1">
      <alignment horizontal="center" vertical="center" wrapText="1"/>
      <protection locked="0"/>
    </xf>
    <xf numFmtId="0" fontId="33" fillId="34" borderId="0" xfId="52" applyFont="1" applyFill="1" applyBorder="1" applyAlignment="1" applyProtection="1">
      <alignment horizontal="center" vertical="center" wrapText="1"/>
      <protection locked="0"/>
    </xf>
    <xf numFmtId="0" fontId="33" fillId="34" borderId="17" xfId="52" applyFont="1" applyFill="1" applyBorder="1" applyAlignment="1" applyProtection="1">
      <alignment horizontal="center" vertical="center" wrapText="1"/>
      <protection locked="0"/>
    </xf>
    <xf numFmtId="0" fontId="48" fillId="28" borderId="16" xfId="0" applyFont="1" applyFill="1" applyBorder="1" applyAlignment="1">
      <alignment horizontal="center" vertical="center"/>
    </xf>
    <xf numFmtId="0" fontId="48" fillId="28" borderId="0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4" fillId="38" borderId="12" xfId="52" applyFont="1" applyFill="1" applyBorder="1" applyAlignment="1">
      <alignment horizontal="center" vertical="center"/>
      <protection/>
    </xf>
    <xf numFmtId="0" fontId="113" fillId="25" borderId="0" xfId="52" applyFont="1" applyFill="1" applyBorder="1" applyAlignment="1" applyProtection="1">
      <alignment horizontal="center" vertical="center" wrapText="1"/>
      <protection locked="0"/>
    </xf>
    <xf numFmtId="0" fontId="33" fillId="34" borderId="49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0" fontId="114" fillId="18" borderId="10" xfId="47" applyFont="1" applyFill="1" applyBorder="1" applyAlignment="1" applyProtection="1">
      <alignment horizontal="lef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center" vertical="center" wrapText="1"/>
      <protection locked="0"/>
    </xf>
    <xf numFmtId="0" fontId="85" fillId="34" borderId="29" xfId="52" applyFont="1" applyFill="1" applyBorder="1" applyAlignment="1">
      <alignment horizontal="center" vertical="center" wrapText="1"/>
      <protection/>
    </xf>
    <xf numFmtId="0" fontId="85" fillId="34" borderId="26" xfId="52" applyFont="1" applyFill="1" applyBorder="1" applyAlignment="1">
      <alignment horizontal="center" vertical="center" wrapText="1"/>
      <protection/>
    </xf>
    <xf numFmtId="0" fontId="25" fillId="25" borderId="11" xfId="52" applyFont="1" applyFill="1" applyBorder="1" applyAlignment="1" applyProtection="1">
      <alignment horizontal="right" vertical="center" wrapText="1"/>
      <protection locked="0"/>
    </xf>
    <xf numFmtId="0" fontId="30" fillId="25" borderId="11" xfId="52" applyFont="1" applyFill="1" applyBorder="1" applyAlignment="1" applyProtection="1">
      <alignment horizontal="left" vertical="center" wrapText="1"/>
      <protection locked="0"/>
    </xf>
    <xf numFmtId="0" fontId="85" fillId="34" borderId="12" xfId="52" applyFont="1" applyFill="1" applyBorder="1" applyAlignment="1">
      <alignment horizontal="center" vertical="center" wrapText="1"/>
      <protection/>
    </xf>
    <xf numFmtId="49" fontId="85" fillId="34" borderId="12" xfId="52" applyNumberFormat="1" applyFont="1" applyFill="1" applyBorder="1" applyAlignment="1" applyProtection="1">
      <alignment horizontal="center" vertical="center" wrapText="1"/>
      <protection locked="0"/>
    </xf>
    <xf numFmtId="190" fontId="28" fillId="24" borderId="50" xfId="52" applyNumberFormat="1" applyFont="1" applyFill="1" applyBorder="1" applyAlignment="1" applyProtection="1">
      <alignment horizontal="center" vertical="center" wrapText="1"/>
      <protection locked="0"/>
    </xf>
    <xf numFmtId="0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25" borderId="11" xfId="52" applyNumberFormat="1" applyFont="1" applyFill="1" applyBorder="1" applyAlignment="1" applyProtection="1">
      <alignment horizontal="left" vertical="center" wrapText="1"/>
      <protection locked="0"/>
    </xf>
    <xf numFmtId="0" fontId="38" fillId="18" borderId="10" xfId="52" applyFont="1" applyFill="1" applyBorder="1" applyAlignment="1" applyProtection="1">
      <alignment horizontal="left" vertical="center" wrapText="1"/>
      <protection locked="0"/>
    </xf>
    <xf numFmtId="0" fontId="85" fillId="27" borderId="12" xfId="52" applyFont="1" applyFill="1" applyBorder="1" applyAlignment="1" applyProtection="1">
      <alignment horizontal="center" vertical="center" wrapText="1"/>
      <protection locked="0"/>
    </xf>
    <xf numFmtId="0" fontId="87" fillId="27" borderId="12" xfId="52" applyFont="1" applyFill="1" applyBorder="1" applyAlignment="1" applyProtection="1">
      <alignment horizontal="center" vertical="center" wrapText="1"/>
      <protection locked="0"/>
    </xf>
    <xf numFmtId="181" fontId="30" fillId="25" borderId="11" xfId="52" applyNumberFormat="1" applyFont="1" applyFill="1" applyBorder="1" applyAlignment="1" applyProtection="1">
      <alignment horizontal="left" vertical="center" wrapText="1"/>
      <protection locked="0"/>
    </xf>
    <xf numFmtId="2" fontId="85" fillId="27" borderId="12" xfId="52" applyNumberFormat="1" applyFont="1" applyFill="1" applyBorder="1" applyAlignment="1" applyProtection="1">
      <alignment horizontal="center" vertical="center" wrapText="1"/>
      <protection locked="0"/>
    </xf>
    <xf numFmtId="0" fontId="34" fillId="25" borderId="0" xfId="52" applyFont="1" applyFill="1" applyBorder="1" applyAlignment="1" applyProtection="1">
      <alignment horizontal="center" vertical="center" wrapText="1"/>
      <protection locked="0"/>
    </xf>
    <xf numFmtId="0" fontId="33" fillId="27" borderId="0" xfId="52" applyFont="1" applyFill="1" applyBorder="1" applyAlignment="1" applyProtection="1">
      <alignment horizontal="center" vertical="center" wrapText="1"/>
      <protection locked="0"/>
    </xf>
    <xf numFmtId="0" fontId="25" fillId="25" borderId="10" xfId="52" applyFont="1" applyFill="1" applyBorder="1" applyAlignment="1" applyProtection="1">
      <alignment horizontal="right" vertical="center" wrapText="1"/>
      <protection locked="0"/>
    </xf>
    <xf numFmtId="0" fontId="115" fillId="25" borderId="10" xfId="47" applyFont="1" applyFill="1" applyBorder="1" applyAlignment="1" applyProtection="1">
      <alignment horizontal="left" vertical="center" wrapText="1"/>
      <protection locked="0"/>
    </xf>
    <xf numFmtId="0" fontId="25" fillId="25" borderId="11" xfId="52" applyFont="1" applyFill="1" applyBorder="1" applyAlignment="1" applyProtection="1">
      <alignment horizontal="right" vertical="center" wrapText="1"/>
      <protection locked="0"/>
    </xf>
    <xf numFmtId="0" fontId="30" fillId="25" borderId="11" xfId="52" applyFont="1" applyFill="1" applyBorder="1" applyAlignment="1" applyProtection="1">
      <alignment horizontal="left" vertical="center" wrapText="1"/>
      <protection locked="0"/>
    </xf>
    <xf numFmtId="190" fontId="25" fillId="24" borderId="50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14" fontId="85" fillId="27" borderId="12" xfId="52" applyNumberFormat="1" applyFont="1" applyFill="1" applyBorder="1" applyAlignment="1" applyProtection="1">
      <alignment horizontal="center" vertical="center" wrapText="1"/>
      <protection locked="0"/>
    </xf>
    <xf numFmtId="207" fontId="116" fillId="34" borderId="12" xfId="52" applyNumberFormat="1" applyFont="1" applyFill="1" applyBorder="1" applyAlignment="1">
      <alignment horizontal="center" vertical="center"/>
      <protection/>
    </xf>
    <xf numFmtId="49" fontId="92" fillId="34" borderId="12" xfId="52" applyNumberFormat="1" applyFont="1" applyFill="1" applyBorder="1" applyAlignment="1">
      <alignment horizontal="center" vertical="center" textRotation="90" wrapText="1"/>
      <protection/>
    </xf>
    <xf numFmtId="2" fontId="92" fillId="34" borderId="12" xfId="52" applyNumberFormat="1" applyFont="1" applyFill="1" applyBorder="1" applyAlignment="1">
      <alignment horizontal="center" vertical="center" textRotation="90" wrapText="1"/>
      <protection/>
    </xf>
    <xf numFmtId="0" fontId="92" fillId="34" borderId="12" xfId="52" applyFont="1" applyFill="1" applyBorder="1" applyAlignment="1">
      <alignment horizontal="center" vertical="center" textRotation="90" wrapText="1"/>
      <protection/>
    </xf>
    <xf numFmtId="0" fontId="92" fillId="34" borderId="12" xfId="52" applyFont="1" applyFill="1" applyBorder="1" applyAlignment="1">
      <alignment horizontal="center" vertical="center"/>
      <protection/>
    </xf>
    <xf numFmtId="0" fontId="45" fillId="25" borderId="11" xfId="52" applyFont="1" applyFill="1" applyBorder="1" applyAlignment="1" applyProtection="1">
      <alignment horizontal="right" vertical="center" wrapText="1"/>
      <protection locked="0"/>
    </xf>
    <xf numFmtId="0" fontId="44" fillId="25" borderId="11" xfId="52" applyFont="1" applyFill="1" applyBorder="1" applyAlignment="1" applyProtection="1">
      <alignment horizontal="left" vertical="center" wrapText="1"/>
      <protection locked="0"/>
    </xf>
    <xf numFmtId="190" fontId="24" fillId="24" borderId="50" xfId="52" applyNumberFormat="1" applyFont="1" applyFill="1" applyBorder="1" applyAlignment="1" applyProtection="1">
      <alignment horizontal="center" vertical="center" wrapText="1"/>
      <protection locked="0"/>
    </xf>
    <xf numFmtId="181" fontId="117" fillId="25" borderId="11" xfId="52" applyNumberFormat="1" applyFont="1" applyFill="1" applyBorder="1" applyAlignment="1" applyProtection="1">
      <alignment horizontal="left" vertical="center" wrapText="1"/>
      <protection locked="0"/>
    </xf>
    <xf numFmtId="0" fontId="92" fillId="34" borderId="29" xfId="52" applyFont="1" applyFill="1" applyBorder="1" applyAlignment="1">
      <alignment horizontal="center" vertical="center" wrapText="1"/>
      <protection/>
    </xf>
    <xf numFmtId="0" fontId="92" fillId="34" borderId="26" xfId="52" applyFont="1" applyFill="1" applyBorder="1" applyAlignment="1">
      <alignment horizontal="center" vertical="center" wrapText="1"/>
      <protection/>
    </xf>
    <xf numFmtId="0" fontId="92" fillId="34" borderId="12" xfId="52" applyFont="1" applyFill="1" applyBorder="1" applyAlignment="1">
      <alignment horizontal="center" textRotation="90"/>
      <protection/>
    </xf>
    <xf numFmtId="49" fontId="92" fillId="34" borderId="29" xfId="52" applyNumberFormat="1" applyFont="1" applyFill="1" applyBorder="1" applyAlignment="1">
      <alignment horizontal="center" vertical="center" wrapText="1"/>
      <protection/>
    </xf>
    <xf numFmtId="49" fontId="92" fillId="34" borderId="26" xfId="52" applyNumberFormat="1" applyFont="1" applyFill="1" applyBorder="1" applyAlignment="1">
      <alignment horizontal="center" vertical="center" wrapText="1"/>
      <protection/>
    </xf>
    <xf numFmtId="0" fontId="24" fillId="25" borderId="0" xfId="52" applyFont="1" applyFill="1" applyBorder="1" applyAlignment="1" applyProtection="1">
      <alignment horizontal="center" vertical="center" wrapText="1"/>
      <protection locked="0"/>
    </xf>
    <xf numFmtId="0" fontId="31" fillId="27" borderId="49" xfId="52" applyFont="1" applyFill="1" applyBorder="1" applyAlignment="1" applyProtection="1">
      <alignment horizontal="center" vertical="center" wrapText="1"/>
      <protection locked="0"/>
    </xf>
    <xf numFmtId="0" fontId="45" fillId="25" borderId="10" xfId="52" applyFont="1" applyFill="1" applyBorder="1" applyAlignment="1" applyProtection="1">
      <alignment horizontal="right" vertical="center" wrapText="1"/>
      <protection locked="0"/>
    </xf>
    <xf numFmtId="0" fontId="118" fillId="25" borderId="10" xfId="47" applyFont="1" applyFill="1" applyBorder="1" applyAlignment="1" applyProtection="1">
      <alignment horizontal="left" vertical="center" wrapText="1"/>
      <protection locked="0"/>
    </xf>
    <xf numFmtId="0" fontId="79" fillId="25" borderId="10" xfId="52" applyFont="1" applyFill="1" applyBorder="1" applyAlignment="1" applyProtection="1">
      <alignment horizontal="center" vertical="center" wrapText="1"/>
      <protection locked="0"/>
    </xf>
    <xf numFmtId="207" fontId="100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117" fillId="25" borderId="10" xfId="52" applyFont="1" applyFill="1" applyBorder="1" applyAlignment="1" applyProtection="1">
      <alignment horizontal="left" vertical="center" wrapText="1"/>
      <protection locked="0"/>
    </xf>
    <xf numFmtId="203" fontId="89" fillId="25" borderId="10" xfId="52" applyNumberFormat="1" applyFont="1" applyFill="1" applyBorder="1" applyAlignment="1" applyProtection="1">
      <alignment horizontal="left" vertical="center" wrapText="1"/>
      <protection locked="0"/>
    </xf>
    <xf numFmtId="206" fontId="85" fillId="34" borderId="12" xfId="52" applyNumberFormat="1" applyFont="1" applyFill="1" applyBorder="1" applyAlignment="1">
      <alignment horizontal="center" vertical="center" wrapText="1"/>
      <protection/>
    </xf>
    <xf numFmtId="0" fontId="99" fillId="35" borderId="51" xfId="0" applyFont="1" applyFill="1" applyBorder="1" applyAlignment="1">
      <alignment horizontal="center" vertical="center"/>
    </xf>
    <xf numFmtId="0" fontId="99" fillId="35" borderId="22" xfId="0" applyFont="1" applyFill="1" applyBorder="1" applyAlignment="1">
      <alignment horizontal="center" vertical="center"/>
    </xf>
    <xf numFmtId="0" fontId="99" fillId="35" borderId="5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22" fontId="100" fillId="28" borderId="0" xfId="47" applyNumberFormat="1" applyFont="1" applyFill="1" applyBorder="1" applyAlignment="1" applyProtection="1">
      <alignment horizontal="center" vertical="center"/>
      <protection/>
    </xf>
    <xf numFmtId="0" fontId="100" fillId="28" borderId="0" xfId="47" applyFont="1" applyFill="1" applyBorder="1" applyAlignment="1" applyProtection="1">
      <alignment horizontal="center" vertical="center"/>
      <protection/>
    </xf>
    <xf numFmtId="0" fontId="25" fillId="37" borderId="53" xfId="0" applyFont="1" applyFill="1" applyBorder="1" applyAlignment="1">
      <alignment horizontal="center" vertical="center"/>
    </xf>
    <xf numFmtId="0" fontId="25" fillId="37" borderId="54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186" fontId="25" fillId="37" borderId="12" xfId="0" applyNumberFormat="1" applyFont="1" applyFill="1" applyBorder="1" applyAlignment="1">
      <alignment horizontal="center" vertical="center" wrapText="1"/>
    </xf>
    <xf numFmtId="0" fontId="25" fillId="37" borderId="35" xfId="0" applyFont="1" applyFill="1" applyBorder="1" applyAlignment="1">
      <alignment horizontal="center" vertical="center"/>
    </xf>
    <xf numFmtId="0" fontId="109" fillId="25" borderId="55" xfId="52" applyFont="1" applyFill="1" applyBorder="1" applyAlignment="1" applyProtection="1">
      <alignment horizontal="center" vertical="center" wrapText="1"/>
      <protection locked="0"/>
    </xf>
    <xf numFmtId="0" fontId="109" fillId="25" borderId="56" xfId="52" applyFont="1" applyFill="1" applyBorder="1" applyAlignment="1" applyProtection="1">
      <alignment horizontal="center" vertical="center" wrapText="1"/>
      <protection locked="0"/>
    </xf>
    <xf numFmtId="0" fontId="109" fillId="25" borderId="57" xfId="52" applyFont="1" applyFill="1" applyBorder="1" applyAlignment="1" applyProtection="1">
      <alignment horizontal="center" vertical="center" wrapText="1"/>
      <protection locked="0"/>
    </xf>
    <xf numFmtId="0" fontId="31" fillId="34" borderId="32" xfId="52" applyFont="1" applyFill="1" applyBorder="1" applyAlignment="1" applyProtection="1">
      <alignment horizontal="center" vertical="center" wrapText="1"/>
      <protection locked="0"/>
    </xf>
    <xf numFmtId="0" fontId="31" fillId="34" borderId="0" xfId="52" applyFont="1" applyFill="1" applyBorder="1" applyAlignment="1" applyProtection="1">
      <alignment horizontal="center" vertical="center" wrapText="1"/>
      <protection locked="0"/>
    </xf>
    <xf numFmtId="0" fontId="31" fillId="34" borderId="33" xfId="52" applyFont="1" applyFill="1" applyBorder="1" applyAlignment="1" applyProtection="1">
      <alignment horizontal="center" vertical="center" wrapText="1"/>
      <protection locked="0"/>
    </xf>
    <xf numFmtId="0" fontId="100" fillId="28" borderId="32" xfId="47" applyFont="1" applyFill="1" applyBorder="1" applyAlignment="1" applyProtection="1">
      <alignment horizontal="center" vertical="center"/>
      <protection/>
    </xf>
    <xf numFmtId="0" fontId="100" fillId="28" borderId="33" xfId="47" applyFont="1" applyFill="1" applyBorder="1" applyAlignment="1" applyProtection="1">
      <alignment horizontal="center" vertical="center"/>
      <protection/>
    </xf>
    <xf numFmtId="0" fontId="99" fillId="28" borderId="32" xfId="47" applyFont="1" applyFill="1" applyBorder="1" applyAlignment="1" applyProtection="1">
      <alignment horizontal="center" vertical="center"/>
      <protection/>
    </xf>
    <xf numFmtId="0" fontId="99" fillId="28" borderId="0" xfId="47" applyFont="1" applyFill="1" applyBorder="1" applyAlignment="1" applyProtection="1">
      <alignment horizontal="center" vertical="center"/>
      <protection/>
    </xf>
    <xf numFmtId="0" fontId="99" fillId="28" borderId="33" xfId="47" applyFont="1" applyFill="1" applyBorder="1" applyAlignment="1" applyProtection="1">
      <alignment horizontal="center" vertical="center"/>
      <protection/>
    </xf>
    <xf numFmtId="0" fontId="100" fillId="35" borderId="32" xfId="47" applyFont="1" applyFill="1" applyBorder="1" applyAlignment="1" applyProtection="1">
      <alignment horizontal="center" vertical="center"/>
      <protection/>
    </xf>
    <xf numFmtId="0" fontId="100" fillId="35" borderId="0" xfId="47" applyFont="1" applyFill="1" applyBorder="1" applyAlignment="1" applyProtection="1">
      <alignment horizontal="center" vertical="center"/>
      <protection/>
    </xf>
    <xf numFmtId="0" fontId="100" fillId="35" borderId="33" xfId="47" applyFont="1" applyFill="1" applyBorder="1" applyAlignment="1" applyProtection="1">
      <alignment horizontal="center" vertical="center"/>
      <protection/>
    </xf>
    <xf numFmtId="0" fontId="25" fillId="37" borderId="12" xfId="0" applyFont="1" applyFill="1" applyBorder="1" applyAlignment="1">
      <alignment horizontal="center" vertical="center" wrapText="1"/>
    </xf>
    <xf numFmtId="186" fontId="25" fillId="37" borderId="36" xfId="0" applyNumberFormat="1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/>
    </xf>
    <xf numFmtId="0" fontId="91" fillId="34" borderId="30" xfId="52" applyFont="1" applyFill="1" applyBorder="1" applyAlignment="1">
      <alignment horizontal="center" vertical="center"/>
      <protection/>
    </xf>
    <xf numFmtId="0" fontId="91" fillId="34" borderId="24" xfId="52" applyFont="1" applyFill="1" applyBorder="1" applyAlignment="1">
      <alignment horizontal="center" vertical="center"/>
      <protection/>
    </xf>
    <xf numFmtId="0" fontId="48" fillId="38" borderId="22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/>
    </xf>
    <xf numFmtId="0" fontId="91" fillId="34" borderId="30" xfId="52" applyFont="1" applyFill="1" applyBorder="1" applyAlignment="1">
      <alignment horizontal="left" vertical="center"/>
      <protection/>
    </xf>
    <xf numFmtId="0" fontId="91" fillId="34" borderId="24" xfId="52" applyFont="1" applyFill="1" applyBorder="1" applyAlignment="1">
      <alignment horizontal="left" vertical="center"/>
      <protection/>
    </xf>
    <xf numFmtId="0" fontId="91" fillId="34" borderId="25" xfId="52" applyFont="1" applyFill="1" applyBorder="1" applyAlignment="1">
      <alignment horizontal="left" vertical="center"/>
      <protection/>
    </xf>
    <xf numFmtId="0" fontId="119" fillId="18" borderId="10" xfId="52" applyFont="1" applyFill="1" applyBorder="1" applyAlignment="1" applyProtection="1">
      <alignment horizontal="center" vertical="center" wrapText="1"/>
      <protection locked="0"/>
    </xf>
    <xf numFmtId="0" fontId="24" fillId="38" borderId="24" xfId="52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104775</xdr:rowOff>
    </xdr:from>
    <xdr:to>
      <xdr:col>8</xdr:col>
      <xdr:colOff>533400</xdr:colOff>
      <xdr:row>7</xdr:row>
      <xdr:rowOff>95250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52925" y="174307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2" name="5 Grup"/>
        <xdr:cNvGrpSpPr>
          <a:grpSpLocks/>
        </xdr:cNvGrpSpPr>
      </xdr:nvGrpSpPr>
      <xdr:grpSpPr>
        <a:xfrm>
          <a:off x="295275" y="7867650"/>
          <a:ext cx="723900" cy="7048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4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123825</xdr:colOff>
      <xdr:row>2</xdr:row>
      <xdr:rowOff>104775</xdr:rowOff>
    </xdr:from>
    <xdr:to>
      <xdr:col>4</xdr:col>
      <xdr:colOff>190500</xdr:colOff>
      <xdr:row>6</xdr:row>
      <xdr:rowOff>152400</xdr:rowOff>
    </xdr:to>
    <xdr:pic>
      <xdr:nvPicPr>
        <xdr:cNvPr id="5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7430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1076325</xdr:colOff>
      <xdr:row>0</xdr:row>
      <xdr:rowOff>66675</xdr:rowOff>
    </xdr:from>
    <xdr:to>
      <xdr:col>13</xdr:col>
      <xdr:colOff>2038350</xdr:colOff>
      <xdr:row>1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678025" y="66675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171450</xdr:rowOff>
    </xdr:from>
    <xdr:to>
      <xdr:col>3</xdr:col>
      <xdr:colOff>304800</xdr:colOff>
      <xdr:row>2</xdr:row>
      <xdr:rowOff>66675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714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0</xdr:row>
      <xdr:rowOff>104775</xdr:rowOff>
    </xdr:from>
    <xdr:to>
      <xdr:col>12</xdr:col>
      <xdr:colOff>238125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104775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190500</xdr:rowOff>
    </xdr:from>
    <xdr:to>
      <xdr:col>3</xdr:col>
      <xdr:colOff>400050</xdr:colOff>
      <xdr:row>1</xdr:row>
      <xdr:rowOff>285750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058650" y="66675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0</xdr:row>
      <xdr:rowOff>247650</xdr:rowOff>
    </xdr:from>
    <xdr:to>
      <xdr:col>3</xdr:col>
      <xdr:colOff>161925</xdr:colOff>
      <xdr:row>1</xdr:row>
      <xdr:rowOff>276225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24765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114300</xdr:rowOff>
    </xdr:from>
    <xdr:to>
      <xdr:col>12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72625" y="1143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190500</xdr:rowOff>
    </xdr:from>
    <xdr:to>
      <xdr:col>3</xdr:col>
      <xdr:colOff>47625</xdr:colOff>
      <xdr:row>1</xdr:row>
      <xdr:rowOff>276225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905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95250</xdr:rowOff>
    </xdr:from>
    <xdr:to>
      <xdr:col>12</xdr:col>
      <xdr:colOff>304800</xdr:colOff>
      <xdr:row>1</xdr:row>
      <xdr:rowOff>295275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24900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209550</xdr:rowOff>
    </xdr:from>
    <xdr:to>
      <xdr:col>3</xdr:col>
      <xdr:colOff>276225</xdr:colOff>
      <xdr:row>1</xdr:row>
      <xdr:rowOff>304800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0955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1133475</xdr:colOff>
      <xdr:row>0</xdr:row>
      <xdr:rowOff>66675</xdr:rowOff>
    </xdr:from>
    <xdr:to>
      <xdr:col>14</xdr:col>
      <xdr:colOff>485775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01525" y="666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219075</xdr:rowOff>
    </xdr:from>
    <xdr:to>
      <xdr:col>3</xdr:col>
      <xdr:colOff>95250</xdr:colOff>
      <xdr:row>1</xdr:row>
      <xdr:rowOff>285750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19075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1266825</xdr:colOff>
      <xdr:row>0</xdr:row>
      <xdr:rowOff>133350</xdr:rowOff>
    </xdr:from>
    <xdr:to>
      <xdr:col>14</xdr:col>
      <xdr:colOff>609600</xdr:colOff>
      <xdr:row>2</xdr:row>
      <xdr:rowOff>19050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154025" y="1333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171450</xdr:rowOff>
    </xdr:from>
    <xdr:to>
      <xdr:col>3</xdr:col>
      <xdr:colOff>57150</xdr:colOff>
      <xdr:row>1</xdr:row>
      <xdr:rowOff>257175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7145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1885950</xdr:colOff>
      <xdr:row>0</xdr:row>
      <xdr:rowOff>95250</xdr:rowOff>
    </xdr:from>
    <xdr:to>
      <xdr:col>14</xdr:col>
      <xdr:colOff>590550</xdr:colOff>
      <xdr:row>1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230600" y="9525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333375</xdr:rowOff>
    </xdr:from>
    <xdr:to>
      <xdr:col>2</xdr:col>
      <xdr:colOff>238125</xdr:colOff>
      <xdr:row>2</xdr:row>
      <xdr:rowOff>219075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333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1838325</xdr:colOff>
      <xdr:row>0</xdr:row>
      <xdr:rowOff>333375</xdr:rowOff>
    </xdr:from>
    <xdr:to>
      <xdr:col>15</xdr:col>
      <xdr:colOff>209550</xdr:colOff>
      <xdr:row>2</xdr:row>
      <xdr:rowOff>238125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87625" y="333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333375</xdr:rowOff>
    </xdr:from>
    <xdr:to>
      <xdr:col>3</xdr:col>
      <xdr:colOff>238125</xdr:colOff>
      <xdr:row>2</xdr:row>
      <xdr:rowOff>219075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3333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819150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06150" y="66675"/>
          <a:ext cx="1447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257175</xdr:rowOff>
    </xdr:from>
    <xdr:to>
      <xdr:col>2</xdr:col>
      <xdr:colOff>685800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571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114300</xdr:rowOff>
    </xdr:from>
    <xdr:to>
      <xdr:col>12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1143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190500</xdr:rowOff>
    </xdr:from>
    <xdr:to>
      <xdr:col>3</xdr:col>
      <xdr:colOff>47625</xdr:colOff>
      <xdr:row>1</xdr:row>
      <xdr:rowOff>276225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9050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1066800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49100" y="6667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257175</xdr:rowOff>
    </xdr:from>
    <xdr:to>
      <xdr:col>2</xdr:col>
      <xdr:colOff>523875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571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95250</xdr:colOff>
      <xdr:row>0</xdr:row>
      <xdr:rowOff>95250</xdr:rowOff>
    </xdr:from>
    <xdr:to>
      <xdr:col>67</xdr:col>
      <xdr:colOff>0</xdr:colOff>
      <xdr:row>1</xdr:row>
      <xdr:rowOff>381000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74650" y="95250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285750</xdr:rowOff>
    </xdr:from>
    <xdr:to>
      <xdr:col>4</xdr:col>
      <xdr:colOff>904875</xdr:colOff>
      <xdr:row>1</xdr:row>
      <xdr:rowOff>333375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8575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85725</xdr:rowOff>
    </xdr:from>
    <xdr:to>
      <xdr:col>12</xdr:col>
      <xdr:colOff>209550</xdr:colOff>
      <xdr:row>1</xdr:row>
      <xdr:rowOff>285750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0" y="8572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200025</xdr:rowOff>
    </xdr:from>
    <xdr:to>
      <xdr:col>3</xdr:col>
      <xdr:colOff>247650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0002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1295400</xdr:colOff>
      <xdr:row>0</xdr:row>
      <xdr:rowOff>66675</xdr:rowOff>
    </xdr:from>
    <xdr:to>
      <xdr:col>14</xdr:col>
      <xdr:colOff>485775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39575" y="66675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209550</xdr:rowOff>
    </xdr:from>
    <xdr:to>
      <xdr:col>2</xdr:col>
      <xdr:colOff>638175</xdr:colOff>
      <xdr:row>1</xdr:row>
      <xdr:rowOff>295275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095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0</xdr:row>
      <xdr:rowOff>647700</xdr:rowOff>
    </xdr:from>
    <xdr:to>
      <xdr:col>15</xdr:col>
      <xdr:colOff>742950</xdr:colOff>
      <xdr:row>3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01900" y="64770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</xdr:row>
      <xdr:rowOff>47625</xdr:rowOff>
    </xdr:from>
    <xdr:to>
      <xdr:col>1</xdr:col>
      <xdr:colOff>1304925</xdr:colOff>
      <xdr:row>3</xdr:row>
      <xdr:rowOff>114300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78105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12" zoomScaleSheetLayoutView="112" zoomScalePageLayoutView="0" workbookViewId="0" topLeftCell="A14">
      <selection activeCell="P18" sqref="P18"/>
    </sheetView>
  </sheetViews>
  <sheetFormatPr defaultColWidth="9.140625" defaultRowHeight="12.75"/>
  <cols>
    <col min="1" max="1" width="11.28125" style="1" customWidth="1"/>
    <col min="2" max="10" width="8.28125" style="1" customWidth="1"/>
    <col min="11" max="11" width="11.71093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16.25" customHeight="1">
      <c r="A2" s="439" t="s">
        <v>122</v>
      </c>
      <c r="B2" s="440"/>
      <c r="C2" s="440"/>
      <c r="D2" s="440"/>
      <c r="E2" s="440"/>
      <c r="F2" s="440"/>
      <c r="G2" s="440"/>
      <c r="H2" s="440"/>
      <c r="I2" s="440"/>
      <c r="J2" s="440"/>
      <c r="K2" s="441"/>
    </row>
    <row r="3" spans="1:11" ht="14.2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2.7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ht="12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6" spans="1:11" ht="12.7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11" ht="12.7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1" ht="12.7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4"/>
    </row>
    <row r="9" spans="1:11" ht="12.7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4"/>
    </row>
    <row r="10" spans="1:11" ht="12.7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1" ht="12.7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1" ht="51.75" customHeight="1">
      <c r="A12" s="459"/>
      <c r="B12" s="460"/>
      <c r="C12" s="460"/>
      <c r="D12" s="460"/>
      <c r="E12" s="460"/>
      <c r="F12" s="460"/>
      <c r="G12" s="460"/>
      <c r="H12" s="460"/>
      <c r="I12" s="460"/>
      <c r="J12" s="460"/>
      <c r="K12" s="461"/>
    </row>
    <row r="13" spans="1:11" ht="71.25" customHeight="1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4"/>
    </row>
    <row r="14" spans="1:11" ht="72" customHeight="1">
      <c r="A14" s="448" t="str">
        <f>F19</f>
        <v>4.İnternational Rumi Children Games Sport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50"/>
    </row>
    <row r="15" spans="1:11" ht="51.75" customHeight="1">
      <c r="A15" s="445"/>
      <c r="B15" s="446"/>
      <c r="C15" s="446"/>
      <c r="D15" s="446"/>
      <c r="E15" s="446"/>
      <c r="F15" s="446"/>
      <c r="G15" s="446"/>
      <c r="H15" s="446"/>
      <c r="I15" s="446"/>
      <c r="J15" s="446"/>
      <c r="K15" s="447"/>
    </row>
    <row r="16" spans="1:11" ht="12.7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4"/>
    </row>
    <row r="17" spans="1:11" ht="25.5">
      <c r="A17" s="462"/>
      <c r="B17" s="463"/>
      <c r="C17" s="463"/>
      <c r="D17" s="463"/>
      <c r="E17" s="463"/>
      <c r="F17" s="463"/>
      <c r="G17" s="463"/>
      <c r="H17" s="463"/>
      <c r="I17" s="463"/>
      <c r="J17" s="463"/>
      <c r="K17" s="464"/>
    </row>
    <row r="18" spans="1:11" ht="24.75" customHeight="1">
      <c r="A18" s="456" t="s">
        <v>33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8"/>
    </row>
    <row r="19" spans="1:11" s="25" customFormat="1" ht="35.25" customHeight="1">
      <c r="A19" s="473" t="s">
        <v>29</v>
      </c>
      <c r="B19" s="474"/>
      <c r="C19" s="474"/>
      <c r="D19" s="474"/>
      <c r="E19" s="475"/>
      <c r="F19" s="453" t="s">
        <v>119</v>
      </c>
      <c r="G19" s="454"/>
      <c r="H19" s="454"/>
      <c r="I19" s="454"/>
      <c r="J19" s="454"/>
      <c r="K19" s="455"/>
    </row>
    <row r="20" spans="1:11" s="25" customFormat="1" ht="35.25" customHeight="1">
      <c r="A20" s="476" t="s">
        <v>30</v>
      </c>
      <c r="B20" s="477"/>
      <c r="C20" s="477"/>
      <c r="D20" s="477"/>
      <c r="E20" s="478"/>
      <c r="F20" s="453" t="s">
        <v>120</v>
      </c>
      <c r="G20" s="454"/>
      <c r="H20" s="454"/>
      <c r="I20" s="454"/>
      <c r="J20" s="454"/>
      <c r="K20" s="455"/>
    </row>
    <row r="21" spans="1:11" s="25" customFormat="1" ht="35.25" customHeight="1">
      <c r="A21" s="476" t="s">
        <v>31</v>
      </c>
      <c r="B21" s="477"/>
      <c r="C21" s="477"/>
      <c r="D21" s="477"/>
      <c r="E21" s="478"/>
      <c r="F21" s="453" t="s">
        <v>344</v>
      </c>
      <c r="G21" s="454"/>
      <c r="H21" s="454"/>
      <c r="I21" s="454"/>
      <c r="J21" s="454"/>
      <c r="K21" s="455"/>
    </row>
    <row r="22" spans="1:11" s="25" customFormat="1" ht="35.25" customHeight="1">
      <c r="A22" s="476" t="s">
        <v>32</v>
      </c>
      <c r="B22" s="477"/>
      <c r="C22" s="477"/>
      <c r="D22" s="477"/>
      <c r="E22" s="478"/>
      <c r="F22" s="453" t="s">
        <v>121</v>
      </c>
      <c r="G22" s="454"/>
      <c r="H22" s="454"/>
      <c r="I22" s="454"/>
      <c r="J22" s="454"/>
      <c r="K22" s="455"/>
    </row>
    <row r="23" spans="1:11" s="25" customFormat="1" ht="35.25" customHeight="1">
      <c r="A23" s="479" t="s">
        <v>34</v>
      </c>
      <c r="B23" s="480"/>
      <c r="C23" s="480"/>
      <c r="D23" s="480"/>
      <c r="E23" s="481"/>
      <c r="F23" s="115"/>
      <c r="G23" s="116"/>
      <c r="H23" s="116"/>
      <c r="I23" s="116"/>
      <c r="J23" s="116"/>
      <c r="K23" s="117"/>
    </row>
    <row r="24" spans="1:11" ht="15.75">
      <c r="A24" s="451"/>
      <c r="B24" s="452"/>
      <c r="C24" s="452"/>
      <c r="D24" s="452"/>
      <c r="E24" s="452"/>
      <c r="F24" s="465"/>
      <c r="G24" s="465"/>
      <c r="H24" s="465"/>
      <c r="I24" s="465"/>
      <c r="J24" s="465"/>
      <c r="K24" s="466"/>
    </row>
    <row r="25" spans="1:11" ht="20.25">
      <c r="A25" s="470"/>
      <c r="B25" s="471"/>
      <c r="C25" s="471"/>
      <c r="D25" s="471"/>
      <c r="E25" s="471"/>
      <c r="F25" s="471"/>
      <c r="G25" s="471"/>
      <c r="H25" s="471"/>
      <c r="I25" s="471"/>
      <c r="J25" s="471"/>
      <c r="K25" s="472"/>
    </row>
    <row r="26" spans="1:11" ht="12.7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11" ht="20.25">
      <c r="A27" s="467"/>
      <c r="B27" s="468"/>
      <c r="C27" s="468"/>
      <c r="D27" s="468"/>
      <c r="E27" s="468"/>
      <c r="F27" s="468"/>
      <c r="G27" s="468"/>
      <c r="H27" s="468"/>
      <c r="I27" s="468"/>
      <c r="J27" s="468"/>
      <c r="K27" s="469"/>
    </row>
    <row r="28" spans="1:11" ht="12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11" ht="12.7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4"/>
    </row>
    <row r="30" spans="1:11" ht="12.7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20"/>
    </row>
  </sheetData>
  <sheetProtection/>
  <mergeCells count="20">
    <mergeCell ref="F21:K21"/>
    <mergeCell ref="F22:K22"/>
    <mergeCell ref="F24:K24"/>
    <mergeCell ref="A27:K27"/>
    <mergeCell ref="A25:K25"/>
    <mergeCell ref="A19:E19"/>
    <mergeCell ref="A20:E20"/>
    <mergeCell ref="A21:E21"/>
    <mergeCell ref="A22:E22"/>
    <mergeCell ref="A23:E23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95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00390625" style="76" customWidth="1"/>
    <col min="2" max="2" width="16.7109375" style="76" hidden="1" customWidth="1"/>
    <col min="3" max="3" width="12.140625" style="76" bestFit="1" customWidth="1"/>
    <col min="4" max="4" width="13.57421875" style="323" customWidth="1"/>
    <col min="5" max="5" width="28.8515625" style="76" bestFit="1" customWidth="1"/>
    <col min="6" max="6" width="23.8515625" style="2" bestFit="1" customWidth="1"/>
    <col min="7" max="9" width="10.8515625" style="2" customWidth="1"/>
    <col min="10" max="10" width="10.7109375" style="2" customWidth="1"/>
    <col min="11" max="11" width="9.7109375" style="77" bestFit="1" customWidth="1"/>
    <col min="12" max="12" width="7.7109375" style="76" customWidth="1"/>
    <col min="13" max="13" width="10.421875" style="2" customWidth="1"/>
    <col min="14" max="15" width="9.140625" style="2" customWidth="1"/>
    <col min="16" max="16" width="9.140625" style="258" hidden="1" customWidth="1"/>
    <col min="17" max="17" width="9.140625" style="257" hidden="1" customWidth="1"/>
    <col min="18" max="16384" width="9.140625" style="2" customWidth="1"/>
  </cols>
  <sheetData>
    <row r="1" spans="1:17" ht="48.75" customHeight="1">
      <c r="A1" s="529" t="str">
        <f>'YARIŞMA BİLGİLERİ'!A2:K2</f>
        <v>Turkish Atletics Federation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P1" s="258">
        <v>1100</v>
      </c>
      <c r="Q1" s="257">
        <v>1</v>
      </c>
    </row>
    <row r="2" spans="1:17" ht="25.5" customHeight="1">
      <c r="A2" s="530" t="str">
        <f>'YARIŞMA BİLGİLERİ'!A14:K14</f>
        <v>4.İnternational Rumi Children Games Sport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P2" s="258">
        <v>1150</v>
      </c>
      <c r="Q2" s="257">
        <v>2</v>
      </c>
    </row>
    <row r="3" spans="1:17" s="3" customFormat="1" ht="27" customHeight="1">
      <c r="A3" s="531" t="s">
        <v>294</v>
      </c>
      <c r="B3" s="531"/>
      <c r="C3" s="531"/>
      <c r="D3" s="532" t="str">
        <f>Program!C12</f>
        <v>Discus Throw-Disk Atma</v>
      </c>
      <c r="E3" s="532"/>
      <c r="F3" s="139"/>
      <c r="G3" s="560"/>
      <c r="H3" s="560"/>
      <c r="I3" s="139"/>
      <c r="J3" s="269"/>
      <c r="K3" s="269"/>
      <c r="L3" s="269"/>
      <c r="M3" s="269"/>
      <c r="P3" s="258">
        <v>1200</v>
      </c>
      <c r="Q3" s="257">
        <v>3</v>
      </c>
    </row>
    <row r="4" spans="1:17" s="3" customFormat="1" ht="17.25" customHeight="1">
      <c r="A4" s="533" t="s">
        <v>296</v>
      </c>
      <c r="B4" s="533"/>
      <c r="C4" s="533"/>
      <c r="D4" s="534" t="str">
        <f>'YARIŞMA BİLGİLERİ'!F21</f>
        <v>Boys-Erkekler</v>
      </c>
      <c r="E4" s="534"/>
      <c r="F4" s="241" t="s">
        <v>111</v>
      </c>
      <c r="G4" s="143" t="s">
        <v>333</v>
      </c>
      <c r="H4" s="143"/>
      <c r="I4" s="308" t="s">
        <v>293</v>
      </c>
      <c r="J4" s="527" t="str">
        <f>Program!B12</f>
        <v>21 April 2014 - 16.00</v>
      </c>
      <c r="K4" s="527"/>
      <c r="L4" s="527"/>
      <c r="M4" s="143"/>
      <c r="P4" s="258">
        <v>1250</v>
      </c>
      <c r="Q4" s="257">
        <v>4</v>
      </c>
    </row>
    <row r="5" spans="1:17" ht="15" customHeight="1">
      <c r="A5" s="4"/>
      <c r="B5" s="4"/>
      <c r="C5" s="4"/>
      <c r="D5" s="321"/>
      <c r="E5" s="5"/>
      <c r="F5" s="6"/>
      <c r="G5" s="7"/>
      <c r="H5" s="7"/>
      <c r="I5" s="7"/>
      <c r="J5" s="7"/>
      <c r="K5" s="535">
        <v>41750.69003449074</v>
      </c>
      <c r="L5" s="535"/>
      <c r="P5" s="258">
        <v>1300</v>
      </c>
      <c r="Q5" s="257">
        <v>5</v>
      </c>
    </row>
    <row r="6" spans="1:17" ht="15.75" customHeight="1">
      <c r="A6" s="525" t="s">
        <v>139</v>
      </c>
      <c r="B6" s="525"/>
      <c r="C6" s="538" t="s">
        <v>140</v>
      </c>
      <c r="D6" s="520" t="s">
        <v>141</v>
      </c>
      <c r="E6" s="525" t="s">
        <v>142</v>
      </c>
      <c r="F6" s="525" t="s">
        <v>138</v>
      </c>
      <c r="G6" s="526" t="s">
        <v>149</v>
      </c>
      <c r="H6" s="526"/>
      <c r="I6" s="526"/>
      <c r="J6" s="526"/>
      <c r="K6" s="528" t="s">
        <v>137</v>
      </c>
      <c r="L6" s="528" t="s">
        <v>144</v>
      </c>
      <c r="M6" s="528" t="s">
        <v>5</v>
      </c>
      <c r="P6" s="258">
        <v>1350</v>
      </c>
      <c r="Q6" s="257">
        <v>6</v>
      </c>
    </row>
    <row r="7" spans="1:17" ht="21" customHeight="1">
      <c r="A7" s="525"/>
      <c r="B7" s="525"/>
      <c r="C7" s="538"/>
      <c r="D7" s="520"/>
      <c r="E7" s="525"/>
      <c r="F7" s="525"/>
      <c r="G7" s="165">
        <v>1</v>
      </c>
      <c r="H7" s="165">
        <v>2</v>
      </c>
      <c r="I7" s="165">
        <v>3</v>
      </c>
      <c r="J7" s="165">
        <v>4</v>
      </c>
      <c r="K7" s="528"/>
      <c r="L7" s="528"/>
      <c r="M7" s="528"/>
      <c r="P7" s="258">
        <v>1400</v>
      </c>
      <c r="Q7" s="257">
        <v>7</v>
      </c>
    </row>
    <row r="8" spans="1:17" s="71" customFormat="1" ht="51" customHeight="1">
      <c r="A8" s="352">
        <v>1</v>
      </c>
      <c r="B8" s="353" t="s">
        <v>245</v>
      </c>
      <c r="C8" s="354">
        <v>32</v>
      </c>
      <c r="D8" s="355" t="s">
        <v>355</v>
      </c>
      <c r="E8" s="356" t="s">
        <v>361</v>
      </c>
      <c r="F8" s="356" t="s">
        <v>354</v>
      </c>
      <c r="G8" s="359">
        <v>5073</v>
      </c>
      <c r="H8" s="359" t="s">
        <v>472</v>
      </c>
      <c r="I8" s="359" t="s">
        <v>472</v>
      </c>
      <c r="J8" s="360" t="s">
        <v>472</v>
      </c>
      <c r="K8" s="413">
        <v>5073</v>
      </c>
      <c r="L8" s="412">
        <v>7</v>
      </c>
      <c r="M8" s="363"/>
      <c r="P8" s="258">
        <v>1450</v>
      </c>
      <c r="Q8" s="257">
        <v>8</v>
      </c>
    </row>
    <row r="9" spans="1:17" s="71" customFormat="1" ht="51" customHeight="1">
      <c r="A9" s="352">
        <v>2</v>
      </c>
      <c r="B9" s="353" t="s">
        <v>250</v>
      </c>
      <c r="C9" s="354">
        <v>64</v>
      </c>
      <c r="D9" s="355">
        <v>1999</v>
      </c>
      <c r="E9" s="356" t="s">
        <v>436</v>
      </c>
      <c r="F9" s="356" t="s">
        <v>285</v>
      </c>
      <c r="G9" s="359" t="s">
        <v>472</v>
      </c>
      <c r="H9" s="359">
        <v>5017</v>
      </c>
      <c r="I9" s="359" t="s">
        <v>472</v>
      </c>
      <c r="J9" s="360" t="s">
        <v>472</v>
      </c>
      <c r="K9" s="413">
        <v>5017</v>
      </c>
      <c r="L9" s="412">
        <v>6</v>
      </c>
      <c r="M9" s="363"/>
      <c r="P9" s="258">
        <v>1500</v>
      </c>
      <c r="Q9" s="257">
        <v>9</v>
      </c>
    </row>
    <row r="10" spans="1:17" s="71" customFormat="1" ht="51" customHeight="1">
      <c r="A10" s="352">
        <v>3</v>
      </c>
      <c r="B10" s="353" t="s">
        <v>248</v>
      </c>
      <c r="C10" s="354">
        <v>48</v>
      </c>
      <c r="D10" s="355">
        <v>1999</v>
      </c>
      <c r="E10" s="356" t="s">
        <v>371</v>
      </c>
      <c r="F10" s="356" t="s">
        <v>310</v>
      </c>
      <c r="G10" s="359" t="s">
        <v>472</v>
      </c>
      <c r="H10" s="359">
        <v>4142</v>
      </c>
      <c r="I10" s="359">
        <v>4441</v>
      </c>
      <c r="J10" s="360">
        <v>3978</v>
      </c>
      <c r="K10" s="413">
        <v>4441</v>
      </c>
      <c r="L10" s="412">
        <v>5</v>
      </c>
      <c r="M10" s="363"/>
      <c r="P10" s="258">
        <v>1550</v>
      </c>
      <c r="Q10" s="257">
        <v>10</v>
      </c>
    </row>
    <row r="11" spans="1:17" s="71" customFormat="1" ht="51" customHeight="1">
      <c r="A11" s="352">
        <v>4</v>
      </c>
      <c r="B11" s="353" t="s">
        <v>249</v>
      </c>
      <c r="C11" s="354">
        <v>38</v>
      </c>
      <c r="D11" s="355">
        <v>1999</v>
      </c>
      <c r="E11" s="356" t="s">
        <v>418</v>
      </c>
      <c r="F11" s="356" t="s">
        <v>309</v>
      </c>
      <c r="G11" s="359">
        <v>4436</v>
      </c>
      <c r="H11" s="359">
        <v>3824</v>
      </c>
      <c r="I11" s="359" t="s">
        <v>472</v>
      </c>
      <c r="J11" s="360">
        <v>4315</v>
      </c>
      <c r="K11" s="413">
        <v>4436</v>
      </c>
      <c r="L11" s="412">
        <v>4</v>
      </c>
      <c r="M11" s="363"/>
      <c r="P11" s="258">
        <v>1600</v>
      </c>
      <c r="Q11" s="257">
        <v>11</v>
      </c>
    </row>
    <row r="12" spans="1:17" s="71" customFormat="1" ht="51" customHeight="1">
      <c r="A12" s="352">
        <v>5</v>
      </c>
      <c r="B12" s="353" t="s">
        <v>246</v>
      </c>
      <c r="C12" s="354">
        <v>15</v>
      </c>
      <c r="D12" s="355">
        <v>1999</v>
      </c>
      <c r="E12" s="356" t="s">
        <v>405</v>
      </c>
      <c r="F12" s="356" t="s">
        <v>348</v>
      </c>
      <c r="G12" s="359" t="s">
        <v>472</v>
      </c>
      <c r="H12" s="359">
        <v>2438</v>
      </c>
      <c r="I12" s="359">
        <v>3188</v>
      </c>
      <c r="J12" s="360">
        <v>2848</v>
      </c>
      <c r="K12" s="413">
        <v>3188</v>
      </c>
      <c r="L12" s="412">
        <v>3</v>
      </c>
      <c r="M12" s="363"/>
      <c r="P12" s="258">
        <v>1650</v>
      </c>
      <c r="Q12" s="257">
        <v>12</v>
      </c>
    </row>
    <row r="13" spans="1:17" s="71" customFormat="1" ht="51" customHeight="1">
      <c r="A13" s="352" t="s">
        <v>427</v>
      </c>
      <c r="B13" s="353" t="s">
        <v>247</v>
      </c>
      <c r="C13" s="354">
        <v>5</v>
      </c>
      <c r="D13" s="355">
        <v>2002</v>
      </c>
      <c r="E13" s="356" t="s">
        <v>398</v>
      </c>
      <c r="F13" s="356" t="s">
        <v>311</v>
      </c>
      <c r="G13" s="359" t="s">
        <v>472</v>
      </c>
      <c r="H13" s="359" t="s">
        <v>427</v>
      </c>
      <c r="I13" s="359" t="s">
        <v>427</v>
      </c>
      <c r="J13" s="360" t="s">
        <v>427</v>
      </c>
      <c r="K13" s="413" t="s">
        <v>475</v>
      </c>
      <c r="L13" s="412">
        <v>0</v>
      </c>
      <c r="M13" s="363"/>
      <c r="P13" s="258">
        <v>1700</v>
      </c>
      <c r="Q13" s="257">
        <v>13</v>
      </c>
    </row>
    <row r="14" spans="1:17" s="71" customFormat="1" ht="51" customHeight="1">
      <c r="A14" s="352"/>
      <c r="B14" s="353" t="s">
        <v>251</v>
      </c>
      <c r="C14" s="354" t="s">
        <v>393</v>
      </c>
      <c r="D14" s="355" t="s">
        <v>393</v>
      </c>
      <c r="E14" s="356" t="s">
        <v>393</v>
      </c>
      <c r="F14" s="356" t="s">
        <v>393</v>
      </c>
      <c r="G14" s="359"/>
      <c r="H14" s="359"/>
      <c r="I14" s="359"/>
      <c r="J14" s="360"/>
      <c r="K14" s="361">
        <v>0</v>
      </c>
      <c r="L14" s="362"/>
      <c r="M14" s="363"/>
      <c r="P14" s="258">
        <v>1750</v>
      </c>
      <c r="Q14" s="257">
        <v>14</v>
      </c>
    </row>
    <row r="15" spans="1:17" s="71" customFormat="1" ht="51" customHeight="1">
      <c r="A15" s="352"/>
      <c r="B15" s="353" t="s">
        <v>252</v>
      </c>
      <c r="C15" s="354" t="s">
        <v>393</v>
      </c>
      <c r="D15" s="355" t="s">
        <v>393</v>
      </c>
      <c r="E15" s="356" t="s">
        <v>393</v>
      </c>
      <c r="F15" s="356" t="s">
        <v>393</v>
      </c>
      <c r="G15" s="359"/>
      <c r="H15" s="359"/>
      <c r="I15" s="359"/>
      <c r="J15" s="360"/>
      <c r="K15" s="361">
        <v>0</v>
      </c>
      <c r="L15" s="362"/>
      <c r="M15" s="363"/>
      <c r="P15" s="258">
        <v>1800</v>
      </c>
      <c r="Q15" s="257">
        <v>15</v>
      </c>
    </row>
    <row r="16" spans="1:17" s="71" customFormat="1" ht="51" customHeight="1">
      <c r="A16" s="352"/>
      <c r="B16" s="353" t="s">
        <v>253</v>
      </c>
      <c r="C16" s="354" t="s">
        <v>393</v>
      </c>
      <c r="D16" s="355" t="s">
        <v>393</v>
      </c>
      <c r="E16" s="356" t="s">
        <v>393</v>
      </c>
      <c r="F16" s="356" t="s">
        <v>393</v>
      </c>
      <c r="G16" s="359"/>
      <c r="H16" s="359"/>
      <c r="I16" s="359"/>
      <c r="J16" s="360"/>
      <c r="K16" s="361">
        <v>0</v>
      </c>
      <c r="L16" s="362"/>
      <c r="M16" s="363"/>
      <c r="P16" s="258">
        <v>1850</v>
      </c>
      <c r="Q16" s="257">
        <v>16</v>
      </c>
    </row>
    <row r="17" spans="1:17" s="71" customFormat="1" ht="51" customHeight="1">
      <c r="A17" s="352"/>
      <c r="B17" s="353" t="s">
        <v>254</v>
      </c>
      <c r="C17" s="354" t="s">
        <v>393</v>
      </c>
      <c r="D17" s="355" t="s">
        <v>393</v>
      </c>
      <c r="E17" s="356" t="s">
        <v>393</v>
      </c>
      <c r="F17" s="356" t="s">
        <v>393</v>
      </c>
      <c r="G17" s="359"/>
      <c r="H17" s="359"/>
      <c r="I17" s="359"/>
      <c r="J17" s="360"/>
      <c r="K17" s="361">
        <v>0</v>
      </c>
      <c r="L17" s="362"/>
      <c r="M17" s="363"/>
      <c r="P17" s="258">
        <v>1900</v>
      </c>
      <c r="Q17" s="257">
        <v>17</v>
      </c>
    </row>
    <row r="18" spans="1:17" s="71" customFormat="1" ht="51" customHeight="1">
      <c r="A18" s="352"/>
      <c r="B18" s="353" t="s">
        <v>255</v>
      </c>
      <c r="C18" s="354" t="s">
        <v>393</v>
      </c>
      <c r="D18" s="355" t="s">
        <v>393</v>
      </c>
      <c r="E18" s="356" t="s">
        <v>393</v>
      </c>
      <c r="F18" s="356" t="s">
        <v>393</v>
      </c>
      <c r="G18" s="359"/>
      <c r="H18" s="359"/>
      <c r="I18" s="359"/>
      <c r="J18" s="360"/>
      <c r="K18" s="361">
        <v>0</v>
      </c>
      <c r="L18" s="362"/>
      <c r="M18" s="363"/>
      <c r="P18" s="258">
        <v>1950</v>
      </c>
      <c r="Q18" s="257">
        <v>18</v>
      </c>
    </row>
    <row r="19" spans="1:17" s="71" customFormat="1" ht="51" customHeight="1">
      <c r="A19" s="352"/>
      <c r="B19" s="353" t="s">
        <v>256</v>
      </c>
      <c r="C19" s="354" t="s">
        <v>393</v>
      </c>
      <c r="D19" s="355" t="s">
        <v>393</v>
      </c>
      <c r="E19" s="356" t="s">
        <v>393</v>
      </c>
      <c r="F19" s="356" t="s">
        <v>393</v>
      </c>
      <c r="G19" s="359"/>
      <c r="H19" s="359"/>
      <c r="I19" s="359"/>
      <c r="J19" s="360"/>
      <c r="K19" s="361">
        <v>0</v>
      </c>
      <c r="L19" s="362"/>
      <c r="M19" s="363"/>
      <c r="P19" s="258">
        <v>2000</v>
      </c>
      <c r="Q19" s="257">
        <v>19</v>
      </c>
    </row>
    <row r="20" spans="1:17" s="71" customFormat="1" ht="51" customHeight="1">
      <c r="A20" s="352"/>
      <c r="B20" s="353" t="s">
        <v>257</v>
      </c>
      <c r="C20" s="354" t="s">
        <v>393</v>
      </c>
      <c r="D20" s="355" t="s">
        <v>393</v>
      </c>
      <c r="E20" s="356" t="s">
        <v>393</v>
      </c>
      <c r="F20" s="356" t="s">
        <v>393</v>
      </c>
      <c r="G20" s="359"/>
      <c r="H20" s="359"/>
      <c r="I20" s="359"/>
      <c r="J20" s="360"/>
      <c r="K20" s="361">
        <v>0</v>
      </c>
      <c r="L20" s="362"/>
      <c r="M20" s="363"/>
      <c r="P20" s="258">
        <v>2050</v>
      </c>
      <c r="Q20" s="257">
        <v>20</v>
      </c>
    </row>
    <row r="21" spans="1:17" s="71" customFormat="1" ht="51" customHeight="1">
      <c r="A21" s="352"/>
      <c r="B21" s="353" t="s">
        <v>258</v>
      </c>
      <c r="C21" s="354" t="s">
        <v>393</v>
      </c>
      <c r="D21" s="355" t="s">
        <v>393</v>
      </c>
      <c r="E21" s="356" t="s">
        <v>393</v>
      </c>
      <c r="F21" s="356" t="s">
        <v>393</v>
      </c>
      <c r="G21" s="359"/>
      <c r="H21" s="359"/>
      <c r="I21" s="359"/>
      <c r="J21" s="360"/>
      <c r="K21" s="361">
        <v>0</v>
      </c>
      <c r="L21" s="362"/>
      <c r="M21" s="363"/>
      <c r="P21" s="258">
        <v>2100</v>
      </c>
      <c r="Q21" s="257">
        <v>21</v>
      </c>
    </row>
    <row r="22" spans="1:17" s="71" customFormat="1" ht="51" customHeight="1">
      <c r="A22" s="352"/>
      <c r="B22" s="353" t="s">
        <v>259</v>
      </c>
      <c r="C22" s="354" t="s">
        <v>393</v>
      </c>
      <c r="D22" s="355" t="s">
        <v>393</v>
      </c>
      <c r="E22" s="356" t="s">
        <v>393</v>
      </c>
      <c r="F22" s="356" t="s">
        <v>393</v>
      </c>
      <c r="G22" s="359"/>
      <c r="H22" s="359"/>
      <c r="I22" s="359"/>
      <c r="J22" s="360"/>
      <c r="K22" s="361">
        <v>0</v>
      </c>
      <c r="L22" s="362"/>
      <c r="M22" s="363"/>
      <c r="P22" s="258">
        <v>2150</v>
      </c>
      <c r="Q22" s="257">
        <v>22</v>
      </c>
    </row>
    <row r="23" spans="1:17" s="71" customFormat="1" ht="51" customHeight="1">
      <c r="A23" s="352"/>
      <c r="B23" s="353" t="s">
        <v>260</v>
      </c>
      <c r="C23" s="354" t="s">
        <v>393</v>
      </c>
      <c r="D23" s="355" t="s">
        <v>393</v>
      </c>
      <c r="E23" s="356" t="s">
        <v>393</v>
      </c>
      <c r="F23" s="356" t="s">
        <v>393</v>
      </c>
      <c r="G23" s="359"/>
      <c r="H23" s="359"/>
      <c r="I23" s="359"/>
      <c r="J23" s="360"/>
      <c r="K23" s="361">
        <v>0</v>
      </c>
      <c r="L23" s="362"/>
      <c r="M23" s="363"/>
      <c r="P23" s="259">
        <v>2200</v>
      </c>
      <c r="Q23" s="75">
        <v>23</v>
      </c>
    </row>
    <row r="24" spans="1:17" s="71" customFormat="1" ht="51" customHeight="1">
      <c r="A24" s="352"/>
      <c r="B24" s="353" t="s">
        <v>261</v>
      </c>
      <c r="C24" s="354" t="s">
        <v>393</v>
      </c>
      <c r="D24" s="355" t="s">
        <v>393</v>
      </c>
      <c r="E24" s="356" t="s">
        <v>393</v>
      </c>
      <c r="F24" s="356" t="s">
        <v>393</v>
      </c>
      <c r="G24" s="359"/>
      <c r="H24" s="359"/>
      <c r="I24" s="359"/>
      <c r="J24" s="360"/>
      <c r="K24" s="361">
        <v>0</v>
      </c>
      <c r="L24" s="362"/>
      <c r="M24" s="363"/>
      <c r="P24" s="259">
        <v>2250</v>
      </c>
      <c r="Q24" s="75">
        <v>24</v>
      </c>
    </row>
    <row r="25" spans="1:17" s="71" customFormat="1" ht="51" customHeight="1">
      <c r="A25" s="352"/>
      <c r="B25" s="353" t="s">
        <v>262</v>
      </c>
      <c r="C25" s="354" t="s">
        <v>393</v>
      </c>
      <c r="D25" s="355" t="s">
        <v>393</v>
      </c>
      <c r="E25" s="356" t="s">
        <v>393</v>
      </c>
      <c r="F25" s="356" t="s">
        <v>393</v>
      </c>
      <c r="G25" s="359"/>
      <c r="H25" s="359"/>
      <c r="I25" s="359"/>
      <c r="J25" s="360"/>
      <c r="K25" s="361">
        <v>0</v>
      </c>
      <c r="L25" s="362"/>
      <c r="M25" s="363"/>
      <c r="P25" s="259">
        <v>2300</v>
      </c>
      <c r="Q25" s="75">
        <v>25</v>
      </c>
    </row>
    <row r="26" spans="1:17" s="71" customFormat="1" ht="51" customHeight="1">
      <c r="A26" s="352"/>
      <c r="B26" s="353" t="s">
        <v>263</v>
      </c>
      <c r="C26" s="354" t="s">
        <v>393</v>
      </c>
      <c r="D26" s="355" t="s">
        <v>393</v>
      </c>
      <c r="E26" s="356" t="s">
        <v>393</v>
      </c>
      <c r="F26" s="356" t="s">
        <v>393</v>
      </c>
      <c r="G26" s="359"/>
      <c r="H26" s="359"/>
      <c r="I26" s="359"/>
      <c r="J26" s="360"/>
      <c r="K26" s="361">
        <v>0</v>
      </c>
      <c r="L26" s="362"/>
      <c r="M26" s="363"/>
      <c r="P26" s="259">
        <v>2346</v>
      </c>
      <c r="Q26" s="75">
        <v>26</v>
      </c>
    </row>
    <row r="27" spans="1:17" s="71" customFormat="1" ht="51" customHeight="1">
      <c r="A27" s="352"/>
      <c r="B27" s="353" t="s">
        <v>264</v>
      </c>
      <c r="C27" s="354">
        <f>IF(ISERROR(VLOOKUP(B27,event!$B$4:$H$592,2,0)),"",(VLOOKUP(B27,event!$B$4:$H$592,2,0)))</f>
      </c>
      <c r="D27" s="355">
        <f>IF(ISERROR(VLOOKUP(B27,event!$B$4:$H$592,4,0)),"",(VLOOKUP(B27,event!$B$4:$H$592,4,0)))</f>
      </c>
      <c r="E27" s="356">
        <f>IF(ISERROR(VLOOKUP(B27,event!$B$4:$H$592,5,0)),"",(VLOOKUP(B27,event!$B$4:$H$592,5,0)))</f>
      </c>
      <c r="F27" s="356">
        <f>IF(ISERROR(VLOOKUP(B27,event!$B$4:$H$592,6,0)),"",(VLOOKUP(B27,event!$B$4:$H$592,6,0)))</f>
      </c>
      <c r="G27" s="359"/>
      <c r="H27" s="359"/>
      <c r="I27" s="359"/>
      <c r="J27" s="360"/>
      <c r="K27" s="361">
        <f>MAX(G27:J27)</f>
        <v>0</v>
      </c>
      <c r="L27" s="362"/>
      <c r="M27" s="363"/>
      <c r="P27" s="259">
        <v>2392</v>
      </c>
      <c r="Q27" s="75">
        <v>27</v>
      </c>
    </row>
    <row r="28" spans="1:17" s="73" customFormat="1" ht="9" customHeight="1">
      <c r="A28" s="72"/>
      <c r="B28" s="72"/>
      <c r="C28" s="72"/>
      <c r="D28" s="322"/>
      <c r="E28" s="72"/>
      <c r="K28" s="74"/>
      <c r="L28" s="72"/>
      <c r="P28" s="259">
        <v>2668</v>
      </c>
      <c r="Q28" s="75">
        <v>33</v>
      </c>
    </row>
    <row r="29" spans="1:17" s="73" customFormat="1" ht="25.5" customHeight="1">
      <c r="A29" s="536" t="s">
        <v>4</v>
      </c>
      <c r="B29" s="536"/>
      <c r="C29" s="536"/>
      <c r="D29" s="536"/>
      <c r="E29" s="75" t="s">
        <v>0</v>
      </c>
      <c r="F29" s="75" t="s">
        <v>1</v>
      </c>
      <c r="G29" s="537" t="s">
        <v>2</v>
      </c>
      <c r="H29" s="537"/>
      <c r="I29" s="537"/>
      <c r="J29" s="537"/>
      <c r="K29" s="537" t="s">
        <v>3</v>
      </c>
      <c r="L29" s="537"/>
      <c r="P29" s="259">
        <v>2712</v>
      </c>
      <c r="Q29" s="75">
        <v>34</v>
      </c>
    </row>
    <row r="30" spans="16:17" ht="12.75">
      <c r="P30" s="259">
        <v>2756</v>
      </c>
      <c r="Q30" s="75">
        <v>35</v>
      </c>
    </row>
    <row r="31" spans="16:17" ht="12.75">
      <c r="P31" s="259">
        <v>2800</v>
      </c>
      <c r="Q31" s="75">
        <v>36</v>
      </c>
    </row>
    <row r="32" spans="16:17" ht="12.75">
      <c r="P32" s="259">
        <v>2844</v>
      </c>
      <c r="Q32" s="75">
        <v>37</v>
      </c>
    </row>
    <row r="33" spans="16:17" ht="12.75">
      <c r="P33" s="259">
        <v>2888</v>
      </c>
      <c r="Q33" s="75">
        <v>38</v>
      </c>
    </row>
    <row r="34" spans="16:17" ht="12.75">
      <c r="P34" s="259">
        <v>2932</v>
      </c>
      <c r="Q34" s="75">
        <v>39</v>
      </c>
    </row>
    <row r="35" spans="16:17" ht="12.75">
      <c r="P35" s="259">
        <v>2976</v>
      </c>
      <c r="Q35" s="75">
        <v>40</v>
      </c>
    </row>
    <row r="36" spans="16:17" ht="12.75">
      <c r="P36" s="259">
        <v>3020</v>
      </c>
      <c r="Q36" s="75">
        <v>41</v>
      </c>
    </row>
    <row r="37" spans="16:17" ht="12.75">
      <c r="P37" s="259">
        <v>3064</v>
      </c>
      <c r="Q37" s="75">
        <v>42</v>
      </c>
    </row>
    <row r="38" spans="16:17" ht="12.75">
      <c r="P38" s="259">
        <v>3106</v>
      </c>
      <c r="Q38" s="75">
        <v>43</v>
      </c>
    </row>
    <row r="39" spans="16:17" ht="12.75">
      <c r="P39" s="259">
        <v>3148</v>
      </c>
      <c r="Q39" s="75">
        <v>44</v>
      </c>
    </row>
    <row r="40" spans="16:17" ht="12.75">
      <c r="P40" s="259">
        <v>3190</v>
      </c>
      <c r="Q40" s="75">
        <v>45</v>
      </c>
    </row>
    <row r="41" spans="16:17" ht="12.75">
      <c r="P41" s="259">
        <v>3232</v>
      </c>
      <c r="Q41" s="75">
        <v>46</v>
      </c>
    </row>
    <row r="42" spans="16:17" ht="12.75">
      <c r="P42" s="259">
        <v>3274</v>
      </c>
      <c r="Q42" s="75">
        <v>47</v>
      </c>
    </row>
    <row r="43" spans="16:17" ht="12.75">
      <c r="P43" s="259">
        <v>3316</v>
      </c>
      <c r="Q43" s="75">
        <v>48</v>
      </c>
    </row>
    <row r="44" spans="16:17" ht="12.75">
      <c r="P44" s="259">
        <v>3358</v>
      </c>
      <c r="Q44" s="75">
        <v>49</v>
      </c>
    </row>
    <row r="45" spans="16:17" ht="12.75">
      <c r="P45" s="259">
        <v>3400</v>
      </c>
      <c r="Q45" s="75">
        <v>50</v>
      </c>
    </row>
    <row r="46" spans="16:17" ht="12.75">
      <c r="P46" s="259">
        <v>3442</v>
      </c>
      <c r="Q46" s="75">
        <v>51</v>
      </c>
    </row>
    <row r="47" spans="16:17" ht="12.75">
      <c r="P47" s="259">
        <v>3484</v>
      </c>
      <c r="Q47" s="75">
        <v>52</v>
      </c>
    </row>
    <row r="48" spans="16:17" ht="12.75">
      <c r="P48" s="259">
        <v>3526</v>
      </c>
      <c r="Q48" s="75">
        <v>53</v>
      </c>
    </row>
    <row r="49" spans="16:17" ht="12.75">
      <c r="P49" s="259">
        <v>3568</v>
      </c>
      <c r="Q49" s="75">
        <v>54</v>
      </c>
    </row>
    <row r="50" spans="16:17" ht="12.75">
      <c r="P50" s="259">
        <v>3610</v>
      </c>
      <c r="Q50" s="75">
        <v>55</v>
      </c>
    </row>
    <row r="51" spans="16:17" ht="12.75">
      <c r="P51" s="259">
        <v>3652</v>
      </c>
      <c r="Q51" s="75">
        <v>56</v>
      </c>
    </row>
    <row r="52" spans="16:17" ht="12.75">
      <c r="P52" s="259">
        <v>3694</v>
      </c>
      <c r="Q52" s="75">
        <v>57</v>
      </c>
    </row>
    <row r="53" spans="16:17" ht="12.75">
      <c r="P53" s="259">
        <v>3736</v>
      </c>
      <c r="Q53" s="75">
        <v>58</v>
      </c>
    </row>
    <row r="54" spans="16:17" ht="12.75">
      <c r="P54" s="259">
        <v>3776</v>
      </c>
      <c r="Q54" s="75">
        <v>59</v>
      </c>
    </row>
    <row r="55" spans="16:17" ht="12.75">
      <c r="P55" s="259">
        <v>3816</v>
      </c>
      <c r="Q55" s="75">
        <v>60</v>
      </c>
    </row>
    <row r="56" spans="16:17" ht="12.75">
      <c r="P56" s="259">
        <v>3856</v>
      </c>
      <c r="Q56" s="75">
        <v>61</v>
      </c>
    </row>
    <row r="57" spans="16:17" ht="12.75">
      <c r="P57" s="259">
        <v>3896</v>
      </c>
      <c r="Q57" s="75">
        <v>62</v>
      </c>
    </row>
    <row r="58" spans="16:17" ht="12.75">
      <c r="P58" s="259">
        <v>3936</v>
      </c>
      <c r="Q58" s="75">
        <v>63</v>
      </c>
    </row>
    <row r="59" spans="16:17" ht="12.75">
      <c r="P59" s="259">
        <v>3976</v>
      </c>
      <c r="Q59" s="75">
        <v>64</v>
      </c>
    </row>
    <row r="60" spans="16:17" ht="12.75">
      <c r="P60" s="258">
        <v>4016</v>
      </c>
      <c r="Q60" s="257">
        <v>65</v>
      </c>
    </row>
    <row r="61" spans="16:17" ht="12.75">
      <c r="P61" s="258">
        <v>4056</v>
      </c>
      <c r="Q61" s="257">
        <v>66</v>
      </c>
    </row>
    <row r="62" spans="16:17" ht="12.75">
      <c r="P62" s="258">
        <v>4096</v>
      </c>
      <c r="Q62" s="257">
        <v>67</v>
      </c>
    </row>
    <row r="63" spans="16:17" ht="12.75">
      <c r="P63" s="258">
        <v>4134</v>
      </c>
      <c r="Q63" s="257">
        <v>68</v>
      </c>
    </row>
    <row r="64" spans="16:17" ht="12.75">
      <c r="P64" s="258">
        <v>4172</v>
      </c>
      <c r="Q64" s="257">
        <v>69</v>
      </c>
    </row>
    <row r="65" spans="16:17" ht="12.75">
      <c r="P65" s="258">
        <v>4210</v>
      </c>
      <c r="Q65" s="257">
        <v>70</v>
      </c>
    </row>
    <row r="66" spans="16:17" ht="12.75">
      <c r="P66" s="258">
        <v>4248</v>
      </c>
      <c r="Q66" s="257">
        <v>71</v>
      </c>
    </row>
    <row r="67" spans="16:17" ht="12.75">
      <c r="P67" s="258">
        <v>4286</v>
      </c>
      <c r="Q67" s="257">
        <v>72</v>
      </c>
    </row>
    <row r="68" spans="16:17" ht="12.75">
      <c r="P68" s="258">
        <v>4324</v>
      </c>
      <c r="Q68" s="257">
        <v>73</v>
      </c>
    </row>
    <row r="69" spans="16:17" ht="12.75">
      <c r="P69" s="258">
        <v>4362</v>
      </c>
      <c r="Q69" s="257">
        <v>74</v>
      </c>
    </row>
    <row r="70" spans="16:17" ht="12.75">
      <c r="P70" s="258">
        <v>4400</v>
      </c>
      <c r="Q70" s="257">
        <v>75</v>
      </c>
    </row>
    <row r="71" spans="16:17" ht="12.75">
      <c r="P71" s="258">
        <v>4438</v>
      </c>
      <c r="Q71" s="257">
        <v>76</v>
      </c>
    </row>
    <row r="72" spans="16:17" ht="12.75">
      <c r="P72" s="258">
        <v>4476</v>
      </c>
      <c r="Q72" s="257">
        <v>77</v>
      </c>
    </row>
    <row r="73" spans="16:17" ht="12.75">
      <c r="P73" s="258">
        <v>4514</v>
      </c>
      <c r="Q73" s="257">
        <v>78</v>
      </c>
    </row>
    <row r="74" spans="16:17" ht="12.75">
      <c r="P74" s="258">
        <v>4552</v>
      </c>
      <c r="Q74" s="257">
        <v>79</v>
      </c>
    </row>
    <row r="75" spans="16:17" ht="12.75">
      <c r="P75" s="258">
        <v>4590</v>
      </c>
      <c r="Q75" s="257">
        <v>80</v>
      </c>
    </row>
    <row r="76" spans="16:17" ht="12.75">
      <c r="P76" s="258">
        <v>4628</v>
      </c>
      <c r="Q76" s="257">
        <v>81</v>
      </c>
    </row>
    <row r="77" spans="16:17" ht="12.75">
      <c r="P77" s="258">
        <v>4666</v>
      </c>
      <c r="Q77" s="257">
        <v>82</v>
      </c>
    </row>
    <row r="78" spans="16:17" ht="12.75">
      <c r="P78" s="258">
        <v>4704</v>
      </c>
      <c r="Q78" s="257">
        <v>83</v>
      </c>
    </row>
    <row r="79" spans="16:17" ht="12.75">
      <c r="P79" s="258">
        <v>4740</v>
      </c>
      <c r="Q79" s="257">
        <v>84</v>
      </c>
    </row>
    <row r="80" spans="16:17" ht="12.75">
      <c r="P80" s="258">
        <v>4776</v>
      </c>
      <c r="Q80" s="257">
        <v>85</v>
      </c>
    </row>
    <row r="81" spans="16:17" ht="12.75">
      <c r="P81" s="258">
        <v>4812</v>
      </c>
      <c r="Q81" s="257">
        <v>86</v>
      </c>
    </row>
    <row r="82" spans="16:17" ht="12.75">
      <c r="P82" s="258">
        <v>4848</v>
      </c>
      <c r="Q82" s="257">
        <v>87</v>
      </c>
    </row>
    <row r="83" spans="16:17" ht="12.75">
      <c r="P83" s="258">
        <v>4884</v>
      </c>
      <c r="Q83" s="257">
        <v>88</v>
      </c>
    </row>
    <row r="84" spans="16:17" ht="12.75">
      <c r="P84" s="258">
        <v>4920</v>
      </c>
      <c r="Q84" s="257">
        <v>89</v>
      </c>
    </row>
    <row r="85" spans="16:17" ht="12.75">
      <c r="P85" s="258">
        <v>4956</v>
      </c>
      <c r="Q85" s="257">
        <v>90</v>
      </c>
    </row>
    <row r="86" spans="16:17" ht="12.75">
      <c r="P86" s="258">
        <v>4992</v>
      </c>
      <c r="Q86" s="257">
        <v>91</v>
      </c>
    </row>
    <row r="87" spans="16:17" ht="12.75">
      <c r="P87" s="258">
        <v>5028</v>
      </c>
      <c r="Q87" s="257">
        <v>92</v>
      </c>
    </row>
    <row r="88" spans="16:17" ht="12.75">
      <c r="P88" s="258">
        <v>5062</v>
      </c>
      <c r="Q88" s="257">
        <v>93</v>
      </c>
    </row>
    <row r="89" spans="16:17" ht="12.75">
      <c r="P89" s="258">
        <v>5096</v>
      </c>
      <c r="Q89" s="257">
        <v>94</v>
      </c>
    </row>
    <row r="90" spans="16:17" ht="12.75">
      <c r="P90" s="258">
        <v>5130</v>
      </c>
      <c r="Q90" s="257">
        <v>95</v>
      </c>
    </row>
    <row r="91" spans="16:17" ht="12.75">
      <c r="P91" s="258">
        <v>5164</v>
      </c>
      <c r="Q91" s="257">
        <v>96</v>
      </c>
    </row>
    <row r="92" spans="16:17" ht="12.75">
      <c r="P92" s="258">
        <v>5198</v>
      </c>
      <c r="Q92" s="257">
        <v>97</v>
      </c>
    </row>
    <row r="93" spans="16:17" ht="12.75">
      <c r="P93" s="258">
        <v>5232</v>
      </c>
      <c r="Q93" s="257">
        <v>98</v>
      </c>
    </row>
    <row r="94" spans="16:17" ht="12.75">
      <c r="P94" s="258">
        <v>5266</v>
      </c>
      <c r="Q94" s="257">
        <v>99</v>
      </c>
    </row>
    <row r="95" spans="16:17" ht="12.75">
      <c r="P95" s="258">
        <v>5300</v>
      </c>
      <c r="Q95" s="257">
        <v>100</v>
      </c>
    </row>
  </sheetData>
  <sheetProtection/>
  <mergeCells count="22">
    <mergeCell ref="B6:B7"/>
    <mergeCell ref="C6:C7"/>
    <mergeCell ref="M6:M7"/>
    <mergeCell ref="A1:M1"/>
    <mergeCell ref="A2:M2"/>
    <mergeCell ref="G6:J6"/>
    <mergeCell ref="K6:K7"/>
    <mergeCell ref="L6:L7"/>
    <mergeCell ref="D3:E3"/>
    <mergeCell ref="G3:H3"/>
    <mergeCell ref="F6:F7"/>
    <mergeCell ref="A3:C3"/>
    <mergeCell ref="K29:L29"/>
    <mergeCell ref="A4:C4"/>
    <mergeCell ref="D4:E4"/>
    <mergeCell ref="J4:L4"/>
    <mergeCell ref="K5:L5"/>
    <mergeCell ref="A6:A7"/>
    <mergeCell ref="D6:D7"/>
    <mergeCell ref="E6:E7"/>
    <mergeCell ref="A29:D29"/>
    <mergeCell ref="G29:J29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64" r:id="rId2"/>
  <ignoredErrors>
    <ignoredError sqref="C27:F27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86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00390625" style="19" customWidth="1"/>
    <col min="2" max="2" width="9.421875" style="19" customWidth="1"/>
    <col min="3" max="3" width="10.57421875" style="316" customWidth="1"/>
    <col min="4" max="4" width="30.140625" style="39" bestFit="1" customWidth="1"/>
    <col min="5" max="5" width="23.28125" style="39" customWidth="1"/>
    <col min="6" max="6" width="16.8515625" style="132" customWidth="1"/>
    <col min="7" max="7" width="7.57421875" style="20" customWidth="1"/>
    <col min="8" max="8" width="2.140625" style="17" customWidth="1"/>
    <col min="9" max="9" width="6.00390625" style="19" customWidth="1"/>
    <col min="10" max="10" width="18.00390625" style="19" hidden="1" customWidth="1"/>
    <col min="11" max="11" width="7.8515625" style="19" customWidth="1"/>
    <col min="12" max="12" width="8.140625" style="316" bestFit="1" customWidth="1"/>
    <col min="13" max="13" width="30.140625" style="43" bestFit="1" customWidth="1"/>
    <col min="14" max="14" width="23.7109375" style="43" customWidth="1"/>
    <col min="15" max="15" width="16.421875" style="132" customWidth="1"/>
    <col min="16" max="16" width="7.7109375" style="17" customWidth="1"/>
    <col min="17" max="17" width="5.7109375" style="17" customWidth="1"/>
    <col min="18" max="19" width="9.140625" style="17" customWidth="1"/>
    <col min="20" max="20" width="9.140625" style="263" hidden="1" customWidth="1"/>
    <col min="21" max="21" width="9.140625" style="252" hidden="1" customWidth="1"/>
    <col min="22" max="16384" width="9.140625" style="17" customWidth="1"/>
  </cols>
  <sheetData>
    <row r="1" spans="1:21" s="8" customFormat="1" ht="50.25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T1" s="262">
        <v>41514</v>
      </c>
      <c r="U1" s="249">
        <v>100</v>
      </c>
    </row>
    <row r="2" spans="1:21" s="8" customFormat="1" ht="24.75" customHeight="1">
      <c r="A2" s="511" t="str">
        <f>'YARIŞMA BİLGİLERİ'!F19</f>
        <v>4.İnternational Rumi Children Games Sport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T2" s="262">
        <v>41564</v>
      </c>
      <c r="U2" s="249">
        <v>99</v>
      </c>
    </row>
    <row r="3" spans="1:21" s="10" customFormat="1" ht="29.25" customHeight="1">
      <c r="A3" s="512" t="s">
        <v>294</v>
      </c>
      <c r="B3" s="512"/>
      <c r="C3" s="512"/>
      <c r="D3" s="513" t="str">
        <f>Program!C9</f>
        <v>2000 M.</v>
      </c>
      <c r="E3" s="513"/>
      <c r="F3" s="514"/>
      <c r="G3" s="514"/>
      <c r="H3" s="9"/>
      <c r="I3" s="524"/>
      <c r="J3" s="524"/>
      <c r="K3" s="524"/>
      <c r="L3" s="524"/>
      <c r="M3" s="164"/>
      <c r="N3" s="522"/>
      <c r="O3" s="522"/>
      <c r="P3" s="522"/>
      <c r="T3" s="262">
        <v>41614</v>
      </c>
      <c r="U3" s="249">
        <v>98</v>
      </c>
    </row>
    <row r="4" spans="1:21" s="10" customFormat="1" ht="17.25" customHeight="1">
      <c r="A4" s="517" t="s">
        <v>295</v>
      </c>
      <c r="B4" s="517"/>
      <c r="C4" s="517"/>
      <c r="D4" s="518" t="str">
        <f>'YARIŞMA BİLGİLERİ'!F21</f>
        <v>Boys-Erkekler</v>
      </c>
      <c r="E4" s="518"/>
      <c r="F4" s="133"/>
      <c r="G4" s="24"/>
      <c r="H4" s="24"/>
      <c r="I4" s="24"/>
      <c r="J4" s="24"/>
      <c r="K4" s="24"/>
      <c r="L4" s="317"/>
      <c r="M4" s="308" t="s">
        <v>293</v>
      </c>
      <c r="N4" s="523" t="str">
        <f>Program!B9</f>
        <v>21 April 2014 - 16.40</v>
      </c>
      <c r="O4" s="523"/>
      <c r="P4" s="523"/>
      <c r="T4" s="262">
        <v>41664</v>
      </c>
      <c r="U4" s="249">
        <v>97</v>
      </c>
    </row>
    <row r="5" spans="1:21" s="8" customFormat="1" ht="15" customHeight="1">
      <c r="A5" s="11"/>
      <c r="B5" s="11"/>
      <c r="C5" s="313"/>
      <c r="D5" s="12"/>
      <c r="E5" s="13"/>
      <c r="F5" s="134"/>
      <c r="G5" s="13"/>
      <c r="H5" s="13"/>
      <c r="I5" s="11"/>
      <c r="J5" s="11"/>
      <c r="K5" s="11"/>
      <c r="L5" s="318"/>
      <c r="M5" s="14"/>
      <c r="N5" s="535">
        <v>41750.703735648145</v>
      </c>
      <c r="O5" s="535"/>
      <c r="P5" s="535"/>
      <c r="T5" s="262">
        <v>41714</v>
      </c>
      <c r="U5" s="249">
        <v>96</v>
      </c>
    </row>
    <row r="6" spans="1:21" s="15" customFormat="1" ht="18.75" customHeight="1">
      <c r="A6" s="519" t="s">
        <v>139</v>
      </c>
      <c r="B6" s="515" t="s">
        <v>140</v>
      </c>
      <c r="C6" s="520" t="s">
        <v>141</v>
      </c>
      <c r="D6" s="519" t="s">
        <v>142</v>
      </c>
      <c r="E6" s="519" t="s">
        <v>138</v>
      </c>
      <c r="F6" s="561" t="s">
        <v>137</v>
      </c>
      <c r="G6" s="515" t="s">
        <v>144</v>
      </c>
      <c r="I6" s="264" t="s">
        <v>145</v>
      </c>
      <c r="J6" s="265"/>
      <c r="K6" s="265"/>
      <c r="L6" s="319"/>
      <c r="M6" s="265"/>
      <c r="N6" s="265"/>
      <c r="O6" s="265"/>
      <c r="P6" s="266"/>
      <c r="T6" s="263">
        <v>41774</v>
      </c>
      <c r="U6" s="252">
        <v>95</v>
      </c>
    </row>
    <row r="7" spans="1:21" ht="26.25" customHeight="1">
      <c r="A7" s="519"/>
      <c r="B7" s="516"/>
      <c r="C7" s="520"/>
      <c r="D7" s="519"/>
      <c r="E7" s="519"/>
      <c r="F7" s="561"/>
      <c r="G7" s="516"/>
      <c r="H7" s="16"/>
      <c r="I7" s="35" t="s">
        <v>345</v>
      </c>
      <c r="J7" s="37" t="s">
        <v>28</v>
      </c>
      <c r="K7" s="37" t="s">
        <v>140</v>
      </c>
      <c r="L7" s="310" t="s">
        <v>141</v>
      </c>
      <c r="M7" s="90" t="s">
        <v>142</v>
      </c>
      <c r="N7" s="90" t="s">
        <v>138</v>
      </c>
      <c r="O7" s="129" t="s">
        <v>137</v>
      </c>
      <c r="P7" s="37" t="s">
        <v>148</v>
      </c>
      <c r="T7" s="263">
        <v>41834</v>
      </c>
      <c r="U7" s="252">
        <v>94</v>
      </c>
    </row>
    <row r="8" spans="1:21" s="15" customFormat="1" ht="48.75" customHeight="1">
      <c r="A8" s="270">
        <v>1</v>
      </c>
      <c r="B8" s="270">
        <v>57</v>
      </c>
      <c r="C8" s="346">
        <v>1999</v>
      </c>
      <c r="D8" s="357" t="s">
        <v>380</v>
      </c>
      <c r="E8" s="272" t="s">
        <v>285</v>
      </c>
      <c r="F8" s="349">
        <v>55310</v>
      </c>
      <c r="G8" s="358">
        <v>7</v>
      </c>
      <c r="H8" s="18"/>
      <c r="I8" s="270">
        <v>1</v>
      </c>
      <c r="J8" s="127" t="s">
        <v>336</v>
      </c>
      <c r="K8" s="345">
        <v>37</v>
      </c>
      <c r="L8" s="346">
        <v>1999</v>
      </c>
      <c r="M8" s="347" t="s">
        <v>415</v>
      </c>
      <c r="N8" s="347" t="s">
        <v>309</v>
      </c>
      <c r="O8" s="349">
        <v>72485</v>
      </c>
      <c r="P8" s="345">
        <v>7</v>
      </c>
      <c r="T8" s="263">
        <v>41894</v>
      </c>
      <c r="U8" s="252">
        <v>93</v>
      </c>
    </row>
    <row r="9" spans="1:21" s="15" customFormat="1" ht="48.75" customHeight="1">
      <c r="A9" s="270">
        <v>2</v>
      </c>
      <c r="B9" s="270">
        <v>27</v>
      </c>
      <c r="C9" s="346" t="s">
        <v>355</v>
      </c>
      <c r="D9" s="357" t="s">
        <v>356</v>
      </c>
      <c r="E9" s="272" t="s">
        <v>354</v>
      </c>
      <c r="F9" s="349">
        <v>55764</v>
      </c>
      <c r="G9" s="358">
        <v>6</v>
      </c>
      <c r="H9" s="18"/>
      <c r="I9" s="270">
        <v>2</v>
      </c>
      <c r="J9" s="127" t="s">
        <v>337</v>
      </c>
      <c r="K9" s="345">
        <v>3</v>
      </c>
      <c r="L9" s="346">
        <v>1999</v>
      </c>
      <c r="M9" s="347" t="s">
        <v>392</v>
      </c>
      <c r="N9" s="347" t="s">
        <v>311</v>
      </c>
      <c r="O9" s="349">
        <v>70386</v>
      </c>
      <c r="P9" s="345">
        <v>6</v>
      </c>
      <c r="T9" s="263">
        <v>41954</v>
      </c>
      <c r="U9" s="252">
        <v>92</v>
      </c>
    </row>
    <row r="10" spans="1:21" s="15" customFormat="1" ht="48.75" customHeight="1">
      <c r="A10" s="270">
        <v>3</v>
      </c>
      <c r="B10" s="270">
        <v>46</v>
      </c>
      <c r="C10" s="346">
        <v>2000</v>
      </c>
      <c r="D10" s="357" t="s">
        <v>369</v>
      </c>
      <c r="E10" s="272" t="s">
        <v>310</v>
      </c>
      <c r="F10" s="349">
        <v>60008</v>
      </c>
      <c r="G10" s="358">
        <v>5</v>
      </c>
      <c r="H10" s="18"/>
      <c r="I10" s="270">
        <v>3</v>
      </c>
      <c r="J10" s="127" t="s">
        <v>338</v>
      </c>
      <c r="K10" s="345">
        <v>13</v>
      </c>
      <c r="L10" s="346">
        <v>2000</v>
      </c>
      <c r="M10" s="347" t="s">
        <v>402</v>
      </c>
      <c r="N10" s="347" t="s">
        <v>348</v>
      </c>
      <c r="O10" s="349">
        <v>60767</v>
      </c>
      <c r="P10" s="345">
        <v>4</v>
      </c>
      <c r="T10" s="263">
        <v>42014</v>
      </c>
      <c r="U10" s="252">
        <v>91</v>
      </c>
    </row>
    <row r="11" spans="1:21" s="15" customFormat="1" ht="48.75" customHeight="1">
      <c r="A11" s="270">
        <v>4</v>
      </c>
      <c r="B11" s="270">
        <v>13</v>
      </c>
      <c r="C11" s="346">
        <v>2000</v>
      </c>
      <c r="D11" s="357" t="s">
        <v>402</v>
      </c>
      <c r="E11" s="272" t="s">
        <v>348</v>
      </c>
      <c r="F11" s="349">
        <v>60767</v>
      </c>
      <c r="G11" s="358">
        <v>4</v>
      </c>
      <c r="H11" s="18"/>
      <c r="I11" s="270">
        <v>4</v>
      </c>
      <c r="J11" s="127" t="s">
        <v>339</v>
      </c>
      <c r="K11" s="345">
        <v>21</v>
      </c>
      <c r="L11" s="346">
        <v>1999</v>
      </c>
      <c r="M11" s="347" t="s">
        <v>409</v>
      </c>
      <c r="N11" s="347" t="s">
        <v>300</v>
      </c>
      <c r="O11" s="349">
        <v>62016</v>
      </c>
      <c r="P11" s="345">
        <v>5</v>
      </c>
      <c r="T11" s="263">
        <v>42084</v>
      </c>
      <c r="U11" s="252">
        <v>90</v>
      </c>
    </row>
    <row r="12" spans="1:21" s="15" customFormat="1" ht="48.75" customHeight="1">
      <c r="A12" s="270">
        <v>5</v>
      </c>
      <c r="B12" s="270">
        <v>21</v>
      </c>
      <c r="C12" s="346">
        <v>1999</v>
      </c>
      <c r="D12" s="357" t="s">
        <v>409</v>
      </c>
      <c r="E12" s="272" t="s">
        <v>300</v>
      </c>
      <c r="F12" s="349">
        <v>62016</v>
      </c>
      <c r="G12" s="358">
        <v>3</v>
      </c>
      <c r="H12" s="18"/>
      <c r="I12" s="270">
        <v>5</v>
      </c>
      <c r="J12" s="127" t="s">
        <v>340</v>
      </c>
      <c r="K12" s="345">
        <v>27</v>
      </c>
      <c r="L12" s="346" t="s">
        <v>355</v>
      </c>
      <c r="M12" s="347" t="s">
        <v>356</v>
      </c>
      <c r="N12" s="347" t="s">
        <v>354</v>
      </c>
      <c r="O12" s="349">
        <v>55764</v>
      </c>
      <c r="P12" s="345">
        <v>2</v>
      </c>
      <c r="T12" s="263">
        <v>42154</v>
      </c>
      <c r="U12" s="252">
        <v>89</v>
      </c>
    </row>
    <row r="13" spans="1:21" s="15" customFormat="1" ht="48.75" customHeight="1">
      <c r="A13" s="270">
        <v>6</v>
      </c>
      <c r="B13" s="270">
        <v>3</v>
      </c>
      <c r="C13" s="346">
        <v>1999</v>
      </c>
      <c r="D13" s="357" t="s">
        <v>392</v>
      </c>
      <c r="E13" s="272" t="s">
        <v>311</v>
      </c>
      <c r="F13" s="349">
        <v>70386</v>
      </c>
      <c r="G13" s="358">
        <v>2</v>
      </c>
      <c r="H13" s="18"/>
      <c r="I13" s="270">
        <v>6</v>
      </c>
      <c r="J13" s="127" t="s">
        <v>341</v>
      </c>
      <c r="K13" s="345">
        <v>46</v>
      </c>
      <c r="L13" s="346">
        <v>2000</v>
      </c>
      <c r="M13" s="347" t="s">
        <v>369</v>
      </c>
      <c r="N13" s="347" t="s">
        <v>310</v>
      </c>
      <c r="O13" s="349">
        <v>60008</v>
      </c>
      <c r="P13" s="345">
        <v>3</v>
      </c>
      <c r="T13" s="263">
        <v>42224</v>
      </c>
      <c r="U13" s="252">
        <v>88</v>
      </c>
    </row>
    <row r="14" spans="1:21" s="15" customFormat="1" ht="48.75" customHeight="1">
      <c r="A14" s="270">
        <v>7</v>
      </c>
      <c r="B14" s="270">
        <v>37</v>
      </c>
      <c r="C14" s="346">
        <v>1999</v>
      </c>
      <c r="D14" s="357" t="s">
        <v>415</v>
      </c>
      <c r="E14" s="272" t="s">
        <v>309</v>
      </c>
      <c r="F14" s="349">
        <v>72485</v>
      </c>
      <c r="G14" s="358">
        <v>1</v>
      </c>
      <c r="H14" s="18"/>
      <c r="I14" s="270">
        <v>7</v>
      </c>
      <c r="J14" s="127" t="s">
        <v>342</v>
      </c>
      <c r="K14" s="345">
        <v>57</v>
      </c>
      <c r="L14" s="346">
        <v>1999</v>
      </c>
      <c r="M14" s="347" t="s">
        <v>380</v>
      </c>
      <c r="N14" s="347" t="s">
        <v>285</v>
      </c>
      <c r="O14" s="349">
        <v>55310</v>
      </c>
      <c r="P14" s="345">
        <v>1</v>
      </c>
      <c r="T14" s="263">
        <v>42294</v>
      </c>
      <c r="U14" s="252">
        <v>87</v>
      </c>
    </row>
    <row r="15" spans="1:21" s="15" customFormat="1" ht="48.75" customHeight="1">
      <c r="A15" s="270"/>
      <c r="B15" s="270"/>
      <c r="C15" s="346"/>
      <c r="D15" s="357"/>
      <c r="E15" s="272"/>
      <c r="F15" s="349"/>
      <c r="G15" s="358"/>
      <c r="H15" s="18"/>
      <c r="I15" s="270">
        <v>8</v>
      </c>
      <c r="J15" s="127" t="s">
        <v>343</v>
      </c>
      <c r="K15" s="345" t="s">
        <v>393</v>
      </c>
      <c r="L15" s="346" t="s">
        <v>393</v>
      </c>
      <c r="M15" s="347" t="s">
        <v>393</v>
      </c>
      <c r="N15" s="347" t="s">
        <v>393</v>
      </c>
      <c r="O15" s="349"/>
      <c r="P15" s="345"/>
      <c r="T15" s="263">
        <v>42364</v>
      </c>
      <c r="U15" s="252">
        <v>86</v>
      </c>
    </row>
    <row r="16" spans="1:21" s="15" customFormat="1" ht="48.75" customHeight="1">
      <c r="A16" s="270"/>
      <c r="B16" s="270"/>
      <c r="C16" s="346"/>
      <c r="D16" s="357"/>
      <c r="E16" s="272"/>
      <c r="F16" s="349"/>
      <c r="G16" s="358"/>
      <c r="H16" s="18"/>
      <c r="I16" s="270">
        <v>9</v>
      </c>
      <c r="J16" s="127" t="s">
        <v>440</v>
      </c>
      <c r="K16" s="345" t="s">
        <v>393</v>
      </c>
      <c r="L16" s="346" t="s">
        <v>393</v>
      </c>
      <c r="M16" s="347" t="s">
        <v>393</v>
      </c>
      <c r="N16" s="347" t="s">
        <v>393</v>
      </c>
      <c r="O16" s="349"/>
      <c r="P16" s="345"/>
      <c r="T16" s="263">
        <v>42434</v>
      </c>
      <c r="U16" s="252">
        <v>85</v>
      </c>
    </row>
    <row r="17" spans="1:21" s="15" customFormat="1" ht="48.75" customHeight="1">
      <c r="A17" s="270"/>
      <c r="B17" s="270"/>
      <c r="C17" s="346"/>
      <c r="D17" s="357"/>
      <c r="E17" s="272"/>
      <c r="F17" s="349"/>
      <c r="G17" s="358"/>
      <c r="H17" s="18"/>
      <c r="I17" s="270">
        <v>10</v>
      </c>
      <c r="J17" s="127" t="s">
        <v>441</v>
      </c>
      <c r="K17" s="345" t="s">
        <v>393</v>
      </c>
      <c r="L17" s="346" t="s">
        <v>393</v>
      </c>
      <c r="M17" s="347" t="s">
        <v>393</v>
      </c>
      <c r="N17" s="347" t="s">
        <v>393</v>
      </c>
      <c r="O17" s="349"/>
      <c r="P17" s="345"/>
      <c r="T17" s="263">
        <v>42504</v>
      </c>
      <c r="U17" s="252">
        <v>84</v>
      </c>
    </row>
    <row r="18" spans="1:21" s="15" customFormat="1" ht="48.75" customHeight="1">
      <c r="A18" s="270"/>
      <c r="B18" s="270"/>
      <c r="C18" s="346"/>
      <c r="D18" s="357"/>
      <c r="E18" s="272"/>
      <c r="F18" s="349"/>
      <c r="G18" s="358"/>
      <c r="H18" s="18"/>
      <c r="I18" s="270">
        <v>11</v>
      </c>
      <c r="J18" s="127" t="s">
        <v>442</v>
      </c>
      <c r="K18" s="345" t="s">
        <v>393</v>
      </c>
      <c r="L18" s="346" t="s">
        <v>393</v>
      </c>
      <c r="M18" s="347" t="s">
        <v>393</v>
      </c>
      <c r="N18" s="347" t="s">
        <v>393</v>
      </c>
      <c r="O18" s="349"/>
      <c r="P18" s="345"/>
      <c r="T18" s="263">
        <v>42574</v>
      </c>
      <c r="U18" s="252">
        <v>83</v>
      </c>
    </row>
    <row r="19" spans="1:21" s="15" customFormat="1" ht="48.75" customHeight="1">
      <c r="A19" s="270"/>
      <c r="B19" s="270"/>
      <c r="C19" s="346"/>
      <c r="D19" s="357"/>
      <c r="E19" s="272"/>
      <c r="F19" s="349"/>
      <c r="G19" s="358"/>
      <c r="H19" s="18"/>
      <c r="I19" s="270">
        <v>12</v>
      </c>
      <c r="J19" s="127" t="s">
        <v>443</v>
      </c>
      <c r="K19" s="345" t="s">
        <v>393</v>
      </c>
      <c r="L19" s="346" t="s">
        <v>393</v>
      </c>
      <c r="M19" s="347" t="s">
        <v>393</v>
      </c>
      <c r="N19" s="347" t="s">
        <v>393</v>
      </c>
      <c r="O19" s="349"/>
      <c r="P19" s="345"/>
      <c r="T19" s="263">
        <v>42654</v>
      </c>
      <c r="U19" s="252">
        <v>82</v>
      </c>
    </row>
    <row r="20" spans="1:21" s="15" customFormat="1" ht="48.75" customHeight="1">
      <c r="A20" s="270"/>
      <c r="B20" s="270"/>
      <c r="C20" s="346"/>
      <c r="D20" s="357"/>
      <c r="E20" s="272"/>
      <c r="F20" s="349"/>
      <c r="G20" s="358"/>
      <c r="H20" s="18"/>
      <c r="I20" s="264" t="s">
        <v>146</v>
      </c>
      <c r="J20" s="265"/>
      <c r="K20" s="265"/>
      <c r="L20" s="319"/>
      <c r="M20" s="265"/>
      <c r="N20" s="265"/>
      <c r="O20" s="265"/>
      <c r="P20" s="266"/>
      <c r="T20" s="263">
        <v>42734</v>
      </c>
      <c r="U20" s="252">
        <v>81</v>
      </c>
    </row>
    <row r="21" spans="1:21" s="15" customFormat="1" ht="48.75" customHeight="1">
      <c r="A21" s="270"/>
      <c r="B21" s="270"/>
      <c r="C21" s="346"/>
      <c r="D21" s="357"/>
      <c r="E21" s="272"/>
      <c r="F21" s="349"/>
      <c r="G21" s="358"/>
      <c r="H21" s="18"/>
      <c r="I21" s="35" t="s">
        <v>345</v>
      </c>
      <c r="J21" s="37" t="s">
        <v>28</v>
      </c>
      <c r="K21" s="37" t="s">
        <v>140</v>
      </c>
      <c r="L21" s="310" t="s">
        <v>141</v>
      </c>
      <c r="M21" s="90" t="s">
        <v>142</v>
      </c>
      <c r="N21" s="90" t="s">
        <v>138</v>
      </c>
      <c r="O21" s="129" t="s">
        <v>137</v>
      </c>
      <c r="P21" s="37" t="s">
        <v>148</v>
      </c>
      <c r="T21" s="263">
        <v>42814</v>
      </c>
      <c r="U21" s="252">
        <v>80</v>
      </c>
    </row>
    <row r="22" spans="1:21" s="15" customFormat="1" ht="48.75" customHeight="1">
      <c r="A22" s="270"/>
      <c r="B22" s="270"/>
      <c r="C22" s="346"/>
      <c r="D22" s="357"/>
      <c r="E22" s="272"/>
      <c r="F22" s="349"/>
      <c r="G22" s="358"/>
      <c r="H22" s="18"/>
      <c r="I22" s="270">
        <v>1</v>
      </c>
      <c r="J22" s="127" t="s">
        <v>444</v>
      </c>
      <c r="K22" s="345" t="s">
        <v>393</v>
      </c>
      <c r="L22" s="346" t="s">
        <v>393</v>
      </c>
      <c r="M22" s="347" t="s">
        <v>393</v>
      </c>
      <c r="N22" s="347" t="s">
        <v>393</v>
      </c>
      <c r="O22" s="349"/>
      <c r="P22" s="345"/>
      <c r="T22" s="263">
        <v>42894</v>
      </c>
      <c r="U22" s="252">
        <v>79</v>
      </c>
    </row>
    <row r="23" spans="1:21" s="15" customFormat="1" ht="48.75" customHeight="1">
      <c r="A23" s="270"/>
      <c r="B23" s="270"/>
      <c r="C23" s="346"/>
      <c r="D23" s="357"/>
      <c r="E23" s="272"/>
      <c r="F23" s="349"/>
      <c r="G23" s="358"/>
      <c r="H23" s="18"/>
      <c r="I23" s="270">
        <v>2</v>
      </c>
      <c r="J23" s="127" t="s">
        <v>445</v>
      </c>
      <c r="K23" s="345" t="s">
        <v>393</v>
      </c>
      <c r="L23" s="346" t="s">
        <v>393</v>
      </c>
      <c r="M23" s="347" t="s">
        <v>393</v>
      </c>
      <c r="N23" s="347" t="s">
        <v>393</v>
      </c>
      <c r="O23" s="349"/>
      <c r="P23" s="345"/>
      <c r="T23" s="263">
        <v>42974</v>
      </c>
      <c r="U23" s="252">
        <v>78</v>
      </c>
    </row>
    <row r="24" spans="1:21" s="15" customFormat="1" ht="48.75" customHeight="1">
      <c r="A24" s="270"/>
      <c r="B24" s="270"/>
      <c r="C24" s="346"/>
      <c r="D24" s="357"/>
      <c r="E24" s="272"/>
      <c r="F24" s="349"/>
      <c r="G24" s="358"/>
      <c r="H24" s="18"/>
      <c r="I24" s="270">
        <v>3</v>
      </c>
      <c r="J24" s="127" t="s">
        <v>446</v>
      </c>
      <c r="K24" s="345" t="s">
        <v>393</v>
      </c>
      <c r="L24" s="346" t="s">
        <v>393</v>
      </c>
      <c r="M24" s="347" t="s">
        <v>393</v>
      </c>
      <c r="N24" s="347" t="s">
        <v>393</v>
      </c>
      <c r="O24" s="349"/>
      <c r="P24" s="345"/>
      <c r="T24" s="263">
        <v>43054</v>
      </c>
      <c r="U24" s="252">
        <v>77</v>
      </c>
    </row>
    <row r="25" spans="1:21" s="15" customFormat="1" ht="48.75" customHeight="1">
      <c r="A25" s="270"/>
      <c r="B25" s="270"/>
      <c r="C25" s="346"/>
      <c r="D25" s="357"/>
      <c r="E25" s="272"/>
      <c r="F25" s="349"/>
      <c r="G25" s="358"/>
      <c r="H25" s="18"/>
      <c r="I25" s="270">
        <v>4</v>
      </c>
      <c r="J25" s="127" t="s">
        <v>447</v>
      </c>
      <c r="K25" s="345" t="s">
        <v>393</v>
      </c>
      <c r="L25" s="346" t="s">
        <v>393</v>
      </c>
      <c r="M25" s="347" t="s">
        <v>393</v>
      </c>
      <c r="N25" s="347" t="s">
        <v>393</v>
      </c>
      <c r="O25" s="349"/>
      <c r="P25" s="345"/>
      <c r="T25" s="263">
        <v>43134</v>
      </c>
      <c r="U25" s="252">
        <v>76</v>
      </c>
    </row>
    <row r="26" spans="1:21" s="15" customFormat="1" ht="48.75" customHeight="1">
      <c r="A26" s="270"/>
      <c r="B26" s="270"/>
      <c r="C26" s="346"/>
      <c r="D26" s="357"/>
      <c r="E26" s="272"/>
      <c r="F26" s="349"/>
      <c r="G26" s="358"/>
      <c r="H26" s="18"/>
      <c r="I26" s="270">
        <v>5</v>
      </c>
      <c r="J26" s="127" t="s">
        <v>448</v>
      </c>
      <c r="K26" s="345" t="s">
        <v>393</v>
      </c>
      <c r="L26" s="346" t="s">
        <v>393</v>
      </c>
      <c r="M26" s="347" t="s">
        <v>393</v>
      </c>
      <c r="N26" s="347" t="s">
        <v>393</v>
      </c>
      <c r="O26" s="349"/>
      <c r="P26" s="345"/>
      <c r="T26" s="263">
        <v>43214</v>
      </c>
      <c r="U26" s="252">
        <v>75</v>
      </c>
    </row>
    <row r="27" spans="1:21" s="15" customFormat="1" ht="48.75" customHeight="1">
      <c r="A27" s="270"/>
      <c r="B27" s="270"/>
      <c r="C27" s="346"/>
      <c r="D27" s="357"/>
      <c r="E27" s="272"/>
      <c r="F27" s="349"/>
      <c r="G27" s="358"/>
      <c r="H27" s="18"/>
      <c r="I27" s="270">
        <v>6</v>
      </c>
      <c r="J27" s="127" t="s">
        <v>449</v>
      </c>
      <c r="K27" s="345" t="s">
        <v>393</v>
      </c>
      <c r="L27" s="346" t="s">
        <v>393</v>
      </c>
      <c r="M27" s="347" t="s">
        <v>393</v>
      </c>
      <c r="N27" s="347" t="s">
        <v>393</v>
      </c>
      <c r="O27" s="349"/>
      <c r="P27" s="345"/>
      <c r="T27" s="263">
        <v>43314</v>
      </c>
      <c r="U27" s="252">
        <v>74</v>
      </c>
    </row>
    <row r="28" spans="1:21" s="15" customFormat="1" ht="48.75" customHeight="1">
      <c r="A28" s="270"/>
      <c r="B28" s="270"/>
      <c r="C28" s="346"/>
      <c r="D28" s="357"/>
      <c r="E28" s="272"/>
      <c r="F28" s="349"/>
      <c r="G28" s="358"/>
      <c r="H28" s="18"/>
      <c r="I28" s="270">
        <v>7</v>
      </c>
      <c r="J28" s="127" t="s">
        <v>450</v>
      </c>
      <c r="K28" s="345" t="s">
        <v>393</v>
      </c>
      <c r="L28" s="346" t="s">
        <v>393</v>
      </c>
      <c r="M28" s="347" t="s">
        <v>393</v>
      </c>
      <c r="N28" s="347" t="s">
        <v>393</v>
      </c>
      <c r="O28" s="349"/>
      <c r="P28" s="345"/>
      <c r="T28" s="263">
        <v>43414</v>
      </c>
      <c r="U28" s="252">
        <v>73</v>
      </c>
    </row>
    <row r="29" spans="1:21" s="15" customFormat="1" ht="48.75" customHeight="1">
      <c r="A29" s="270"/>
      <c r="B29" s="270"/>
      <c r="C29" s="346"/>
      <c r="D29" s="357"/>
      <c r="E29" s="272"/>
      <c r="F29" s="349"/>
      <c r="G29" s="358"/>
      <c r="H29" s="18"/>
      <c r="I29" s="270">
        <v>8</v>
      </c>
      <c r="J29" s="127" t="s">
        <v>451</v>
      </c>
      <c r="K29" s="345" t="s">
        <v>393</v>
      </c>
      <c r="L29" s="346" t="s">
        <v>393</v>
      </c>
      <c r="M29" s="347" t="s">
        <v>393</v>
      </c>
      <c r="N29" s="347" t="s">
        <v>393</v>
      </c>
      <c r="O29" s="349"/>
      <c r="P29" s="345"/>
      <c r="T29" s="263">
        <v>43514</v>
      </c>
      <c r="U29" s="252">
        <v>72</v>
      </c>
    </row>
    <row r="30" spans="1:21" s="15" customFormat="1" ht="48.75" customHeight="1">
      <c r="A30" s="270"/>
      <c r="B30" s="270"/>
      <c r="C30" s="346"/>
      <c r="D30" s="357"/>
      <c r="E30" s="272"/>
      <c r="F30" s="349"/>
      <c r="G30" s="358"/>
      <c r="H30" s="18"/>
      <c r="I30" s="270">
        <v>9</v>
      </c>
      <c r="J30" s="127" t="s">
        <v>452</v>
      </c>
      <c r="K30" s="345" t="s">
        <v>393</v>
      </c>
      <c r="L30" s="346" t="s">
        <v>393</v>
      </c>
      <c r="M30" s="347" t="s">
        <v>393</v>
      </c>
      <c r="N30" s="347" t="s">
        <v>393</v>
      </c>
      <c r="O30" s="349"/>
      <c r="P30" s="345"/>
      <c r="T30" s="263">
        <v>43614</v>
      </c>
      <c r="U30" s="252">
        <v>71</v>
      </c>
    </row>
    <row r="31" spans="1:21" s="15" customFormat="1" ht="48.75" customHeight="1">
      <c r="A31" s="270"/>
      <c r="B31" s="270"/>
      <c r="C31" s="346"/>
      <c r="D31" s="357"/>
      <c r="E31" s="272"/>
      <c r="F31" s="349"/>
      <c r="G31" s="358"/>
      <c r="H31" s="18"/>
      <c r="I31" s="270">
        <v>10</v>
      </c>
      <c r="J31" s="127" t="s">
        <v>453</v>
      </c>
      <c r="K31" s="345" t="s">
        <v>393</v>
      </c>
      <c r="L31" s="346" t="s">
        <v>393</v>
      </c>
      <c r="M31" s="347" t="s">
        <v>393</v>
      </c>
      <c r="N31" s="347" t="s">
        <v>393</v>
      </c>
      <c r="O31" s="349"/>
      <c r="P31" s="345"/>
      <c r="T31" s="263">
        <v>43714</v>
      </c>
      <c r="U31" s="252">
        <v>70</v>
      </c>
    </row>
    <row r="32" spans="1:21" s="15" customFormat="1" ht="48.75" customHeight="1">
      <c r="A32" s="270"/>
      <c r="B32" s="270"/>
      <c r="C32" s="346"/>
      <c r="D32" s="357"/>
      <c r="E32" s="272"/>
      <c r="F32" s="349"/>
      <c r="G32" s="358"/>
      <c r="H32" s="18"/>
      <c r="I32" s="270">
        <v>11</v>
      </c>
      <c r="J32" s="127" t="s">
        <v>454</v>
      </c>
      <c r="K32" s="345" t="s">
        <v>393</v>
      </c>
      <c r="L32" s="346" t="s">
        <v>393</v>
      </c>
      <c r="M32" s="347" t="s">
        <v>393</v>
      </c>
      <c r="N32" s="347" t="s">
        <v>393</v>
      </c>
      <c r="O32" s="349"/>
      <c r="P32" s="345"/>
      <c r="T32" s="263">
        <v>43834</v>
      </c>
      <c r="U32" s="252">
        <v>69</v>
      </c>
    </row>
    <row r="33" spans="1:21" s="15" customFormat="1" ht="48.75" customHeight="1">
      <c r="A33" s="270"/>
      <c r="B33" s="270"/>
      <c r="C33" s="346"/>
      <c r="D33" s="357"/>
      <c r="E33" s="272"/>
      <c r="F33" s="349"/>
      <c r="G33" s="358"/>
      <c r="H33" s="18"/>
      <c r="I33" s="270">
        <v>12</v>
      </c>
      <c r="J33" s="127" t="s">
        <v>455</v>
      </c>
      <c r="K33" s="345">
        <f>IF(ISERROR(VLOOKUP(J33,event!$B$4:$H$592,2,0)),"",(VLOOKUP(J33,event!$B$4:$H$592,2,0)))</f>
      </c>
      <c r="L33" s="346">
        <f>IF(ISERROR(VLOOKUP(J33,event!$B$4:$H$592,4,0)),"",(VLOOKUP(J33,event!$B$4:$H$592,4,0)))</f>
      </c>
      <c r="M33" s="347">
        <f>IF(ISERROR(VLOOKUP(J33,event!$B$4:$H$592,5,0)),"",(VLOOKUP(J33,event!$B$4:$H$592,5,0)))</f>
      </c>
      <c r="N33" s="347">
        <f>IF(ISERROR(VLOOKUP(J33,event!$B$4:$H$592,6,0)),"",(VLOOKUP(J33,event!$B$4:$H$592,6,0)))</f>
      </c>
      <c r="O33" s="349"/>
      <c r="P33" s="345"/>
      <c r="T33" s="263">
        <v>43954</v>
      </c>
      <c r="U33" s="252">
        <v>68</v>
      </c>
    </row>
    <row r="34" spans="1:21" ht="7.5" customHeight="1">
      <c r="A34" s="26"/>
      <c r="B34" s="26"/>
      <c r="C34" s="314"/>
      <c r="D34" s="44"/>
      <c r="E34" s="27"/>
      <c r="F34" s="135"/>
      <c r="G34" s="29"/>
      <c r="I34" s="30"/>
      <c r="J34" s="31"/>
      <c r="K34" s="32"/>
      <c r="L34" s="320"/>
      <c r="M34" s="40"/>
      <c r="N34" s="40"/>
      <c r="O34" s="130"/>
      <c r="P34" s="32"/>
      <c r="T34" s="263">
        <v>45964</v>
      </c>
      <c r="U34" s="252">
        <v>53</v>
      </c>
    </row>
    <row r="35" spans="1:21" ht="14.25" customHeight="1">
      <c r="A35" s="21" t="s">
        <v>6</v>
      </c>
      <c r="B35" s="21"/>
      <c r="C35" s="315"/>
      <c r="D35" s="45"/>
      <c r="E35" s="38" t="s">
        <v>0</v>
      </c>
      <c r="F35" s="136" t="s">
        <v>1</v>
      </c>
      <c r="G35" s="19"/>
      <c r="H35" s="22" t="s">
        <v>2</v>
      </c>
      <c r="I35" s="22"/>
      <c r="J35" s="22"/>
      <c r="K35" s="22"/>
      <c r="M35" s="41" t="s">
        <v>3</v>
      </c>
      <c r="N35" s="42" t="s">
        <v>3</v>
      </c>
      <c r="O35" s="131" t="s">
        <v>3</v>
      </c>
      <c r="P35" s="21"/>
      <c r="Q35" s="23"/>
      <c r="T35" s="263">
        <v>50114</v>
      </c>
      <c r="U35" s="252">
        <v>52</v>
      </c>
    </row>
    <row r="36" spans="20:21" ht="12.75">
      <c r="T36" s="263">
        <v>50264</v>
      </c>
      <c r="U36" s="252">
        <v>51</v>
      </c>
    </row>
    <row r="37" spans="20:21" ht="12.75">
      <c r="T37" s="263">
        <v>50414</v>
      </c>
      <c r="U37" s="252">
        <v>50</v>
      </c>
    </row>
    <row r="38" spans="20:21" ht="12.75">
      <c r="T38" s="263">
        <v>50614</v>
      </c>
      <c r="U38" s="252">
        <v>49</v>
      </c>
    </row>
    <row r="39" spans="20:21" ht="12.75">
      <c r="T39" s="263">
        <v>50814</v>
      </c>
      <c r="U39" s="252">
        <v>48</v>
      </c>
    </row>
    <row r="40" spans="20:21" ht="12.75">
      <c r="T40" s="263">
        <v>51014</v>
      </c>
      <c r="U40" s="252">
        <v>47</v>
      </c>
    </row>
    <row r="41" spans="20:21" ht="12.75">
      <c r="T41" s="263">
        <v>51214</v>
      </c>
      <c r="U41" s="252">
        <v>46</v>
      </c>
    </row>
    <row r="42" spans="20:21" ht="12.75">
      <c r="T42" s="263">
        <v>51414</v>
      </c>
      <c r="U42" s="252">
        <v>45</v>
      </c>
    </row>
    <row r="43" spans="20:21" ht="12.75">
      <c r="T43" s="263">
        <v>51614</v>
      </c>
      <c r="U43" s="252">
        <v>44</v>
      </c>
    </row>
    <row r="44" spans="20:21" ht="12.75">
      <c r="T44" s="263">
        <v>51814</v>
      </c>
      <c r="U44" s="252">
        <v>43</v>
      </c>
    </row>
    <row r="45" spans="20:21" ht="12.75">
      <c r="T45" s="263">
        <v>52014</v>
      </c>
      <c r="U45" s="252">
        <v>42</v>
      </c>
    </row>
    <row r="46" spans="20:21" ht="12.75">
      <c r="T46" s="263">
        <v>52214</v>
      </c>
      <c r="U46" s="252">
        <v>41</v>
      </c>
    </row>
    <row r="47" spans="20:21" ht="12.75">
      <c r="T47" s="263">
        <v>52414</v>
      </c>
      <c r="U47" s="252">
        <v>40</v>
      </c>
    </row>
    <row r="48" spans="20:21" ht="12.75">
      <c r="T48" s="263">
        <v>52614</v>
      </c>
      <c r="U48" s="252">
        <v>39</v>
      </c>
    </row>
    <row r="49" spans="20:21" ht="12.75">
      <c r="T49" s="263">
        <v>52814</v>
      </c>
      <c r="U49" s="252">
        <v>38</v>
      </c>
    </row>
    <row r="50" spans="20:21" ht="12.75">
      <c r="T50" s="263">
        <v>53014</v>
      </c>
      <c r="U50" s="252">
        <v>37</v>
      </c>
    </row>
    <row r="51" spans="20:21" ht="12.75">
      <c r="T51" s="263">
        <v>53214</v>
      </c>
      <c r="U51" s="252">
        <v>36</v>
      </c>
    </row>
    <row r="52" spans="20:21" ht="12.75">
      <c r="T52" s="263">
        <v>53514</v>
      </c>
      <c r="U52" s="252">
        <v>35</v>
      </c>
    </row>
    <row r="53" spans="20:21" ht="12.75">
      <c r="T53" s="263">
        <v>53814</v>
      </c>
      <c r="U53" s="252">
        <v>34</v>
      </c>
    </row>
    <row r="54" spans="20:21" ht="12.75">
      <c r="T54" s="263">
        <v>54114</v>
      </c>
      <c r="U54" s="252">
        <v>33</v>
      </c>
    </row>
    <row r="55" spans="20:21" ht="12.75">
      <c r="T55" s="263">
        <v>54414</v>
      </c>
      <c r="U55" s="252">
        <v>32</v>
      </c>
    </row>
    <row r="56" spans="20:21" ht="12.75">
      <c r="T56" s="263">
        <v>54814</v>
      </c>
      <c r="U56" s="252">
        <v>31</v>
      </c>
    </row>
    <row r="57" spans="20:21" ht="12.75">
      <c r="T57" s="263">
        <v>55214</v>
      </c>
      <c r="U57" s="252">
        <v>30</v>
      </c>
    </row>
    <row r="58" spans="20:21" ht="12.75">
      <c r="T58" s="263">
        <v>55614</v>
      </c>
      <c r="U58" s="252">
        <v>29</v>
      </c>
    </row>
    <row r="59" spans="20:21" ht="12.75">
      <c r="T59" s="263">
        <v>60014</v>
      </c>
      <c r="U59" s="252">
        <v>28</v>
      </c>
    </row>
    <row r="60" spans="20:21" ht="12.75">
      <c r="T60" s="263">
        <v>60414</v>
      </c>
      <c r="U60" s="252">
        <v>27</v>
      </c>
    </row>
    <row r="61" spans="20:21" ht="12.75">
      <c r="T61" s="263">
        <v>60814</v>
      </c>
      <c r="U61" s="252">
        <v>26</v>
      </c>
    </row>
    <row r="62" spans="20:21" ht="12.75">
      <c r="T62" s="263">
        <v>61214</v>
      </c>
      <c r="U62" s="252">
        <v>25</v>
      </c>
    </row>
    <row r="63" spans="20:21" ht="12.75">
      <c r="T63" s="263">
        <v>61614</v>
      </c>
      <c r="U63" s="252">
        <v>24</v>
      </c>
    </row>
    <row r="64" spans="20:21" ht="12.75">
      <c r="T64" s="263">
        <v>62014</v>
      </c>
      <c r="U64" s="252">
        <v>23</v>
      </c>
    </row>
    <row r="65" spans="20:21" ht="12.75">
      <c r="T65" s="263">
        <v>62414</v>
      </c>
      <c r="U65" s="252">
        <v>22</v>
      </c>
    </row>
    <row r="66" spans="20:21" ht="12.75">
      <c r="T66" s="263">
        <v>62814</v>
      </c>
      <c r="U66" s="252">
        <v>21</v>
      </c>
    </row>
    <row r="67" spans="20:21" ht="12.75">
      <c r="T67" s="263">
        <v>63214</v>
      </c>
      <c r="U67" s="252">
        <v>20</v>
      </c>
    </row>
    <row r="68" spans="20:21" ht="12.75">
      <c r="T68" s="263">
        <v>63614</v>
      </c>
      <c r="U68" s="252">
        <v>19</v>
      </c>
    </row>
    <row r="69" spans="20:21" ht="12.75">
      <c r="T69" s="263">
        <v>64014</v>
      </c>
      <c r="U69" s="252">
        <v>18</v>
      </c>
    </row>
    <row r="70" spans="20:21" ht="12.75">
      <c r="T70" s="263">
        <v>64414</v>
      </c>
      <c r="U70" s="252">
        <v>17</v>
      </c>
    </row>
    <row r="71" spans="20:21" ht="12.75">
      <c r="T71" s="263">
        <v>64814</v>
      </c>
      <c r="U71" s="252">
        <v>16</v>
      </c>
    </row>
    <row r="72" spans="20:21" ht="12.75">
      <c r="T72" s="263">
        <v>65214</v>
      </c>
      <c r="U72" s="252">
        <v>15</v>
      </c>
    </row>
    <row r="73" spans="20:21" ht="12.75">
      <c r="T73" s="263">
        <v>65614</v>
      </c>
      <c r="U73" s="252">
        <v>14</v>
      </c>
    </row>
    <row r="74" spans="20:21" ht="12.75">
      <c r="T74" s="263">
        <v>70014</v>
      </c>
      <c r="U74" s="252">
        <v>13</v>
      </c>
    </row>
    <row r="75" spans="20:21" ht="12.75">
      <c r="T75" s="263">
        <v>70414</v>
      </c>
      <c r="U75" s="252">
        <v>12</v>
      </c>
    </row>
    <row r="76" spans="20:21" ht="12.75">
      <c r="T76" s="263">
        <v>70914</v>
      </c>
      <c r="U76" s="252">
        <v>11</v>
      </c>
    </row>
    <row r="77" spans="20:21" ht="12.75">
      <c r="T77" s="263">
        <v>71414</v>
      </c>
      <c r="U77" s="252">
        <v>10</v>
      </c>
    </row>
    <row r="78" spans="20:21" ht="12.75">
      <c r="T78" s="263">
        <v>71914</v>
      </c>
      <c r="U78" s="252">
        <v>9</v>
      </c>
    </row>
    <row r="79" spans="20:21" ht="12.75">
      <c r="T79" s="263">
        <v>72414</v>
      </c>
      <c r="U79" s="252">
        <v>8</v>
      </c>
    </row>
    <row r="80" spans="20:21" ht="12.75">
      <c r="T80" s="263">
        <v>72914</v>
      </c>
      <c r="U80" s="252">
        <v>7</v>
      </c>
    </row>
    <row r="81" spans="20:21" ht="12.75">
      <c r="T81" s="263">
        <v>73414</v>
      </c>
      <c r="U81" s="252">
        <v>6</v>
      </c>
    </row>
    <row r="82" spans="20:21" ht="12.75">
      <c r="T82" s="263">
        <v>73914</v>
      </c>
      <c r="U82" s="252">
        <v>5</v>
      </c>
    </row>
    <row r="83" spans="20:21" ht="12.75">
      <c r="T83" s="263">
        <v>74414</v>
      </c>
      <c r="U83" s="252">
        <v>4</v>
      </c>
    </row>
    <row r="84" spans="20:21" ht="12.75">
      <c r="T84" s="263">
        <v>74914</v>
      </c>
      <c r="U84" s="252">
        <v>3</v>
      </c>
    </row>
    <row r="85" spans="20:21" ht="12.75">
      <c r="T85" s="263">
        <v>75414</v>
      </c>
      <c r="U85" s="252">
        <v>2</v>
      </c>
    </row>
    <row r="86" spans="20:21" ht="12.75">
      <c r="T86" s="263">
        <v>80014</v>
      </c>
      <c r="U86" s="252">
        <v>1</v>
      </c>
    </row>
  </sheetData>
  <sheetProtection/>
  <mergeCells count="18">
    <mergeCell ref="F6:F7"/>
    <mergeCell ref="C6:C7"/>
    <mergeCell ref="D6:D7"/>
    <mergeCell ref="E6:E7"/>
    <mergeCell ref="I3:L3"/>
    <mergeCell ref="N4:P4"/>
    <mergeCell ref="N5:P5"/>
    <mergeCell ref="G6:G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N1:N65536 E1:E65536">
    <cfRule type="containsText" priority="2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5"/>
  <sheetViews>
    <sheetView tabSelected="1" view="pageBreakPreview" zoomScale="60" zoomScalePageLayoutView="0" workbookViewId="0" topLeftCell="A13">
      <selection activeCell="U20" sqref="U20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1.8515625" style="329" customWidth="1"/>
    <col min="5" max="5" width="13.421875" style="0" customWidth="1"/>
    <col min="6" max="6" width="12.421875" style="329" customWidth="1"/>
    <col min="7" max="7" width="13.28125" style="0" customWidth="1"/>
    <col min="8" max="8" width="12.421875" style="329" customWidth="1"/>
    <col min="9" max="9" width="14.140625" style="0" customWidth="1"/>
    <col min="10" max="10" width="13.140625" style="329" customWidth="1"/>
    <col min="11" max="11" width="15.7109375" style="0" customWidth="1"/>
    <col min="12" max="12" width="13.00390625" style="329" customWidth="1"/>
    <col min="13" max="13" width="14.140625" style="0" customWidth="1"/>
    <col min="14" max="14" width="15.00390625" style="329" customWidth="1"/>
    <col min="15" max="15" width="14.8515625" style="329" customWidth="1"/>
    <col min="16" max="17" width="13.7109375" style="0" customWidth="1"/>
  </cols>
  <sheetData>
    <row r="1" spans="1:17" ht="57.75" customHeight="1">
      <c r="A1" s="575" t="str">
        <f>('YARIŞMA BİLGİLERİ'!A2)</f>
        <v>Turkish Atletics Federation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7"/>
    </row>
    <row r="2" spans="1:17" ht="27.75" customHeight="1">
      <c r="A2" s="578" t="str">
        <f>'YARIŞMA BİLGİLERİ'!F19</f>
        <v>4.İnternational Rumi Children Games Sport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80"/>
    </row>
    <row r="3" spans="1:17" ht="23.25" customHeight="1">
      <c r="A3" s="581" t="s">
        <v>134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82"/>
    </row>
    <row r="4" spans="1:17" ht="34.5" customHeight="1">
      <c r="A4" s="583" t="str">
        <f>'YARIŞMA BİLGİLERİ'!F21</f>
        <v>Boys-Erkekler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5"/>
    </row>
    <row r="5" spans="1:17" ht="23.25" customHeight="1">
      <c r="A5" s="422"/>
      <c r="B5" s="421"/>
      <c r="C5" s="421"/>
      <c r="D5" s="326"/>
      <c r="E5" s="421"/>
      <c r="F5" s="326"/>
      <c r="G5" s="421"/>
      <c r="H5" s="326"/>
      <c r="I5" s="421"/>
      <c r="J5" s="326"/>
      <c r="K5" s="566">
        <v>41751.70899212963</v>
      </c>
      <c r="L5" s="567"/>
      <c r="M5" s="567"/>
      <c r="N5" s="567"/>
      <c r="O5" s="339"/>
      <c r="P5" s="339"/>
      <c r="Q5" s="423"/>
    </row>
    <row r="6" spans="1:17" ht="39.75" customHeight="1">
      <c r="A6" s="574" t="s">
        <v>84</v>
      </c>
      <c r="B6" s="570" t="s">
        <v>138</v>
      </c>
      <c r="C6" s="565" t="s">
        <v>125</v>
      </c>
      <c r="D6" s="565"/>
      <c r="E6" s="565" t="s">
        <v>127</v>
      </c>
      <c r="F6" s="565"/>
      <c r="G6" s="565" t="s">
        <v>307</v>
      </c>
      <c r="H6" s="565"/>
      <c r="I6" s="565" t="s">
        <v>123</v>
      </c>
      <c r="J6" s="565"/>
      <c r="K6" s="565" t="s">
        <v>128</v>
      </c>
      <c r="L6" s="565"/>
      <c r="M6" s="571" t="s">
        <v>303</v>
      </c>
      <c r="N6" s="572"/>
      <c r="O6" s="573" t="s">
        <v>133</v>
      </c>
      <c r="P6" s="338"/>
      <c r="Q6" s="424"/>
    </row>
    <row r="7" spans="1:17" ht="39.75" customHeight="1">
      <c r="A7" s="574"/>
      <c r="B7" s="570"/>
      <c r="C7" s="158" t="s">
        <v>137</v>
      </c>
      <c r="D7" s="327" t="s">
        <v>144</v>
      </c>
      <c r="E7" s="158" t="s">
        <v>137</v>
      </c>
      <c r="F7" s="327" t="s">
        <v>144</v>
      </c>
      <c r="G7" s="158" t="s">
        <v>137</v>
      </c>
      <c r="H7" s="327" t="s">
        <v>144</v>
      </c>
      <c r="I7" s="158" t="s">
        <v>137</v>
      </c>
      <c r="J7" s="327" t="s">
        <v>144</v>
      </c>
      <c r="K7" s="158" t="s">
        <v>137</v>
      </c>
      <c r="L7" s="327" t="s">
        <v>144</v>
      </c>
      <c r="M7" s="158" t="s">
        <v>137</v>
      </c>
      <c r="N7" s="327" t="s">
        <v>144</v>
      </c>
      <c r="O7" s="573"/>
      <c r="P7" s="338"/>
      <c r="Q7" s="424"/>
    </row>
    <row r="8" spans="1:17" ht="39.75" customHeight="1">
      <c r="A8" s="425">
        <v>1</v>
      </c>
      <c r="B8" s="161" t="s">
        <v>310</v>
      </c>
      <c r="C8" s="159">
        <v>1143</v>
      </c>
      <c r="D8" s="328">
        <v>6</v>
      </c>
      <c r="E8" s="334">
        <v>3518</v>
      </c>
      <c r="F8" s="335">
        <v>7</v>
      </c>
      <c r="G8" s="248">
        <v>1419</v>
      </c>
      <c r="H8" s="330">
        <v>7</v>
      </c>
      <c r="I8" s="336">
        <v>189</v>
      </c>
      <c r="J8" s="335">
        <v>7</v>
      </c>
      <c r="K8" s="248">
        <v>4441</v>
      </c>
      <c r="L8" s="330">
        <v>5</v>
      </c>
      <c r="M8" s="337">
        <v>60008</v>
      </c>
      <c r="N8" s="335">
        <v>5</v>
      </c>
      <c r="O8" s="331">
        <v>37</v>
      </c>
      <c r="P8" s="338"/>
      <c r="Q8" s="424"/>
    </row>
    <row r="9" spans="1:17" ht="39.75" customHeight="1">
      <c r="A9" s="425">
        <v>2</v>
      </c>
      <c r="B9" s="161" t="s">
        <v>285</v>
      </c>
      <c r="C9" s="159">
        <v>1134</v>
      </c>
      <c r="D9" s="328">
        <v>7</v>
      </c>
      <c r="E9" s="334">
        <v>3717</v>
      </c>
      <c r="F9" s="335">
        <v>6</v>
      </c>
      <c r="G9" s="248">
        <v>1260</v>
      </c>
      <c r="H9" s="330">
        <v>5</v>
      </c>
      <c r="I9" s="336">
        <v>183</v>
      </c>
      <c r="J9" s="335">
        <v>5</v>
      </c>
      <c r="K9" s="248">
        <v>5017</v>
      </c>
      <c r="L9" s="330">
        <v>6</v>
      </c>
      <c r="M9" s="337">
        <v>55310</v>
      </c>
      <c r="N9" s="335">
        <v>7</v>
      </c>
      <c r="O9" s="331">
        <v>36</v>
      </c>
      <c r="P9" s="338"/>
      <c r="Q9" s="424"/>
    </row>
    <row r="10" spans="1:17" ht="39.75" customHeight="1">
      <c r="A10" s="425">
        <v>3</v>
      </c>
      <c r="B10" s="161" t="s">
        <v>354</v>
      </c>
      <c r="C10" s="159">
        <v>1200</v>
      </c>
      <c r="D10" s="328">
        <v>2</v>
      </c>
      <c r="E10" s="334">
        <v>3986</v>
      </c>
      <c r="F10" s="335">
        <v>4</v>
      </c>
      <c r="G10" s="248">
        <v>1353</v>
      </c>
      <c r="H10" s="330">
        <v>6</v>
      </c>
      <c r="I10" s="336">
        <v>174</v>
      </c>
      <c r="J10" s="335">
        <v>4</v>
      </c>
      <c r="K10" s="248">
        <v>5073</v>
      </c>
      <c r="L10" s="330">
        <v>7</v>
      </c>
      <c r="M10" s="337">
        <v>55764</v>
      </c>
      <c r="N10" s="335">
        <v>6</v>
      </c>
      <c r="O10" s="331">
        <v>29</v>
      </c>
      <c r="P10" s="338"/>
      <c r="Q10" s="424"/>
    </row>
    <row r="11" spans="1:17" ht="39.75" customHeight="1">
      <c r="A11" s="425">
        <v>4</v>
      </c>
      <c r="B11" s="161" t="s">
        <v>348</v>
      </c>
      <c r="C11" s="159">
        <v>1193</v>
      </c>
      <c r="D11" s="328">
        <v>3</v>
      </c>
      <c r="E11" s="334">
        <v>4157</v>
      </c>
      <c r="F11" s="335">
        <v>2</v>
      </c>
      <c r="G11" s="248">
        <v>1212</v>
      </c>
      <c r="H11" s="330">
        <v>4</v>
      </c>
      <c r="I11" s="336">
        <v>150</v>
      </c>
      <c r="J11" s="335">
        <v>3</v>
      </c>
      <c r="K11" s="248">
        <v>3188</v>
      </c>
      <c r="L11" s="330">
        <v>3</v>
      </c>
      <c r="M11" s="337">
        <v>60767</v>
      </c>
      <c r="N11" s="335">
        <v>4</v>
      </c>
      <c r="O11" s="331">
        <v>19</v>
      </c>
      <c r="P11" s="338"/>
      <c r="Q11" s="424"/>
    </row>
    <row r="12" spans="1:17" ht="39.75" customHeight="1">
      <c r="A12" s="425">
        <v>5</v>
      </c>
      <c r="B12" s="161" t="s">
        <v>300</v>
      </c>
      <c r="C12" s="159">
        <v>1165</v>
      </c>
      <c r="D12" s="328">
        <v>5</v>
      </c>
      <c r="E12" s="334">
        <v>3990</v>
      </c>
      <c r="F12" s="335">
        <v>3</v>
      </c>
      <c r="G12" s="248" t="s">
        <v>393</v>
      </c>
      <c r="H12" s="330" t="s">
        <v>393</v>
      </c>
      <c r="I12" s="336">
        <v>186</v>
      </c>
      <c r="J12" s="335">
        <v>6</v>
      </c>
      <c r="K12" s="248" t="s">
        <v>393</v>
      </c>
      <c r="L12" s="330" t="s">
        <v>393</v>
      </c>
      <c r="M12" s="337">
        <v>62016</v>
      </c>
      <c r="N12" s="335">
        <v>3</v>
      </c>
      <c r="O12" s="331">
        <v>17</v>
      </c>
      <c r="P12" s="338"/>
      <c r="Q12" s="424"/>
    </row>
    <row r="13" spans="1:17" ht="39.75" customHeight="1">
      <c r="A13" s="425">
        <v>6</v>
      </c>
      <c r="B13" s="161" t="s">
        <v>309</v>
      </c>
      <c r="C13" s="159">
        <v>1177</v>
      </c>
      <c r="D13" s="328">
        <v>4</v>
      </c>
      <c r="E13" s="334">
        <v>3788</v>
      </c>
      <c r="F13" s="335">
        <v>5</v>
      </c>
      <c r="G13" s="248" t="s">
        <v>393</v>
      </c>
      <c r="H13" s="330" t="s">
        <v>393</v>
      </c>
      <c r="I13" s="336" t="s">
        <v>393</v>
      </c>
      <c r="J13" s="335" t="s">
        <v>393</v>
      </c>
      <c r="K13" s="248">
        <v>4436</v>
      </c>
      <c r="L13" s="330">
        <v>4</v>
      </c>
      <c r="M13" s="337">
        <v>72485</v>
      </c>
      <c r="N13" s="335">
        <v>1</v>
      </c>
      <c r="O13" s="331">
        <v>14</v>
      </c>
      <c r="P13" s="338"/>
      <c r="Q13" s="424"/>
    </row>
    <row r="14" spans="1:17" ht="39.75" customHeight="1">
      <c r="A14" s="425">
        <v>7</v>
      </c>
      <c r="B14" s="161" t="s">
        <v>311</v>
      </c>
      <c r="C14" s="159">
        <v>1449</v>
      </c>
      <c r="D14" s="328">
        <v>1</v>
      </c>
      <c r="E14" s="334">
        <v>4764</v>
      </c>
      <c r="F14" s="335">
        <v>1</v>
      </c>
      <c r="G14" s="248" t="s">
        <v>475</v>
      </c>
      <c r="H14" s="330">
        <v>0</v>
      </c>
      <c r="I14" s="336" t="s">
        <v>475</v>
      </c>
      <c r="J14" s="335">
        <v>0</v>
      </c>
      <c r="K14" s="248" t="s">
        <v>475</v>
      </c>
      <c r="L14" s="330">
        <v>0</v>
      </c>
      <c r="M14" s="337">
        <v>70386</v>
      </c>
      <c r="N14" s="335">
        <v>2</v>
      </c>
      <c r="O14" s="331">
        <v>4</v>
      </c>
      <c r="P14" s="338"/>
      <c r="Q14" s="424"/>
    </row>
    <row r="15" spans="1:17" ht="39.75" customHeight="1">
      <c r="A15" s="586" t="s">
        <v>135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8"/>
    </row>
    <row r="16" spans="1:17" ht="39.75" customHeight="1">
      <c r="A16" s="562" t="s">
        <v>344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4"/>
    </row>
    <row r="17" spans="1:17" ht="39.75" customHeight="1">
      <c r="A17" s="568" t="s">
        <v>84</v>
      </c>
      <c r="B17" s="570" t="s">
        <v>138</v>
      </c>
      <c r="C17" s="565" t="s">
        <v>126</v>
      </c>
      <c r="D17" s="565"/>
      <c r="E17" s="565" t="s">
        <v>129</v>
      </c>
      <c r="F17" s="565"/>
      <c r="G17" s="571" t="s">
        <v>131</v>
      </c>
      <c r="H17" s="572"/>
      <c r="I17" s="565" t="s">
        <v>130</v>
      </c>
      <c r="J17" s="565"/>
      <c r="K17" s="565" t="s">
        <v>124</v>
      </c>
      <c r="L17" s="565"/>
      <c r="M17" s="565" t="s">
        <v>132</v>
      </c>
      <c r="N17" s="565"/>
      <c r="O17" s="589" t="s">
        <v>133</v>
      </c>
      <c r="P17" s="573" t="s">
        <v>136</v>
      </c>
      <c r="Q17" s="590" t="s">
        <v>137</v>
      </c>
    </row>
    <row r="18" spans="1:17" ht="39.75" customHeight="1">
      <c r="A18" s="569"/>
      <c r="B18" s="570"/>
      <c r="C18" s="158" t="s">
        <v>137</v>
      </c>
      <c r="D18" s="327" t="s">
        <v>144</v>
      </c>
      <c r="E18" s="158" t="s">
        <v>137</v>
      </c>
      <c r="F18" s="327" t="s">
        <v>144</v>
      </c>
      <c r="G18" s="158" t="s">
        <v>137</v>
      </c>
      <c r="H18" s="327" t="s">
        <v>144</v>
      </c>
      <c r="I18" s="158" t="s">
        <v>137</v>
      </c>
      <c r="J18" s="327" t="s">
        <v>144</v>
      </c>
      <c r="K18" s="158" t="s">
        <v>137</v>
      </c>
      <c r="L18" s="327" t="s">
        <v>144</v>
      </c>
      <c r="M18" s="158" t="s">
        <v>137</v>
      </c>
      <c r="N18" s="327" t="s">
        <v>144</v>
      </c>
      <c r="O18" s="589"/>
      <c r="P18" s="573"/>
      <c r="Q18" s="590"/>
    </row>
    <row r="19" spans="1:17" ht="39.75" customHeight="1">
      <c r="A19" s="425">
        <v>1</v>
      </c>
      <c r="B19" s="161" t="s">
        <v>285</v>
      </c>
      <c r="C19" s="159">
        <v>1522</v>
      </c>
      <c r="D19" s="328">
        <v>5</v>
      </c>
      <c r="E19" s="336">
        <v>4956</v>
      </c>
      <c r="F19" s="335">
        <v>7</v>
      </c>
      <c r="G19" s="330">
        <v>596</v>
      </c>
      <c r="H19" s="330">
        <v>5</v>
      </c>
      <c r="I19" s="337">
        <v>15976</v>
      </c>
      <c r="J19" s="335">
        <v>7</v>
      </c>
      <c r="K19" s="248">
        <v>1431</v>
      </c>
      <c r="L19" s="330">
        <v>4</v>
      </c>
      <c r="M19" s="337">
        <v>4458</v>
      </c>
      <c r="N19" s="335">
        <v>7</v>
      </c>
      <c r="O19" s="332">
        <v>36</v>
      </c>
      <c r="P19" s="332">
        <v>35</v>
      </c>
      <c r="Q19" s="426">
        <v>71</v>
      </c>
    </row>
    <row r="20" spans="1:17" ht="39.75" customHeight="1">
      <c r="A20" s="425">
        <v>2</v>
      </c>
      <c r="B20" s="161" t="s">
        <v>310</v>
      </c>
      <c r="C20" s="159">
        <v>1434</v>
      </c>
      <c r="D20" s="328">
        <v>7</v>
      </c>
      <c r="E20" s="336">
        <v>4637</v>
      </c>
      <c r="F20" s="335">
        <v>6</v>
      </c>
      <c r="G20" s="330">
        <v>640</v>
      </c>
      <c r="H20" s="330">
        <v>7</v>
      </c>
      <c r="I20" s="337">
        <v>20379</v>
      </c>
      <c r="J20" s="335">
        <v>5</v>
      </c>
      <c r="K20" s="248">
        <v>1523</v>
      </c>
      <c r="L20" s="330">
        <v>6</v>
      </c>
      <c r="M20" s="337" t="s">
        <v>489</v>
      </c>
      <c r="N20" s="335">
        <v>0</v>
      </c>
      <c r="O20" s="332">
        <v>37</v>
      </c>
      <c r="P20" s="332">
        <v>31</v>
      </c>
      <c r="Q20" s="426">
        <v>68</v>
      </c>
    </row>
    <row r="21" spans="1:17" ht="39.75" customHeight="1">
      <c r="A21" s="425">
        <v>3</v>
      </c>
      <c r="B21" s="161" t="s">
        <v>354</v>
      </c>
      <c r="C21" s="159">
        <v>1800</v>
      </c>
      <c r="D21" s="328">
        <v>4</v>
      </c>
      <c r="E21" s="336">
        <v>3887</v>
      </c>
      <c r="F21" s="335">
        <v>5</v>
      </c>
      <c r="G21" s="330">
        <v>555</v>
      </c>
      <c r="H21" s="330">
        <v>3</v>
      </c>
      <c r="I21" s="337">
        <v>20183</v>
      </c>
      <c r="J21" s="335">
        <v>6</v>
      </c>
      <c r="K21" s="248">
        <v>1508</v>
      </c>
      <c r="L21" s="330">
        <v>5</v>
      </c>
      <c r="M21" s="337">
        <v>4758</v>
      </c>
      <c r="N21" s="335">
        <v>4</v>
      </c>
      <c r="O21" s="332">
        <v>29</v>
      </c>
      <c r="P21" s="332">
        <v>27</v>
      </c>
      <c r="Q21" s="426">
        <v>56</v>
      </c>
    </row>
    <row r="22" spans="1:17" ht="39.75" customHeight="1">
      <c r="A22" s="425">
        <v>4</v>
      </c>
      <c r="B22" s="161" t="s">
        <v>300</v>
      </c>
      <c r="C22" s="159">
        <v>1505</v>
      </c>
      <c r="D22" s="328">
        <v>6</v>
      </c>
      <c r="E22" s="336" t="s">
        <v>393</v>
      </c>
      <c r="F22" s="335" t="s">
        <v>393</v>
      </c>
      <c r="G22" s="330">
        <v>617</v>
      </c>
      <c r="H22" s="330">
        <v>6</v>
      </c>
      <c r="I22" s="337">
        <v>20951</v>
      </c>
      <c r="J22" s="335">
        <v>4</v>
      </c>
      <c r="K22" s="248">
        <v>1613</v>
      </c>
      <c r="L22" s="330">
        <v>7</v>
      </c>
      <c r="M22" s="337">
        <v>4736</v>
      </c>
      <c r="N22" s="335">
        <v>6</v>
      </c>
      <c r="O22" s="332">
        <v>17</v>
      </c>
      <c r="P22" s="332">
        <v>29</v>
      </c>
      <c r="Q22" s="426">
        <v>46</v>
      </c>
    </row>
    <row r="23" spans="1:17" ht="39.75" customHeight="1">
      <c r="A23" s="425">
        <v>5</v>
      </c>
      <c r="B23" s="161" t="s">
        <v>348</v>
      </c>
      <c r="C23" s="159">
        <v>1949</v>
      </c>
      <c r="D23" s="328">
        <v>3</v>
      </c>
      <c r="E23" s="336">
        <v>3690</v>
      </c>
      <c r="F23" s="335">
        <v>4</v>
      </c>
      <c r="G23" s="330">
        <v>593</v>
      </c>
      <c r="H23" s="330">
        <v>4</v>
      </c>
      <c r="I23" s="337">
        <v>21640</v>
      </c>
      <c r="J23" s="335">
        <v>3</v>
      </c>
      <c r="K23" s="248">
        <v>1401</v>
      </c>
      <c r="L23" s="330">
        <v>3</v>
      </c>
      <c r="M23" s="337">
        <v>4743</v>
      </c>
      <c r="N23" s="335">
        <v>5</v>
      </c>
      <c r="O23" s="332">
        <v>19</v>
      </c>
      <c r="P23" s="332">
        <v>22</v>
      </c>
      <c r="Q23" s="426">
        <v>41</v>
      </c>
    </row>
    <row r="24" spans="1:17" ht="39.75" customHeight="1">
      <c r="A24" s="425">
        <v>6</v>
      </c>
      <c r="B24" s="161" t="s">
        <v>309</v>
      </c>
      <c r="C24" s="159" t="s">
        <v>393</v>
      </c>
      <c r="D24" s="328" t="s">
        <v>393</v>
      </c>
      <c r="E24" s="336" t="s">
        <v>393</v>
      </c>
      <c r="F24" s="335" t="s">
        <v>393</v>
      </c>
      <c r="G24" s="330">
        <v>499</v>
      </c>
      <c r="H24" s="330">
        <v>2</v>
      </c>
      <c r="I24" s="337">
        <v>22782</v>
      </c>
      <c r="J24" s="335">
        <v>2</v>
      </c>
      <c r="K24" s="248">
        <v>1238</v>
      </c>
      <c r="L24" s="330">
        <v>2</v>
      </c>
      <c r="M24" s="337">
        <v>5102</v>
      </c>
      <c r="N24" s="335">
        <v>3</v>
      </c>
      <c r="O24" s="332">
        <v>14</v>
      </c>
      <c r="P24" s="332">
        <v>9</v>
      </c>
      <c r="Q24" s="426">
        <v>23</v>
      </c>
    </row>
    <row r="25" spans="1:17" ht="39.75" customHeight="1" thickBot="1">
      <c r="A25" s="427">
        <v>7</v>
      </c>
      <c r="B25" s="428" t="s">
        <v>311</v>
      </c>
      <c r="C25" s="429" t="s">
        <v>393</v>
      </c>
      <c r="D25" s="430" t="s">
        <v>393</v>
      </c>
      <c r="E25" s="431" t="s">
        <v>393</v>
      </c>
      <c r="F25" s="432" t="s">
        <v>393</v>
      </c>
      <c r="G25" s="433">
        <v>397</v>
      </c>
      <c r="H25" s="433">
        <v>1</v>
      </c>
      <c r="I25" s="434">
        <v>25760</v>
      </c>
      <c r="J25" s="432">
        <v>1</v>
      </c>
      <c r="K25" s="435" t="s">
        <v>393</v>
      </c>
      <c r="L25" s="433" t="s">
        <v>393</v>
      </c>
      <c r="M25" s="434" t="s">
        <v>393</v>
      </c>
      <c r="N25" s="432" t="s">
        <v>393</v>
      </c>
      <c r="O25" s="436">
        <v>4</v>
      </c>
      <c r="P25" s="436">
        <v>2</v>
      </c>
      <c r="Q25" s="437">
        <v>6</v>
      </c>
    </row>
    <row r="26" ht="24" customHeight="1"/>
    <row r="27" ht="24" customHeight="1"/>
    <row r="28" ht="24" customHeight="1"/>
    <row r="29" ht="24" customHeight="1"/>
    <row r="30" ht="22.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39" ht="50.25" customHeight="1"/>
    <row r="40" ht="50.2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</sheetData>
  <sheetProtection/>
  <mergeCells count="27">
    <mergeCell ref="A1:Q1"/>
    <mergeCell ref="A2:Q2"/>
    <mergeCell ref="A3:Q3"/>
    <mergeCell ref="A4:Q4"/>
    <mergeCell ref="A15:Q15"/>
    <mergeCell ref="O17:O18"/>
    <mergeCell ref="I17:J17"/>
    <mergeCell ref="K17:L17"/>
    <mergeCell ref="Q17:Q18"/>
    <mergeCell ref="P17:P18"/>
    <mergeCell ref="O6:O7"/>
    <mergeCell ref="A6:A7"/>
    <mergeCell ref="B6:B7"/>
    <mergeCell ref="M6:N6"/>
    <mergeCell ref="C6:D6"/>
    <mergeCell ref="E6:F6"/>
    <mergeCell ref="G6:H6"/>
    <mergeCell ref="A16:Q16"/>
    <mergeCell ref="K6:L6"/>
    <mergeCell ref="K5:N5"/>
    <mergeCell ref="A17:A18"/>
    <mergeCell ref="I6:J6"/>
    <mergeCell ref="C17:D17"/>
    <mergeCell ref="E17:F17"/>
    <mergeCell ref="B17:B18"/>
    <mergeCell ref="M17:N17"/>
    <mergeCell ref="G17:H17"/>
  </mergeCells>
  <hyperlinks>
    <hyperlink ref="A3:O3" location="'YARIŞMA PROGRAMI'!A1" display="GENEL PUAN TABLOSU"/>
    <hyperlink ref="A15:O15" location="'YARIŞMA PROGRAMI'!A1" display="GENEL PUAN TABLOS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61"/>
  <sheetViews>
    <sheetView view="pageBreakPreview" zoomScale="60" zoomScalePageLayoutView="0" workbookViewId="0" topLeftCell="A32">
      <selection activeCell="R38" sqref="R38"/>
    </sheetView>
  </sheetViews>
  <sheetFormatPr defaultColWidth="9.140625" defaultRowHeight="12.75"/>
  <cols>
    <col min="1" max="1" width="7.28125" style="0" bestFit="1" customWidth="1"/>
    <col min="2" max="2" width="18.421875" style="0" hidden="1" customWidth="1"/>
    <col min="3" max="3" width="14.7109375" style="0" bestFit="1" customWidth="1"/>
    <col min="4" max="4" width="16.140625" style="311" customWidth="1"/>
    <col min="5" max="5" width="28.00390625" style="0" bestFit="1" customWidth="1"/>
    <col min="6" max="6" width="42.421875" style="0" customWidth="1"/>
    <col min="7" max="7" width="12.8515625" style="0" customWidth="1"/>
    <col min="8" max="8" width="9.140625" style="0" customWidth="1"/>
    <col min="10" max="10" width="15.140625" style="0" hidden="1" customWidth="1"/>
    <col min="11" max="11" width="13.140625" style="0" customWidth="1"/>
    <col min="12" max="12" width="17.421875" style="311" customWidth="1"/>
    <col min="13" max="13" width="33.7109375" style="0" bestFit="1" customWidth="1"/>
    <col min="14" max="14" width="51.140625" style="281" bestFit="1" customWidth="1"/>
    <col min="15" max="15" width="19.140625" style="0" customWidth="1"/>
  </cols>
  <sheetData>
    <row r="1" spans="1:15" ht="48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5" ht="18" customHeight="1">
      <c r="A2" s="503" t="str">
        <f>'YARIŞMA BİLGİLERİ'!F19</f>
        <v>4.İnternational Rumi Children Games Sport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</row>
    <row r="3" spans="1:15" ht="23.25" customHeight="1">
      <c r="A3" s="506" t="s">
        <v>312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1:15" ht="23.25" customHeight="1">
      <c r="A4" s="591" t="s">
        <v>130</v>
      </c>
      <c r="B4" s="591"/>
      <c r="C4" s="591"/>
      <c r="D4" s="591"/>
      <c r="E4" s="591"/>
      <c r="F4" s="591"/>
      <c r="G4" s="591"/>
      <c r="H4" s="245"/>
      <c r="I4" s="591" t="s">
        <v>124</v>
      </c>
      <c r="J4" s="591"/>
      <c r="K4" s="591"/>
      <c r="L4" s="591"/>
      <c r="M4" s="591"/>
      <c r="N4" s="591"/>
      <c r="O4" s="591"/>
    </row>
    <row r="5" spans="1:15" ht="27" customHeight="1">
      <c r="A5" s="592" t="s">
        <v>145</v>
      </c>
      <c r="B5" s="593"/>
      <c r="C5" s="593"/>
      <c r="D5" s="593"/>
      <c r="E5" s="593"/>
      <c r="F5" s="593"/>
      <c r="G5" s="593"/>
      <c r="H5" s="245"/>
      <c r="I5" s="245"/>
      <c r="J5" s="245"/>
      <c r="K5" s="245"/>
      <c r="L5" s="245"/>
      <c r="M5" s="245"/>
      <c r="N5" s="245"/>
      <c r="O5" s="245"/>
    </row>
    <row r="6" spans="1:15" ht="31.5">
      <c r="A6" s="342" t="s">
        <v>345</v>
      </c>
      <c r="B6" s="342" t="s">
        <v>28</v>
      </c>
      <c r="C6" s="342" t="s">
        <v>140</v>
      </c>
      <c r="D6" s="343" t="s">
        <v>141</v>
      </c>
      <c r="E6" s="344" t="s">
        <v>142</v>
      </c>
      <c r="F6" s="344" t="s">
        <v>138</v>
      </c>
      <c r="G6" s="366" t="s">
        <v>346</v>
      </c>
      <c r="H6" s="246"/>
      <c r="I6" s="342" t="s">
        <v>139</v>
      </c>
      <c r="J6" s="342" t="s">
        <v>28</v>
      </c>
      <c r="K6" s="342" t="s">
        <v>140</v>
      </c>
      <c r="L6" s="343" t="s">
        <v>141</v>
      </c>
      <c r="M6" s="344" t="s">
        <v>142</v>
      </c>
      <c r="N6" s="344" t="s">
        <v>138</v>
      </c>
      <c r="O6" s="366" t="s">
        <v>346</v>
      </c>
    </row>
    <row r="7" spans="1:15" ht="41.25" customHeight="1">
      <c r="A7" s="270">
        <v>1</v>
      </c>
      <c r="B7" s="127" t="s">
        <v>10</v>
      </c>
      <c r="C7" s="345">
        <f>IF(ISERROR(VLOOKUP(B7,event!$B$4:$H$592,2,0)),"",(VLOOKUP(B7,event!$B$4:$H$592,2,0)))</f>
        <v>12</v>
      </c>
      <c r="D7" s="346">
        <f>IF(ISERROR(VLOOKUP(B7,event!$B$4:$H$592,4,0)),"",(VLOOKUP(B7,event!$B$4:$H$592,4,0)))</f>
        <v>2000</v>
      </c>
      <c r="E7" s="347" t="str">
        <f>IF(ISERROR(VLOOKUP(B7,event!$B$4:$H$592,5,0)),"",(VLOOKUP(B7,event!$B$4:$H$592,5,0)))</f>
        <v>MİRKO CVIJIC</v>
      </c>
      <c r="F7" s="347" t="str">
        <f>IF(ISERROR(VLOOKUP(B7,event!$B$4:$H$592,6,0)),"",(VLOOKUP(B7,event!$B$4:$H$592,6,0)))</f>
        <v>BOSNIA AND HERZEGOVINA</v>
      </c>
      <c r="G7" s="349"/>
      <c r="H7" s="246"/>
      <c r="I7" s="352">
        <v>1</v>
      </c>
      <c r="J7" s="353" t="s">
        <v>207</v>
      </c>
      <c r="K7" s="354">
        <f>IF(ISERROR(VLOOKUP(J7,event!$B$4:$H$592,2,0)),"",(VLOOKUP(J7,event!$B$4:$H$592,2,0)))</f>
        <v>15</v>
      </c>
      <c r="L7" s="355">
        <f>IF(ISERROR(VLOOKUP(J7,event!$B$4:$H$592,4,0)),"",(VLOOKUP(J7,event!$B$4:$H$592,4,0)))</f>
        <v>1999</v>
      </c>
      <c r="M7" s="356" t="str">
        <f>IF(ISERROR(VLOOKUP(J7,event!$B$4:$H$592,5,0)),"",(VLOOKUP(J7,event!$B$4:$H$592,5,0)))</f>
        <v>STEVAN SIBALIJA</v>
      </c>
      <c r="N7" s="356" t="str">
        <f>IF(ISERROR(VLOOKUP(J7,event!$B$4:$H$592,6,0)),"",(VLOOKUP(J7,event!$B$4:$H$592,6,0)))</f>
        <v>BOSNIA AND HERZEGOVINA</v>
      </c>
      <c r="O7" s="350"/>
    </row>
    <row r="8" spans="1:15" ht="41.25" customHeight="1">
      <c r="A8" s="270">
        <v>2</v>
      </c>
      <c r="B8" s="127" t="s">
        <v>11</v>
      </c>
      <c r="C8" s="345">
        <f>IF(ISERROR(VLOOKUP(B8,event!$B$4:$H$592,2,0)),"",(VLOOKUP(B8,event!$B$4:$H$592,2,0)))</f>
        <v>36</v>
      </c>
      <c r="D8" s="346">
        <f>IF(ISERROR(VLOOKUP(B8,event!$B$4:$H$592,4,0)),"",(VLOOKUP(B8,event!$B$4:$H$592,4,0)))</f>
        <v>2000</v>
      </c>
      <c r="E8" s="347" t="str">
        <f>IF(ISERROR(VLOOKUP(B8,event!$B$4:$H$592,5,0)),"",(VLOOKUP(B8,event!$B$4:$H$592,5,0)))</f>
        <v>LEONİD VANDEVSKI</v>
      </c>
      <c r="F8" s="347" t="str">
        <f>IF(ISERROR(VLOOKUP(B8,event!$B$4:$H$592,6,0)),"",(VLOOKUP(B8,event!$B$4:$H$592,6,0)))</f>
        <v>MACEDONIA</v>
      </c>
      <c r="G8" s="349"/>
      <c r="H8" s="246"/>
      <c r="I8" s="352">
        <v>2</v>
      </c>
      <c r="J8" s="353" t="s">
        <v>208</v>
      </c>
      <c r="K8" s="354">
        <f>IF(ISERROR(VLOOKUP(J8,event!$B$4:$H$592,2,0)),"",(VLOOKUP(J8,event!$B$4:$H$592,2,0)))</f>
        <v>32</v>
      </c>
      <c r="L8" s="355" t="str">
        <f>IF(ISERROR(VLOOKUP(J8,event!$B$4:$H$592,4,0)),"",(VLOOKUP(J8,event!$B$4:$H$592,4,0)))</f>
        <v>1999</v>
      </c>
      <c r="M8" s="356" t="str">
        <f>IF(ISERROR(VLOOKUP(J8,event!$B$4:$H$592,5,0)),"",(VLOOKUP(J8,event!$B$4:$H$592,5,0)))</f>
        <v>MUHAMMET POLAT</v>
      </c>
      <c r="N8" s="356" t="str">
        <f>IF(ISERROR(VLOOKUP(J8,event!$B$4:$H$592,6,0)),"",(VLOOKUP(J8,event!$B$4:$H$592,6,0)))</f>
        <v>KONYA-TURKEY</v>
      </c>
      <c r="O8" s="350"/>
    </row>
    <row r="9" spans="1:15" ht="41.25" customHeight="1">
      <c r="A9" s="270">
        <v>3</v>
      </c>
      <c r="B9" s="127" t="s">
        <v>12</v>
      </c>
      <c r="C9" s="345">
        <f>IF(ISERROR(VLOOKUP(B9,event!$B$4:$H$592,2,0)),"",(VLOOKUP(B9,event!$B$4:$H$592,2,0)))</f>
        <v>21</v>
      </c>
      <c r="D9" s="346">
        <f>IF(ISERROR(VLOOKUP(B9,event!$B$4:$H$592,4,0)),"",(VLOOKUP(B9,event!$B$4:$H$592,4,0)))</f>
        <v>1999</v>
      </c>
      <c r="E9" s="347" t="str">
        <f>IF(ISERROR(VLOOKUP(B9,event!$B$4:$H$592,5,0)),"",(VLOOKUP(B9,event!$B$4:$H$592,5,0)))</f>
        <v>PAVEL TANKOVSKİ</v>
      </c>
      <c r="F9" s="347" t="str">
        <f>IF(ISERROR(VLOOKUP(B9,event!$B$4:$H$592,6,0)),"",(VLOOKUP(B9,event!$B$4:$H$592,6,0)))</f>
        <v>BULGARIA</v>
      </c>
      <c r="G9" s="349"/>
      <c r="H9" s="246"/>
      <c r="I9" s="352">
        <v>3</v>
      </c>
      <c r="J9" s="353" t="s">
        <v>209</v>
      </c>
      <c r="K9" s="354">
        <f>IF(ISERROR(VLOOKUP(J9,event!$B$4:$H$592,2,0)),"",(VLOOKUP(J9,event!$B$4:$H$592,2,0)))</f>
        <v>38</v>
      </c>
      <c r="L9" s="355">
        <f>IF(ISERROR(VLOOKUP(J9,event!$B$4:$H$592,4,0)),"",(VLOOKUP(J9,event!$B$4:$H$592,4,0)))</f>
        <v>1999</v>
      </c>
      <c r="M9" s="356" t="str">
        <f>IF(ISERROR(VLOOKUP(J9,event!$B$4:$H$592,5,0)),"",(VLOOKUP(J9,event!$B$4:$H$592,5,0)))</f>
        <v>GJORGE ILOV</v>
      </c>
      <c r="N9" s="356" t="str">
        <f>IF(ISERROR(VLOOKUP(J9,event!$B$4:$H$592,6,0)),"",(VLOOKUP(J9,event!$B$4:$H$592,6,0)))</f>
        <v>MACEDONIA</v>
      </c>
      <c r="O9" s="350"/>
    </row>
    <row r="10" spans="1:15" ht="41.25" customHeight="1">
      <c r="A10" s="270">
        <v>4</v>
      </c>
      <c r="B10" s="127" t="s">
        <v>13</v>
      </c>
      <c r="C10" s="345">
        <f>IF(ISERROR(VLOOKUP(B10,event!$B$4:$H$592,2,0)),"",(VLOOKUP(B10,event!$B$4:$H$592,2,0)))</f>
        <v>56</v>
      </c>
      <c r="D10" s="346">
        <f>IF(ISERROR(VLOOKUP(B10,event!$B$4:$H$592,4,0)),"",(VLOOKUP(B10,event!$B$4:$H$592,4,0)))</f>
        <v>1999</v>
      </c>
      <c r="E10" s="347" t="str">
        <f>IF(ISERROR(VLOOKUP(B10,event!$B$4:$H$592,5,0)),"",(VLOOKUP(B10,event!$B$4:$H$592,5,0)))</f>
        <v>MUHAMMET ALPEREN ÜLKER</v>
      </c>
      <c r="F10" s="347" t="str">
        <f>IF(ISERROR(VLOOKUP(B10,event!$B$4:$H$592,6,0)),"",(VLOOKUP(B10,event!$B$4:$H$592,6,0)))</f>
        <v>TURKEY</v>
      </c>
      <c r="G10" s="349"/>
      <c r="H10" s="246"/>
      <c r="I10" s="352">
        <v>4</v>
      </c>
      <c r="J10" s="353" t="s">
        <v>210</v>
      </c>
      <c r="K10" s="354">
        <f>IF(ISERROR(VLOOKUP(J10,event!$B$4:$H$592,2,0)),"",(VLOOKUP(J10,event!$B$4:$H$592,2,0)))</f>
        <v>62</v>
      </c>
      <c r="L10" s="355">
        <f>IF(ISERROR(VLOOKUP(J10,event!$B$4:$H$592,4,0)),"",(VLOOKUP(J10,event!$B$4:$H$592,4,0)))</f>
        <v>1999</v>
      </c>
      <c r="M10" s="356" t="str">
        <f>IF(ISERROR(VLOOKUP(J10,event!$B$4:$H$592,5,0)),"",(VLOOKUP(J10,event!$B$4:$H$592,5,0)))</f>
        <v>MEHMET KARAKOÇ</v>
      </c>
      <c r="N10" s="356" t="str">
        <f>IF(ISERROR(VLOOKUP(J10,event!$B$4:$H$592,6,0)),"",(VLOOKUP(J10,event!$B$4:$H$592,6,0)))</f>
        <v>TURKEY</v>
      </c>
      <c r="O10" s="350"/>
    </row>
    <row r="11" spans="1:15" ht="41.25" customHeight="1">
      <c r="A11" s="270">
        <v>5</v>
      </c>
      <c r="B11" s="127" t="s">
        <v>14</v>
      </c>
      <c r="C11" s="345">
        <f>IF(ISERROR(VLOOKUP(B11,event!$B$4:$H$592,2,0)),"",(VLOOKUP(B11,event!$B$4:$H$592,2,0)))</f>
        <v>8</v>
      </c>
      <c r="D11" s="346">
        <f>IF(ISERROR(VLOOKUP(B11,event!$B$4:$H$592,4,0)),"",(VLOOKUP(B11,event!$B$4:$H$592,4,0)))</f>
        <v>1999</v>
      </c>
      <c r="E11" s="347" t="str">
        <f>IF(ISERROR(VLOOKUP(B11,event!$B$4:$H$592,5,0)),"",(VLOOKUP(B11,event!$B$4:$H$592,5,0)))</f>
        <v>AILINCAI MATEI</v>
      </c>
      <c r="F11" s="347" t="str">
        <f>IF(ISERROR(VLOOKUP(B11,event!$B$4:$H$592,6,0)),"",(VLOOKUP(B11,event!$B$4:$H$592,6,0)))</f>
        <v>ROMANIA</v>
      </c>
      <c r="G11" s="349"/>
      <c r="H11" s="246"/>
      <c r="I11" s="352">
        <v>5</v>
      </c>
      <c r="J11" s="353" t="s">
        <v>211</v>
      </c>
      <c r="K11" s="354">
        <f>IF(ISERROR(VLOOKUP(J11,event!$B$4:$H$592,2,0)),"",(VLOOKUP(J11,event!$B$4:$H$592,2,0)))</f>
        <v>52</v>
      </c>
      <c r="L11" s="355">
        <f>IF(ISERROR(VLOOKUP(J11,event!$B$4:$H$592,4,0)),"",(VLOOKUP(J11,event!$B$4:$H$592,4,0)))</f>
        <v>1999</v>
      </c>
      <c r="M11" s="356" t="str">
        <f>IF(ISERROR(VLOOKUP(J11,event!$B$4:$H$592,5,0)),"",(VLOOKUP(J11,event!$B$4:$H$592,5,0)))</f>
        <v>FISCHER MARK</v>
      </c>
      <c r="N11" s="356" t="str">
        <f>IF(ISERROR(VLOOKUP(J11,event!$B$4:$H$592,6,0)),"",(VLOOKUP(J11,event!$B$4:$H$592,6,0)))</f>
        <v>ROMANIA</v>
      </c>
      <c r="O11" s="350"/>
    </row>
    <row r="12" spans="1:15" ht="41.25" customHeight="1">
      <c r="A12" s="270">
        <v>6</v>
      </c>
      <c r="B12" s="127" t="s">
        <v>15</v>
      </c>
      <c r="C12" s="345">
        <f>IF(ISERROR(VLOOKUP(B12,event!$B$4:$H$592,2,0)),"",(VLOOKUP(B12,event!$B$4:$H$592,2,0)))</f>
        <v>2</v>
      </c>
      <c r="D12" s="346">
        <f>IF(ISERROR(VLOOKUP(B12,event!$B$4:$H$592,4,0)),"",(VLOOKUP(B12,event!$B$4:$H$592,4,0)))</f>
        <v>1999</v>
      </c>
      <c r="E12" s="347" t="str">
        <f>IF(ISERROR(VLOOKUP(B12,event!$B$4:$H$592,5,0)),"",(VLOOKUP(B12,event!$B$4:$H$592,5,0)))</f>
        <v>MEJVİS ZAGANJORİ</v>
      </c>
      <c r="F12" s="347" t="str">
        <f>IF(ISERROR(VLOOKUP(B12,event!$B$4:$H$592,6,0)),"",(VLOOKUP(B12,event!$B$4:$H$592,6,0)))</f>
        <v>ALBANIA</v>
      </c>
      <c r="G12" s="349"/>
      <c r="H12" s="246"/>
      <c r="I12" s="352">
        <v>6</v>
      </c>
      <c r="J12" s="353" t="s">
        <v>212</v>
      </c>
      <c r="K12" s="354">
        <f>IF(ISERROR(VLOOKUP(J12,event!$B$4:$H$592,2,0)),"",(VLOOKUP(J12,event!$B$4:$H$592,2,0)))</f>
        <v>23</v>
      </c>
      <c r="L12" s="355">
        <f>IF(ISERROR(VLOOKUP(J12,event!$B$4:$H$592,4,0)),"",(VLOOKUP(J12,event!$B$4:$H$592,4,0)))</f>
        <v>1999</v>
      </c>
      <c r="M12" s="356" t="str">
        <f>IF(ISERROR(VLOOKUP(J12,event!$B$4:$H$592,5,0)),"",(VLOOKUP(J12,event!$B$4:$H$592,5,0)))</f>
        <v>GEORGİ GEORGİEV</v>
      </c>
      <c r="N12" s="356" t="str">
        <f>IF(ISERROR(VLOOKUP(J12,event!$B$4:$H$592,6,0)),"",(VLOOKUP(J12,event!$B$4:$H$592,6,0)))</f>
        <v>BULGARIA</v>
      </c>
      <c r="O12" s="350"/>
    </row>
    <row r="13" spans="1:15" ht="41.25" customHeight="1">
      <c r="A13" s="270">
        <v>7</v>
      </c>
      <c r="B13" s="127" t="s">
        <v>62</v>
      </c>
      <c r="C13" s="345">
        <f>IF(ISERROR(VLOOKUP(B13,event!$B$4:$H$592,2,0)),"",(VLOOKUP(B13,event!$B$4:$H$592,2,0)))</f>
        <v>26</v>
      </c>
      <c r="D13" s="346" t="str">
        <f>IF(ISERROR(VLOOKUP(B13,event!$B$4:$H$592,4,0)),"",(VLOOKUP(B13,event!$B$4:$H$592,4,0)))</f>
        <v>2001</v>
      </c>
      <c r="E13" s="347" t="str">
        <f>IF(ISERROR(VLOOKUP(B13,event!$B$4:$H$592,5,0)),"",(VLOOKUP(B13,event!$B$4:$H$592,5,0)))</f>
        <v>VEDAT DEMİR</v>
      </c>
      <c r="F13" s="347" t="str">
        <f>IF(ISERROR(VLOOKUP(B13,event!$B$4:$H$592,6,0)),"",(VLOOKUP(B13,event!$B$4:$H$592,6,0)))</f>
        <v>KONYA-TURKEY</v>
      </c>
      <c r="G13" s="349"/>
      <c r="H13" s="246"/>
      <c r="I13" s="352">
        <v>7</v>
      </c>
      <c r="J13" s="353" t="s">
        <v>213</v>
      </c>
      <c r="K13" s="354">
        <f>IF(ISERROR(VLOOKUP(J13,event!$B$4:$H$592,2,0)),"",(VLOOKUP(J13,event!$B$4:$H$592,2,0)))</f>
      </c>
      <c r="L13" s="355">
        <f>IF(ISERROR(VLOOKUP(J13,event!$B$4:$H$592,4,0)),"",(VLOOKUP(J13,event!$B$4:$H$592,4,0)))</f>
      </c>
      <c r="M13" s="356">
        <f>IF(ISERROR(VLOOKUP(J13,event!$B$4:$H$592,5,0)),"",(VLOOKUP(J13,event!$B$4:$H$592,5,0)))</f>
      </c>
      <c r="N13" s="356">
        <f>IF(ISERROR(VLOOKUP(J13,event!$B$4:$H$592,6,0)),"",(VLOOKUP(J13,event!$B$4:$H$592,6,0)))</f>
      </c>
      <c r="O13" s="350"/>
    </row>
    <row r="14" spans="1:15" ht="41.25" customHeight="1">
      <c r="A14" s="270">
        <v>8</v>
      </c>
      <c r="B14" s="127" t="s">
        <v>63</v>
      </c>
      <c r="C14" s="345">
        <f>IF(ISERROR(VLOOKUP(B14,event!$B$4:$H$592,2,0)),"",(VLOOKUP(B14,event!$B$4:$H$592,2,0)))</f>
        <v>37</v>
      </c>
      <c r="D14" s="346">
        <f>IF(ISERROR(VLOOKUP(B14,event!$B$4:$H$592,4,0)),"",(VLOOKUP(B14,event!$B$4:$H$592,4,0)))</f>
        <v>1999</v>
      </c>
      <c r="E14" s="347" t="str">
        <f>IF(ISERROR(VLOOKUP(B14,event!$B$4:$H$592,5,0)),"",(VLOOKUP(B14,event!$B$4:$H$592,5,0)))</f>
        <v>KIRIL  LUCESKI</v>
      </c>
      <c r="F14" s="347" t="str">
        <f>IF(ISERROR(VLOOKUP(B14,event!$B$4:$H$592,6,0)),"",(VLOOKUP(B14,event!$B$4:$H$592,6,0)))</f>
        <v>MACEDONIA OC</v>
      </c>
      <c r="G14" s="349"/>
      <c r="H14" s="246"/>
      <c r="I14" s="352">
        <v>8</v>
      </c>
      <c r="J14" s="353" t="s">
        <v>214</v>
      </c>
      <c r="K14" s="354">
        <f>IF(ISERROR(VLOOKUP(J14,event!$B$4:$H$592,2,0)),"",(VLOOKUP(J14,event!$B$4:$H$592,2,0)))</f>
      </c>
      <c r="L14" s="355">
        <f>IF(ISERROR(VLOOKUP(J14,event!$B$4:$H$592,4,0)),"",(VLOOKUP(J14,event!$B$4:$H$592,4,0)))</f>
      </c>
      <c r="M14" s="356">
        <f>IF(ISERROR(VLOOKUP(J14,event!$B$4:$H$592,5,0)),"",(VLOOKUP(J14,event!$B$4:$H$592,5,0)))</f>
      </c>
      <c r="N14" s="356">
        <f>IF(ISERROR(VLOOKUP(J14,event!$B$4:$H$592,6,0)),"",(VLOOKUP(J14,event!$B$4:$H$592,6,0)))</f>
      </c>
      <c r="O14" s="350"/>
    </row>
    <row r="15" spans="1:15" ht="41.25" customHeight="1">
      <c r="A15" s="592" t="s">
        <v>146</v>
      </c>
      <c r="B15" s="593"/>
      <c r="C15" s="593"/>
      <c r="D15" s="593"/>
      <c r="E15" s="593"/>
      <c r="F15" s="593"/>
      <c r="G15" s="593"/>
      <c r="H15" s="246"/>
      <c r="I15" s="352">
        <v>9</v>
      </c>
      <c r="J15" s="353" t="s">
        <v>215</v>
      </c>
      <c r="K15" s="354">
        <f>IF(ISERROR(VLOOKUP(J15,event!$B$4:$H$592,2,0)),"",(VLOOKUP(J15,event!$B$4:$H$592,2,0)))</f>
      </c>
      <c r="L15" s="355">
        <f>IF(ISERROR(VLOOKUP(J15,event!$B$4:$H$592,4,0)),"",(VLOOKUP(J15,event!$B$4:$H$592,4,0)))</f>
      </c>
      <c r="M15" s="356">
        <f>IF(ISERROR(VLOOKUP(J15,event!$B$4:$H$592,5,0)),"",(VLOOKUP(J15,event!$B$4:$H$592,5,0)))</f>
      </c>
      <c r="N15" s="356">
        <f>IF(ISERROR(VLOOKUP(J15,event!$B$4:$H$592,6,0)),"",(VLOOKUP(J15,event!$B$4:$H$592,6,0)))</f>
      </c>
      <c r="O15" s="350"/>
    </row>
    <row r="16" spans="1:15" ht="41.25" customHeight="1">
      <c r="A16" s="342" t="s">
        <v>345</v>
      </c>
      <c r="B16" s="342" t="s">
        <v>28</v>
      </c>
      <c r="C16" s="342" t="s">
        <v>140</v>
      </c>
      <c r="D16" s="343" t="s">
        <v>141</v>
      </c>
      <c r="E16" s="344" t="s">
        <v>142</v>
      </c>
      <c r="F16" s="344" t="s">
        <v>138</v>
      </c>
      <c r="G16" s="366" t="s">
        <v>346</v>
      </c>
      <c r="H16" s="246"/>
      <c r="I16" s="352">
        <v>10</v>
      </c>
      <c r="J16" s="353" t="s">
        <v>216</v>
      </c>
      <c r="K16" s="354">
        <f>IF(ISERROR(VLOOKUP(J16,event!$B$4:$H$592,2,0)),"",(VLOOKUP(J16,event!$B$4:$H$592,2,0)))</f>
      </c>
      <c r="L16" s="355">
        <f>IF(ISERROR(VLOOKUP(J16,event!$B$4:$H$592,4,0)),"",(VLOOKUP(J16,event!$B$4:$H$592,4,0)))</f>
      </c>
      <c r="M16" s="356">
        <f>IF(ISERROR(VLOOKUP(J16,event!$B$4:$H$592,5,0)),"",(VLOOKUP(J16,event!$B$4:$H$592,5,0)))</f>
      </c>
      <c r="N16" s="356">
        <f>IF(ISERROR(VLOOKUP(J16,event!$B$4:$H$592,6,0)),"",(VLOOKUP(J16,event!$B$4:$H$592,6,0)))</f>
      </c>
      <c r="O16" s="350"/>
    </row>
    <row r="17" spans="1:15" ht="41.25" customHeight="1">
      <c r="A17" s="270">
        <v>1</v>
      </c>
      <c r="B17" s="127" t="s">
        <v>16</v>
      </c>
      <c r="C17" s="345">
        <f>IF(ISERROR(VLOOKUP(B17,event!$B$4:$H$592,2,0)),"",(VLOOKUP(B17,event!$B$4:$H$592,2,0)))</f>
      </c>
      <c r="D17" s="346">
        <f>IF(ISERROR(VLOOKUP(B17,event!$B$4:$H$592,4,0)),"",(VLOOKUP(B17,event!$B$4:$H$592,4,0)))</f>
      </c>
      <c r="E17" s="347">
        <f>IF(ISERROR(VLOOKUP(B17,event!$B$4:$H$592,5,0)),"",(VLOOKUP(B17,event!$B$4:$H$592,5,0)))</f>
      </c>
      <c r="F17" s="347">
        <f>IF(ISERROR(VLOOKUP(B17,event!$B$4:$H$592,6,0)),"",(VLOOKUP(B17,event!$B$4:$H$592,6,0)))</f>
      </c>
      <c r="G17" s="349"/>
      <c r="H17" s="246"/>
      <c r="I17" s="352">
        <v>11</v>
      </c>
      <c r="J17" s="353" t="s">
        <v>217</v>
      </c>
      <c r="K17" s="354">
        <f>IF(ISERROR(VLOOKUP(J17,event!$B$4:$H$592,2,0)),"",(VLOOKUP(J17,event!$B$4:$H$592,2,0)))</f>
      </c>
      <c r="L17" s="355">
        <f>IF(ISERROR(VLOOKUP(J17,event!$B$4:$H$592,4,0)),"",(VLOOKUP(J17,event!$B$4:$H$592,4,0)))</f>
      </c>
      <c r="M17" s="356">
        <f>IF(ISERROR(VLOOKUP(J17,event!$B$4:$H$592,5,0)),"",(VLOOKUP(J17,event!$B$4:$H$592,5,0)))</f>
      </c>
      <c r="N17" s="356">
        <f>IF(ISERROR(VLOOKUP(J17,event!$B$4:$H$592,6,0)),"",(VLOOKUP(J17,event!$B$4:$H$592,6,0)))</f>
      </c>
      <c r="O17" s="350"/>
    </row>
    <row r="18" spans="1:15" ht="41.25" customHeight="1">
      <c r="A18" s="270">
        <v>2</v>
      </c>
      <c r="B18" s="127" t="s">
        <v>17</v>
      </c>
      <c r="C18" s="345">
        <f>IF(ISERROR(VLOOKUP(B18,event!$B$4:$H$592,2,0)),"",(VLOOKUP(B18,event!$B$4:$H$592,2,0)))</f>
      </c>
      <c r="D18" s="346">
        <f>IF(ISERROR(VLOOKUP(B18,event!$B$4:$H$592,4,0)),"",(VLOOKUP(B18,event!$B$4:$H$592,4,0)))</f>
      </c>
      <c r="E18" s="347">
        <f>IF(ISERROR(VLOOKUP(B18,event!$B$4:$H$592,5,0)),"",(VLOOKUP(B18,event!$B$4:$H$592,5,0)))</f>
      </c>
      <c r="F18" s="347">
        <f>IF(ISERROR(VLOOKUP(B18,event!$B$4:$H$592,6,0)),"",(VLOOKUP(B18,event!$B$4:$H$592,6,0)))</f>
      </c>
      <c r="G18" s="349"/>
      <c r="H18" s="246"/>
      <c r="I18" s="352">
        <v>12</v>
      </c>
      <c r="J18" s="353" t="s">
        <v>218</v>
      </c>
      <c r="K18" s="354">
        <f>IF(ISERROR(VLOOKUP(J18,event!$B$4:$H$592,2,0)),"",(VLOOKUP(J18,event!$B$4:$H$592,2,0)))</f>
      </c>
      <c r="L18" s="355">
        <f>IF(ISERROR(VLOOKUP(J18,event!$B$4:$H$592,4,0)),"",(VLOOKUP(J18,event!$B$4:$H$592,4,0)))</f>
      </c>
      <c r="M18" s="356">
        <f>IF(ISERROR(VLOOKUP(J18,event!$B$4:$H$592,5,0)),"",(VLOOKUP(J18,event!$B$4:$H$592,5,0)))</f>
      </c>
      <c r="N18" s="356">
        <f>IF(ISERROR(VLOOKUP(J18,event!$B$4:$H$592,6,0)),"",(VLOOKUP(J18,event!$B$4:$H$592,6,0)))</f>
      </c>
      <c r="O18" s="350"/>
    </row>
    <row r="19" spans="1:15" ht="41.25" customHeight="1">
      <c r="A19" s="270">
        <v>3</v>
      </c>
      <c r="B19" s="127" t="s">
        <v>18</v>
      </c>
      <c r="C19" s="345">
        <f>IF(ISERROR(VLOOKUP(B19,event!$B$4:$H$592,2,0)),"",(VLOOKUP(B19,event!$B$4:$H$592,2,0)))</f>
      </c>
      <c r="D19" s="346">
        <f>IF(ISERROR(VLOOKUP(B19,event!$B$4:$H$592,4,0)),"",(VLOOKUP(B19,event!$B$4:$H$592,4,0)))</f>
      </c>
      <c r="E19" s="347">
        <f>IF(ISERROR(VLOOKUP(B19,event!$B$4:$H$592,5,0)),"",(VLOOKUP(B19,event!$B$4:$H$592,5,0)))</f>
      </c>
      <c r="F19" s="347">
        <f>IF(ISERROR(VLOOKUP(B19,event!$B$4:$H$592,6,0)),"",(VLOOKUP(B19,event!$B$4:$H$592,6,0)))</f>
      </c>
      <c r="G19" s="349"/>
      <c r="H19" s="246"/>
      <c r="I19" s="595" t="s">
        <v>169</v>
      </c>
      <c r="J19" s="595"/>
      <c r="K19" s="595"/>
      <c r="L19" s="595"/>
      <c r="M19" s="595"/>
      <c r="N19" s="595"/>
      <c r="O19" s="595"/>
    </row>
    <row r="20" spans="1:15" ht="41.25" customHeight="1">
      <c r="A20" s="270">
        <v>4</v>
      </c>
      <c r="B20" s="127" t="s">
        <v>19</v>
      </c>
      <c r="C20" s="345">
        <f>IF(ISERROR(VLOOKUP(B20,event!$B$4:$H$592,2,0)),"",(VLOOKUP(B20,event!$B$4:$H$592,2,0)))</f>
      </c>
      <c r="D20" s="346">
        <f>IF(ISERROR(VLOOKUP(B20,event!$B$4:$H$592,4,0)),"",(VLOOKUP(B20,event!$B$4:$H$592,4,0)))</f>
      </c>
      <c r="E20" s="347">
        <f>IF(ISERROR(VLOOKUP(B20,event!$B$4:$H$592,5,0)),"",(VLOOKUP(B20,event!$B$4:$H$592,5,0)))</f>
      </c>
      <c r="F20" s="347">
        <f>IF(ISERROR(VLOOKUP(B20,event!$B$4:$H$592,6,0)),"",(VLOOKUP(B20,event!$B$4:$H$592,6,0)))</f>
      </c>
      <c r="G20" s="349"/>
      <c r="H20" s="246"/>
      <c r="I20" s="342" t="s">
        <v>139</v>
      </c>
      <c r="J20" s="342" t="s">
        <v>28</v>
      </c>
      <c r="K20" s="342" t="s">
        <v>140</v>
      </c>
      <c r="L20" s="343" t="s">
        <v>141</v>
      </c>
      <c r="M20" s="344" t="s">
        <v>142</v>
      </c>
      <c r="N20" s="344" t="s">
        <v>138</v>
      </c>
      <c r="O20" s="366" t="s">
        <v>346</v>
      </c>
    </row>
    <row r="21" spans="1:15" ht="41.25" customHeight="1">
      <c r="A21" s="270">
        <v>5</v>
      </c>
      <c r="B21" s="127" t="s">
        <v>20</v>
      </c>
      <c r="C21" s="345">
        <f>IF(ISERROR(VLOOKUP(B21,event!$B$4:$H$592,2,0)),"",(VLOOKUP(B21,event!$B$4:$H$592,2,0)))</f>
      </c>
      <c r="D21" s="346">
        <f>IF(ISERROR(VLOOKUP(B21,event!$B$4:$H$592,4,0)),"",(VLOOKUP(B21,event!$B$4:$H$592,4,0)))</f>
      </c>
      <c r="E21" s="347">
        <f>IF(ISERROR(VLOOKUP(B21,event!$B$4:$H$592,5,0)),"",(VLOOKUP(B21,event!$B$4:$H$592,5,0)))</f>
      </c>
      <c r="F21" s="347">
        <f>IF(ISERROR(VLOOKUP(B21,event!$B$4:$H$592,6,0)),"",(VLOOKUP(B21,event!$B$4:$H$592,6,0)))</f>
      </c>
      <c r="G21" s="349"/>
      <c r="H21" s="246"/>
      <c r="I21" s="352">
        <v>1</v>
      </c>
      <c r="J21" s="353" t="s">
        <v>265</v>
      </c>
      <c r="K21" s="354">
        <f>IF(ISERROR(VLOOKUP(J21,event!$B$4:$H$592,2,0)),"",(VLOOKUP(J21,event!$B$4:$H$592,2,0)))</f>
        <v>33</v>
      </c>
      <c r="L21" s="355" t="str">
        <f>IF(ISERROR(VLOOKUP(J21,event!$B$4:$H$592,4,0)),"",(VLOOKUP(J21,event!$B$4:$H$592,4,0)))</f>
        <v>2000</v>
      </c>
      <c r="M21" s="356" t="str">
        <f>IF(ISERROR(VLOOKUP(J21,event!$B$4:$H$592,5,0)),"",(VLOOKUP(J21,event!$B$4:$H$592,5,0)))</f>
        <v>HAKAN KARABÜLAK</v>
      </c>
      <c r="N21" s="356" t="str">
        <f>IF(ISERROR(VLOOKUP(J21,event!$B$4:$H$592,6,0)),"",(VLOOKUP(J21,event!$B$4:$H$592,6,0)))</f>
        <v>KONYA-TURKEY</v>
      </c>
      <c r="O21" s="350"/>
    </row>
    <row r="22" spans="1:15" ht="41.25" customHeight="1">
      <c r="A22" s="270">
        <v>6</v>
      </c>
      <c r="B22" s="127" t="s">
        <v>21</v>
      </c>
      <c r="C22" s="345">
        <f>IF(ISERROR(VLOOKUP(B22,event!$B$4:$H$592,2,0)),"",(VLOOKUP(B22,event!$B$4:$H$592,2,0)))</f>
      </c>
      <c r="D22" s="346">
        <f>IF(ISERROR(VLOOKUP(B22,event!$B$4:$H$592,4,0)),"",(VLOOKUP(B22,event!$B$4:$H$592,4,0)))</f>
      </c>
      <c r="E22" s="347">
        <f>IF(ISERROR(VLOOKUP(B22,event!$B$4:$H$592,5,0)),"",(VLOOKUP(B22,event!$B$4:$H$592,5,0)))</f>
      </c>
      <c r="F22" s="347">
        <f>IF(ISERROR(VLOOKUP(B22,event!$B$4:$H$592,6,0)),"",(VLOOKUP(B22,event!$B$4:$H$592,6,0)))</f>
      </c>
      <c r="G22" s="349"/>
      <c r="H22" s="246"/>
      <c r="I22" s="352">
        <v>2</v>
      </c>
      <c r="J22" s="353" t="s">
        <v>266</v>
      </c>
      <c r="K22" s="354">
        <f>IF(ISERROR(VLOOKUP(J22,event!$B$4:$H$592,2,0)),"",(VLOOKUP(J22,event!$B$4:$H$592,2,0)))</f>
        <v>16</v>
      </c>
      <c r="L22" s="355">
        <f>IF(ISERROR(VLOOKUP(J22,event!$B$4:$H$592,4,0)),"",(VLOOKUP(J22,event!$B$4:$H$592,4,0)))</f>
        <v>1999</v>
      </c>
      <c r="M22" s="356" t="str">
        <f>IF(ISERROR(VLOOKUP(J22,event!$B$4:$H$592,5,0)),"",(VLOOKUP(J22,event!$B$4:$H$592,5,0)))</f>
        <v>JOVİCA SIPKA</v>
      </c>
      <c r="N22" s="356" t="str">
        <f>IF(ISERROR(VLOOKUP(J22,event!$B$4:$H$592,6,0)),"",(VLOOKUP(J22,event!$B$4:$H$592,6,0)))</f>
        <v>BOSNIA AND HERZEGOVINA</v>
      </c>
      <c r="O22" s="350"/>
    </row>
    <row r="23" spans="1:15" ht="41.25" customHeight="1">
      <c r="A23" s="270">
        <v>7</v>
      </c>
      <c r="B23" s="127" t="s">
        <v>64</v>
      </c>
      <c r="C23" s="345">
        <f>IF(ISERROR(VLOOKUP(B23,event!$B$4:$H$592,2,0)),"",(VLOOKUP(B23,event!$B$4:$H$592,2,0)))</f>
      </c>
      <c r="D23" s="346">
        <f>IF(ISERROR(VLOOKUP(B23,event!$B$4:$H$592,4,0)),"",(VLOOKUP(B23,event!$B$4:$H$592,4,0)))</f>
      </c>
      <c r="E23" s="347">
        <f>IF(ISERROR(VLOOKUP(B23,event!$B$4:$H$592,5,0)),"",(VLOOKUP(B23,event!$B$4:$H$592,5,0)))</f>
      </c>
      <c r="F23" s="347">
        <f>IF(ISERROR(VLOOKUP(B23,event!$B$4:$H$592,6,0)),"",(VLOOKUP(B23,event!$B$4:$H$592,6,0)))</f>
      </c>
      <c r="G23" s="349"/>
      <c r="H23" s="246"/>
      <c r="I23" s="352">
        <v>3</v>
      </c>
      <c r="J23" s="353" t="s">
        <v>267</v>
      </c>
      <c r="K23" s="354">
        <f>IF(ISERROR(VLOOKUP(J23,event!$B$4:$H$592,2,0)),"",(VLOOKUP(J23,event!$B$4:$H$592,2,0)))</f>
        <v>50</v>
      </c>
      <c r="L23" s="355">
        <f>IF(ISERROR(VLOOKUP(J23,event!$B$4:$H$592,4,0)),"",(VLOOKUP(J23,event!$B$4:$H$592,4,0)))</f>
        <v>1999</v>
      </c>
      <c r="M23" s="356" t="str">
        <f>IF(ISERROR(VLOOKUP(J23,event!$B$4:$H$592,5,0)),"",(VLOOKUP(J23,event!$B$4:$H$592,5,0)))</f>
        <v>BOSTAN MIRCEA</v>
      </c>
      <c r="N23" s="356" t="str">
        <f>IF(ISERROR(VLOOKUP(J23,event!$B$4:$H$592,6,0)),"",(VLOOKUP(J23,event!$B$4:$H$592,6,0)))</f>
        <v>ROMANIA</v>
      </c>
      <c r="O23" s="350"/>
    </row>
    <row r="24" spans="1:15" ht="41.25" customHeight="1">
      <c r="A24" s="270">
        <v>8</v>
      </c>
      <c r="B24" s="127" t="s">
        <v>65</v>
      </c>
      <c r="C24" s="345">
        <f>IF(ISERROR(VLOOKUP(B24,event!$B$4:$H$592,2,0)),"",(VLOOKUP(B24,event!$B$4:$H$592,2,0)))</f>
      </c>
      <c r="D24" s="346">
        <f>IF(ISERROR(VLOOKUP(B24,event!$B$4:$H$592,4,0)),"",(VLOOKUP(B24,event!$B$4:$H$592,4,0)))</f>
      </c>
      <c r="E24" s="347">
        <f>IF(ISERROR(VLOOKUP(B24,event!$B$4:$H$592,5,0)),"",(VLOOKUP(B24,event!$B$4:$H$592,5,0)))</f>
      </c>
      <c r="F24" s="347">
        <f>IF(ISERROR(VLOOKUP(B24,event!$B$4:$H$592,6,0)),"",(VLOOKUP(B24,event!$B$4:$H$592,6,0)))</f>
      </c>
      <c r="G24" s="349"/>
      <c r="H24" s="246"/>
      <c r="I24" s="352">
        <v>4</v>
      </c>
      <c r="J24" s="353" t="s">
        <v>268</v>
      </c>
      <c r="K24" s="354">
        <f>IF(ISERROR(VLOOKUP(J24,event!$B$4:$H$592,2,0)),"",(VLOOKUP(J24,event!$B$4:$H$592,2,0)))</f>
        <v>63</v>
      </c>
      <c r="L24" s="355">
        <f>IF(ISERROR(VLOOKUP(J24,event!$B$4:$H$592,4,0)),"",(VLOOKUP(J24,event!$B$4:$H$592,4,0)))</f>
        <v>1999</v>
      </c>
      <c r="M24" s="356" t="str">
        <f>IF(ISERROR(VLOOKUP(J24,event!$B$4:$H$592,5,0)),"",(VLOOKUP(J24,event!$B$4:$H$592,5,0)))</f>
        <v>FURKAN ÖNCEL</v>
      </c>
      <c r="N24" s="356" t="str">
        <f>IF(ISERROR(VLOOKUP(J24,event!$B$4:$H$592,6,0)),"",(VLOOKUP(J24,event!$B$4:$H$592,6,0)))</f>
        <v>TURKEY</v>
      </c>
      <c r="O24" s="350"/>
    </row>
    <row r="25" spans="1:15" ht="41.25" customHeight="1">
      <c r="A25" s="595" t="s">
        <v>168</v>
      </c>
      <c r="B25" s="595"/>
      <c r="C25" s="595"/>
      <c r="D25" s="595"/>
      <c r="E25" s="595"/>
      <c r="F25" s="595"/>
      <c r="G25" s="595"/>
      <c r="H25" s="246"/>
      <c r="I25" s="352">
        <v>5</v>
      </c>
      <c r="J25" s="353" t="s">
        <v>269</v>
      </c>
      <c r="K25" s="354">
        <f>IF(ISERROR(VLOOKUP(J25,event!$B$4:$H$592,2,0)),"",(VLOOKUP(J25,event!$B$4:$H$592,2,0)))</f>
      </c>
      <c r="L25" s="355">
        <f>IF(ISERROR(VLOOKUP(J25,event!$B$4:$H$592,4,0)),"",(VLOOKUP(J25,event!$B$4:$H$592,4,0)))</f>
      </c>
      <c r="M25" s="356">
        <f>IF(ISERROR(VLOOKUP(J25,event!$B$4:$H$592,5,0)),"",(VLOOKUP(J25,event!$B$4:$H$592,5,0)))</f>
      </c>
      <c r="N25" s="356">
        <f>IF(ISERROR(VLOOKUP(J25,event!$B$4:$H$592,6,0)),"",(VLOOKUP(J25,event!$B$4:$H$592,6,0)))</f>
      </c>
      <c r="O25" s="350"/>
    </row>
    <row r="26" spans="1:15" ht="41.25" customHeight="1">
      <c r="A26" s="592" t="s">
        <v>145</v>
      </c>
      <c r="B26" s="593"/>
      <c r="C26" s="593"/>
      <c r="D26" s="593"/>
      <c r="E26" s="593"/>
      <c r="F26" s="593"/>
      <c r="G26" s="593"/>
      <c r="H26" s="246"/>
      <c r="I26" s="352">
        <v>6</v>
      </c>
      <c r="J26" s="353" t="s">
        <v>270</v>
      </c>
      <c r="K26" s="354">
        <f>IF(ISERROR(VLOOKUP(J26,event!$B$4:$H$592,2,0)),"",(VLOOKUP(J26,event!$B$4:$H$592,2,0)))</f>
      </c>
      <c r="L26" s="355">
        <f>IF(ISERROR(VLOOKUP(J26,event!$B$4:$H$592,4,0)),"",(VLOOKUP(J26,event!$B$4:$H$592,4,0)))</f>
      </c>
      <c r="M26" s="356">
        <f>IF(ISERROR(VLOOKUP(J26,event!$B$4:$H$592,5,0)),"",(VLOOKUP(J26,event!$B$4:$H$592,5,0)))</f>
      </c>
      <c r="N26" s="356">
        <f>IF(ISERROR(VLOOKUP(J26,event!$B$4:$H$592,6,0)),"",(VLOOKUP(J26,event!$B$4:$H$592,6,0)))</f>
      </c>
      <c r="O26" s="350"/>
    </row>
    <row r="27" spans="1:15" ht="41.25" customHeight="1">
      <c r="A27" s="342" t="s">
        <v>345</v>
      </c>
      <c r="B27" s="342" t="s">
        <v>28</v>
      </c>
      <c r="C27" s="342" t="s">
        <v>140</v>
      </c>
      <c r="D27" s="343" t="s">
        <v>141</v>
      </c>
      <c r="E27" s="344" t="s">
        <v>142</v>
      </c>
      <c r="F27" s="344" t="s">
        <v>138</v>
      </c>
      <c r="G27" s="366" t="s">
        <v>346</v>
      </c>
      <c r="H27" s="246"/>
      <c r="I27" s="352">
        <v>7</v>
      </c>
      <c r="J27" s="353" t="s">
        <v>271</v>
      </c>
      <c r="K27" s="354">
        <f>IF(ISERROR(VLOOKUP(J27,event!$B$4:$H$592,2,0)),"",(VLOOKUP(J27,event!$B$4:$H$592,2,0)))</f>
      </c>
      <c r="L27" s="355">
        <f>IF(ISERROR(VLOOKUP(J27,event!$B$4:$H$592,4,0)),"",(VLOOKUP(J27,event!$B$4:$H$592,4,0)))</f>
      </c>
      <c r="M27" s="356">
        <f>IF(ISERROR(VLOOKUP(J27,event!$B$4:$H$592,5,0)),"",(VLOOKUP(J27,event!$B$4:$H$592,5,0)))</f>
      </c>
      <c r="N27" s="356">
        <f>IF(ISERROR(VLOOKUP(J27,event!$B$4:$H$592,6,0)),"",(VLOOKUP(J27,event!$B$4:$H$592,6,0)))</f>
      </c>
      <c r="O27" s="350"/>
    </row>
    <row r="28" spans="1:15" ht="41.25" customHeight="1">
      <c r="A28" s="270">
        <v>1</v>
      </c>
      <c r="B28" s="127" t="s">
        <v>170</v>
      </c>
      <c r="C28" s="345">
        <f>IF(ISERROR(VLOOKUP(B28,event!$B$4:$H$592,2,0)),"",(VLOOKUP(B28,event!$B$4:$H$592,2,0)))</f>
      </c>
      <c r="D28" s="346">
        <f>IF(ISERROR(VLOOKUP(B28,event!$B$4:$H$592,4,0)),"",(VLOOKUP(B28,event!$B$4:$H$592,4,0)))</f>
      </c>
      <c r="E28" s="347">
        <f>IF(ISERROR(VLOOKUP(B28,event!$B$4:$H$592,5,0)),"",(VLOOKUP(B28,event!$B$4:$H$592,5,0)))</f>
      </c>
      <c r="F28" s="347">
        <f>IF(ISERROR(VLOOKUP(B28,event!$B$4:$H$592,6,0)),"",(VLOOKUP(B28,event!$B$4:$H$592,6,0)))</f>
      </c>
      <c r="G28" s="348"/>
      <c r="H28" s="246"/>
      <c r="I28" s="352">
        <v>8</v>
      </c>
      <c r="J28" s="353" t="s">
        <v>272</v>
      </c>
      <c r="K28" s="354">
        <f>IF(ISERROR(VLOOKUP(J28,event!$B$4:$H$592,2,0)),"",(VLOOKUP(J28,event!$B$4:$H$592,2,0)))</f>
      </c>
      <c r="L28" s="355">
        <f>IF(ISERROR(VLOOKUP(J28,event!$B$4:$H$592,4,0)),"",(VLOOKUP(J28,event!$B$4:$H$592,4,0)))</f>
      </c>
      <c r="M28" s="356">
        <f>IF(ISERROR(VLOOKUP(J28,event!$B$4:$H$592,5,0)),"",(VLOOKUP(J28,event!$B$4:$H$592,5,0)))</f>
      </c>
      <c r="N28" s="356">
        <f>IF(ISERROR(VLOOKUP(J28,event!$B$4:$H$592,6,0)),"",(VLOOKUP(J28,event!$B$4:$H$592,6,0)))</f>
      </c>
      <c r="O28" s="350"/>
    </row>
    <row r="29" spans="1:15" ht="41.25" customHeight="1">
      <c r="A29" s="270">
        <v>2</v>
      </c>
      <c r="B29" s="127" t="s">
        <v>171</v>
      </c>
      <c r="C29" s="345">
        <f>IF(ISERROR(VLOOKUP(B29,event!$B$4:$H$592,2,0)),"",(VLOOKUP(B29,event!$B$4:$H$592,2,0)))</f>
        <v>28</v>
      </c>
      <c r="D29" s="346" t="str">
        <f>IF(ISERROR(VLOOKUP(B29,event!$B$4:$H$592,4,0)),"",(VLOOKUP(B29,event!$B$4:$H$592,4,0)))</f>
        <v>2000</v>
      </c>
      <c r="E29" s="347" t="str">
        <f>IF(ISERROR(VLOOKUP(B29,event!$B$4:$H$592,5,0)),"",(VLOOKUP(B29,event!$B$4:$H$592,5,0)))</f>
        <v>MUHAMMET YORULMAZ</v>
      </c>
      <c r="F29" s="347" t="str">
        <f>IF(ISERROR(VLOOKUP(B29,event!$B$4:$H$592,6,0)),"",(VLOOKUP(B29,event!$B$4:$H$592,6,0)))</f>
        <v>KONYA-TURKEY</v>
      </c>
      <c r="G29" s="348"/>
      <c r="H29" s="246"/>
      <c r="I29" s="352">
        <v>9</v>
      </c>
      <c r="J29" s="353" t="s">
        <v>273</v>
      </c>
      <c r="K29" s="354">
        <f>IF(ISERROR(VLOOKUP(J29,event!$B$4:$H$592,2,0)),"",(VLOOKUP(J29,event!$B$4:$H$592,2,0)))</f>
      </c>
      <c r="L29" s="355">
        <f>IF(ISERROR(VLOOKUP(J29,event!$B$4:$H$592,4,0)),"",(VLOOKUP(J29,event!$B$4:$H$592,4,0)))</f>
      </c>
      <c r="M29" s="356">
        <f>IF(ISERROR(VLOOKUP(J29,event!$B$4:$H$592,5,0)),"",(VLOOKUP(J29,event!$B$4:$H$592,5,0)))</f>
      </c>
      <c r="N29" s="356">
        <f>IF(ISERROR(VLOOKUP(J29,event!$B$4:$H$592,6,0)),"",(VLOOKUP(J29,event!$B$4:$H$592,6,0)))</f>
      </c>
      <c r="O29" s="350"/>
    </row>
    <row r="30" spans="1:15" ht="41.25" customHeight="1">
      <c r="A30" s="270">
        <v>3</v>
      </c>
      <c r="B30" s="127" t="s">
        <v>172</v>
      </c>
      <c r="C30" s="345">
        <f>IF(ISERROR(VLOOKUP(B30,event!$B$4:$H$592,2,0)),"",(VLOOKUP(B30,event!$B$4:$H$592,2,0)))</f>
        <v>20</v>
      </c>
      <c r="D30" s="346">
        <f>IF(ISERROR(VLOOKUP(B30,event!$B$4:$H$592,4,0)),"",(VLOOKUP(B30,event!$B$4:$H$592,4,0)))</f>
        <v>2000</v>
      </c>
      <c r="E30" s="347" t="str">
        <f>IF(ISERROR(VLOOKUP(B30,event!$B$4:$H$592,5,0)),"",(VLOOKUP(B30,event!$B$4:$H$592,5,0)))</f>
        <v>RADİN VALCHEV</v>
      </c>
      <c r="F30" s="347" t="str">
        <f>IF(ISERROR(VLOOKUP(B30,event!$B$4:$H$592,6,0)),"",(VLOOKUP(B30,event!$B$4:$H$592,6,0)))</f>
        <v>BULGARIA</v>
      </c>
      <c r="G30" s="348"/>
      <c r="H30" s="246"/>
      <c r="I30" s="352">
        <v>10</v>
      </c>
      <c r="J30" s="353" t="s">
        <v>274</v>
      </c>
      <c r="K30" s="354">
        <f>IF(ISERROR(VLOOKUP(J30,event!$B$4:$H$592,2,0)),"",(VLOOKUP(J30,event!$B$4:$H$592,2,0)))</f>
      </c>
      <c r="L30" s="355">
        <f>IF(ISERROR(VLOOKUP(J30,event!$B$4:$H$592,4,0)),"",(VLOOKUP(J30,event!$B$4:$H$592,4,0)))</f>
      </c>
      <c r="M30" s="356">
        <f>IF(ISERROR(VLOOKUP(J30,event!$B$4:$H$592,5,0)),"",(VLOOKUP(J30,event!$B$4:$H$592,5,0)))</f>
      </c>
      <c r="N30" s="356">
        <f>IF(ISERROR(VLOOKUP(J30,event!$B$4:$H$592,6,0)),"",(VLOOKUP(J30,event!$B$4:$H$592,6,0)))</f>
      </c>
      <c r="O30" s="350"/>
    </row>
    <row r="31" spans="1:15" ht="41.25" customHeight="1">
      <c r="A31" s="270">
        <v>4</v>
      </c>
      <c r="B31" s="127" t="s">
        <v>173</v>
      </c>
      <c r="C31" s="345">
        <f>IF(ISERROR(VLOOKUP(B31,event!$B$4:$H$592,2,0)),"",(VLOOKUP(B31,event!$B$4:$H$592,2,0)))</f>
        <v>44</v>
      </c>
      <c r="D31" s="346">
        <f>IF(ISERROR(VLOOKUP(B31,event!$B$4:$H$592,4,0)),"",(VLOOKUP(B31,event!$B$4:$H$592,4,0)))</f>
        <v>1999</v>
      </c>
      <c r="E31" s="347" t="str">
        <f>IF(ISERROR(VLOOKUP(B31,event!$B$4:$H$592,5,0)),"",(VLOOKUP(B31,event!$B$4:$H$592,5,0)))</f>
        <v>NEGOITA ANDREI</v>
      </c>
      <c r="F31" s="347" t="str">
        <f>IF(ISERROR(VLOOKUP(B31,event!$B$4:$H$592,6,0)),"",(VLOOKUP(B31,event!$B$4:$H$592,6,0)))</f>
        <v>ROMANIA</v>
      </c>
      <c r="G31" s="348"/>
      <c r="H31" s="246"/>
      <c r="I31" s="352">
        <v>11</v>
      </c>
      <c r="J31" s="353" t="s">
        <v>275</v>
      </c>
      <c r="K31" s="354">
        <f>IF(ISERROR(VLOOKUP(J31,event!$B$4:$H$592,2,0)),"",(VLOOKUP(J31,event!$B$4:$H$592,2,0)))</f>
      </c>
      <c r="L31" s="355">
        <f>IF(ISERROR(VLOOKUP(J31,event!$B$4:$H$592,4,0)),"",(VLOOKUP(J31,event!$B$4:$H$592,4,0)))</f>
      </c>
      <c r="M31" s="356">
        <f>IF(ISERROR(VLOOKUP(J31,event!$B$4:$H$592,5,0)),"",(VLOOKUP(J31,event!$B$4:$H$592,5,0)))</f>
      </c>
      <c r="N31" s="356">
        <f>IF(ISERROR(VLOOKUP(J31,event!$B$4:$H$592,6,0)),"",(VLOOKUP(J31,event!$B$4:$H$592,6,0)))</f>
      </c>
      <c r="O31" s="350"/>
    </row>
    <row r="32" spans="1:15" ht="41.25" customHeight="1">
      <c r="A32" s="270">
        <v>5</v>
      </c>
      <c r="B32" s="127" t="s">
        <v>174</v>
      </c>
      <c r="C32" s="345">
        <f>IF(ISERROR(VLOOKUP(B32,event!$B$4:$H$592,2,0)),"",(VLOOKUP(B32,event!$B$4:$H$592,2,0)))</f>
        <v>11</v>
      </c>
      <c r="D32" s="346">
        <f>IF(ISERROR(VLOOKUP(B32,event!$B$4:$H$592,4,0)),"",(VLOOKUP(B32,event!$B$4:$H$592,4,0)))</f>
        <v>1999</v>
      </c>
      <c r="E32" s="347" t="str">
        <f>IF(ISERROR(VLOOKUP(B32,event!$B$4:$H$592,5,0)),"",(VLOOKUP(B32,event!$B$4:$H$592,5,0)))</f>
        <v>PETAR MANDIC</v>
      </c>
      <c r="F32" s="347" t="str">
        <f>IF(ISERROR(VLOOKUP(B32,event!$B$4:$H$592,6,0)),"",(VLOOKUP(B32,event!$B$4:$H$592,6,0)))</f>
        <v>BOSNIA AND HERZEGOVINA</v>
      </c>
      <c r="G32" s="348"/>
      <c r="H32" s="246"/>
      <c r="I32" s="352">
        <v>12</v>
      </c>
      <c r="J32" s="353" t="s">
        <v>276</v>
      </c>
      <c r="K32" s="354">
        <f>IF(ISERROR(VLOOKUP(J32,event!$B$4:$H$592,2,0)),"",(VLOOKUP(J32,event!$B$4:$H$592,2,0)))</f>
      </c>
      <c r="L32" s="355">
        <f>IF(ISERROR(VLOOKUP(J32,event!$B$4:$H$592,4,0)),"",(VLOOKUP(J32,event!$B$4:$H$592,4,0)))</f>
      </c>
      <c r="M32" s="356">
        <f>IF(ISERROR(VLOOKUP(J32,event!$B$4:$H$592,5,0)),"",(VLOOKUP(J32,event!$B$4:$H$592,5,0)))</f>
      </c>
      <c r="N32" s="356">
        <f>IF(ISERROR(VLOOKUP(J32,event!$B$4:$H$592,6,0)),"",(VLOOKUP(J32,event!$B$4:$H$592,6,0)))</f>
      </c>
      <c r="O32" s="350"/>
    </row>
    <row r="33" spans="1:15" ht="41.25" customHeight="1">
      <c r="A33" s="270">
        <v>6</v>
      </c>
      <c r="B33" s="127" t="s">
        <v>175</v>
      </c>
      <c r="C33" s="345">
        <f>IF(ISERROR(VLOOKUP(B33,event!$B$4:$H$592,2,0)),"",(VLOOKUP(B33,event!$B$4:$H$592,2,0)))</f>
        <v>58</v>
      </c>
      <c r="D33" s="346">
        <f>IF(ISERROR(VLOOKUP(B33,event!$B$4:$H$592,4,0)),"",(VLOOKUP(B33,event!$B$4:$H$592,4,0)))</f>
        <v>1999</v>
      </c>
      <c r="E33" s="347" t="str">
        <f>IF(ISERROR(VLOOKUP(B33,event!$B$4:$H$592,5,0)),"",(VLOOKUP(B33,event!$B$4:$H$592,5,0)))</f>
        <v>SONER YALÇINKAYA</v>
      </c>
      <c r="F33" s="347" t="str">
        <f>IF(ISERROR(VLOOKUP(B33,event!$B$4:$H$592,6,0)),"",(VLOOKUP(B33,event!$B$4:$H$592,6,0)))</f>
        <v>TURKEY</v>
      </c>
      <c r="G33" s="348"/>
      <c r="H33" s="246"/>
      <c r="I33" s="591" t="s">
        <v>131</v>
      </c>
      <c r="J33" s="591"/>
      <c r="K33" s="591"/>
      <c r="L33" s="591"/>
      <c r="M33" s="591"/>
      <c r="N33" s="591"/>
      <c r="O33" s="591"/>
    </row>
    <row r="34" spans="1:15" ht="41.25" customHeight="1">
      <c r="A34" s="270">
        <v>7</v>
      </c>
      <c r="B34" s="127" t="s">
        <v>176</v>
      </c>
      <c r="C34" s="345">
        <f>IF(ISERROR(VLOOKUP(B34,event!$B$4:$H$592,2,0)),"",(VLOOKUP(B34,event!$B$4:$H$592,2,0)))</f>
      </c>
      <c r="D34" s="346">
        <f>IF(ISERROR(VLOOKUP(B34,event!$B$4:$H$592,4,0)),"",(VLOOKUP(B34,event!$B$4:$H$592,4,0)))</f>
      </c>
      <c r="E34" s="347">
        <f>IF(ISERROR(VLOOKUP(B34,event!$B$4:$H$592,5,0)),"",(VLOOKUP(B34,event!$B$4:$H$592,5,0)))</f>
      </c>
      <c r="F34" s="347">
        <f>IF(ISERROR(VLOOKUP(B34,event!$B$4:$H$592,6,0)),"",(VLOOKUP(B34,event!$B$4:$H$592,6,0)))</f>
      </c>
      <c r="G34" s="348"/>
      <c r="H34" s="246"/>
      <c r="I34" s="342" t="s">
        <v>139</v>
      </c>
      <c r="J34" s="342" t="s">
        <v>28</v>
      </c>
      <c r="K34" s="342" t="s">
        <v>140</v>
      </c>
      <c r="L34" s="343" t="s">
        <v>141</v>
      </c>
      <c r="M34" s="344" t="s">
        <v>142</v>
      </c>
      <c r="N34" s="344" t="s">
        <v>138</v>
      </c>
      <c r="O34" s="366" t="s">
        <v>346</v>
      </c>
    </row>
    <row r="35" spans="1:15" ht="41.25" customHeight="1">
      <c r="A35" s="270">
        <v>8</v>
      </c>
      <c r="B35" s="127" t="s">
        <v>177</v>
      </c>
      <c r="C35" s="345">
        <f>IF(ISERROR(VLOOKUP(B35,event!$B$4:$H$592,2,0)),"",(VLOOKUP(B35,event!$B$4:$H$592,2,0)))</f>
      </c>
      <c r="D35" s="346">
        <f>IF(ISERROR(VLOOKUP(B35,event!$B$4:$H$592,4,0)),"",(VLOOKUP(B35,event!$B$4:$H$592,4,0)))</f>
      </c>
      <c r="E35" s="347">
        <f>IF(ISERROR(VLOOKUP(B35,event!$B$4:$H$592,5,0)),"",(VLOOKUP(B35,event!$B$4:$H$592,5,0)))</f>
      </c>
      <c r="F35" s="347">
        <f>IF(ISERROR(VLOOKUP(B35,event!$B$4:$H$592,6,0)),"",(VLOOKUP(B35,event!$B$4:$H$592,6,0)))</f>
      </c>
      <c r="G35" s="348"/>
      <c r="H35" s="246"/>
      <c r="I35" s="270">
        <v>1</v>
      </c>
      <c r="J35" s="127" t="s">
        <v>225</v>
      </c>
      <c r="K35" s="271">
        <f>IF(ISERROR(VLOOKUP(J35,event!$B$4:$H$592,2,0)),"",(VLOOKUP(J35,event!$B$4:$H$592,2,0)))</f>
        <v>29</v>
      </c>
      <c r="L35" s="325" t="str">
        <f>IF(ISERROR(VLOOKUP(J35,event!$B$4:$H$592,4,0)),"",(VLOOKUP(J35,event!$B$4:$H$592,4,0)))</f>
        <v>2000</v>
      </c>
      <c r="M35" s="351" t="str">
        <f>IF(ISERROR(VLOOKUP(J35,event!$B$4:$H$592,5,0)),"",(VLOOKUP(J35,event!$B$4:$H$592,5,0)))</f>
        <v>M.BURAK ESGİL</v>
      </c>
      <c r="N35" s="351" t="str">
        <f>IF(ISERROR(VLOOKUP(J35,event!$B$4:$H$592,6,0)),"",(VLOOKUP(J35,event!$B$4:$H$592,6,0)))</f>
        <v>KONYA-TURKEY</v>
      </c>
      <c r="O35" s="350"/>
    </row>
    <row r="36" spans="1:15" ht="41.25" customHeight="1">
      <c r="A36" s="592" t="s">
        <v>146</v>
      </c>
      <c r="B36" s="593"/>
      <c r="C36" s="593"/>
      <c r="D36" s="593"/>
      <c r="E36" s="593"/>
      <c r="F36" s="593"/>
      <c r="G36" s="593"/>
      <c r="H36" s="246"/>
      <c r="I36" s="270">
        <v>2</v>
      </c>
      <c r="J36" s="127" t="s">
        <v>226</v>
      </c>
      <c r="K36" s="271">
        <f>IF(ISERROR(VLOOKUP(J36,event!$B$4:$H$592,2,0)),"",(VLOOKUP(J36,event!$B$4:$H$592,2,0)))</f>
        <v>18</v>
      </c>
      <c r="L36" s="325">
        <f>IF(ISERROR(VLOOKUP(J36,event!$B$4:$H$592,4,0)),"",(VLOOKUP(J36,event!$B$4:$H$592,4,0)))</f>
        <v>19999</v>
      </c>
      <c r="M36" s="351" t="str">
        <f>IF(ISERROR(VLOOKUP(J36,event!$B$4:$H$592,5,0)),"",(VLOOKUP(J36,event!$B$4:$H$592,5,0)))</f>
        <v>ISMAR PASANBEGOVIC</v>
      </c>
      <c r="N36" s="351" t="str">
        <f>IF(ISERROR(VLOOKUP(J36,event!$B$4:$H$592,6,0)),"",(VLOOKUP(J36,event!$B$4:$H$592,6,0)))</f>
        <v>BOSNIA AND HERZEGOVINA</v>
      </c>
      <c r="O36" s="350"/>
    </row>
    <row r="37" spans="1:15" ht="41.25" customHeight="1">
      <c r="A37" s="342" t="s">
        <v>345</v>
      </c>
      <c r="B37" s="342" t="s">
        <v>28</v>
      </c>
      <c r="C37" s="342" t="s">
        <v>140</v>
      </c>
      <c r="D37" s="343" t="s">
        <v>141</v>
      </c>
      <c r="E37" s="344" t="s">
        <v>142</v>
      </c>
      <c r="F37" s="344" t="s">
        <v>138</v>
      </c>
      <c r="G37" s="366" t="s">
        <v>346</v>
      </c>
      <c r="H37" s="246"/>
      <c r="I37" s="270">
        <v>3</v>
      </c>
      <c r="J37" s="127" t="s">
        <v>227</v>
      </c>
      <c r="K37" s="271">
        <f>IF(ISERROR(VLOOKUP(J37,event!$B$4:$H$592,2,0)),"",(VLOOKUP(J37,event!$B$4:$H$592,2,0)))</f>
        <v>7</v>
      </c>
      <c r="L37" s="325">
        <f>IF(ISERROR(VLOOKUP(J37,event!$B$4:$H$592,4,0)),"",(VLOOKUP(J37,event!$B$4:$H$592,4,0)))</f>
        <v>2001</v>
      </c>
      <c r="M37" s="351" t="str">
        <f>IF(ISERROR(VLOOKUP(J37,event!$B$4:$H$592,5,0)),"",(VLOOKUP(J37,event!$B$4:$H$592,5,0)))</f>
        <v>KLİNDİ  LULİ</v>
      </c>
      <c r="N37" s="351" t="str">
        <f>IF(ISERROR(VLOOKUP(J37,event!$B$4:$H$592,6,0)),"",(VLOOKUP(J37,event!$B$4:$H$592,6,0)))</f>
        <v>ALBANIA</v>
      </c>
      <c r="O37" s="350"/>
    </row>
    <row r="38" spans="1:15" ht="41.25" customHeight="1">
      <c r="A38" s="270">
        <v>1</v>
      </c>
      <c r="B38" s="127" t="s">
        <v>178</v>
      </c>
      <c r="C38" s="345">
        <f>IF(ISERROR(VLOOKUP(B38,event!$B$4:$H$592,2,0)),"",(VLOOKUP(B38,event!$B$4:$H$592,2,0)))</f>
      </c>
      <c r="D38" s="346">
        <f>IF(ISERROR(VLOOKUP(B38,event!$B$4:$H$592,4,0)),"",(VLOOKUP(B38,event!$B$4:$H$592,4,0)))</f>
      </c>
      <c r="E38" s="347">
        <f>IF(ISERROR(VLOOKUP(B38,event!$B$4:$H$592,5,0)),"",(VLOOKUP(B38,event!$B$4:$H$592,5,0)))</f>
      </c>
      <c r="F38" s="347">
        <f>IF(ISERROR(VLOOKUP(B38,event!$B$4:$H$592,6,0)),"",(VLOOKUP(B38,event!$B$4:$H$592,6,0)))</f>
      </c>
      <c r="G38" s="348"/>
      <c r="H38" s="246"/>
      <c r="I38" s="270">
        <v>4</v>
      </c>
      <c r="J38" s="127" t="s">
        <v>228</v>
      </c>
      <c r="K38" s="271">
        <f>IF(ISERROR(VLOOKUP(J38,event!$B$4:$H$592,2,0)),"",(VLOOKUP(J38,event!$B$4:$H$592,2,0)))</f>
        <v>40</v>
      </c>
      <c r="L38" s="325">
        <f>IF(ISERROR(VLOOKUP(J38,event!$B$4:$H$592,4,0)),"",(VLOOKUP(J38,event!$B$4:$H$592,4,0)))</f>
        <v>1999</v>
      </c>
      <c r="M38" s="351" t="str">
        <f>IF(ISERROR(VLOOKUP(J38,event!$B$4:$H$592,5,0)),"",(VLOOKUP(J38,event!$B$4:$H$592,5,0)))</f>
        <v>STEFAN LAZOVSKI</v>
      </c>
      <c r="N38" s="351" t="str">
        <f>IF(ISERROR(VLOOKUP(J38,event!$B$4:$H$592,6,0)),"",(VLOOKUP(J38,event!$B$4:$H$592,6,0)))</f>
        <v>MACEDONIA</v>
      </c>
      <c r="O38" s="350"/>
    </row>
    <row r="39" spans="1:15" ht="41.25" customHeight="1">
      <c r="A39" s="270">
        <v>2</v>
      </c>
      <c r="B39" s="127" t="s">
        <v>179</v>
      </c>
      <c r="C39" s="345">
        <f>IF(ISERROR(VLOOKUP(B39,event!$B$4:$H$592,2,0)),"",(VLOOKUP(B39,event!$B$4:$H$592,2,0)))</f>
      </c>
      <c r="D39" s="346">
        <f>IF(ISERROR(VLOOKUP(B39,event!$B$4:$H$592,4,0)),"",(VLOOKUP(B39,event!$B$4:$H$592,4,0)))</f>
      </c>
      <c r="E39" s="347">
        <f>IF(ISERROR(VLOOKUP(B39,event!$B$4:$H$592,5,0)),"",(VLOOKUP(B39,event!$B$4:$H$592,5,0)))</f>
      </c>
      <c r="F39" s="347">
        <f>IF(ISERROR(VLOOKUP(B39,event!$B$4:$H$592,6,0)),"",(VLOOKUP(B39,event!$B$4:$H$592,6,0)))</f>
      </c>
      <c r="G39" s="348"/>
      <c r="H39" s="246"/>
      <c r="I39" s="270">
        <v>5</v>
      </c>
      <c r="J39" s="127" t="s">
        <v>229</v>
      </c>
      <c r="K39" s="271">
        <f>IF(ISERROR(VLOOKUP(J39,event!$B$4:$H$592,2,0)),"",(VLOOKUP(J39,event!$B$4:$H$592,2,0)))</f>
        <v>22</v>
      </c>
      <c r="L39" s="325">
        <f>IF(ISERROR(VLOOKUP(J39,event!$B$4:$H$592,4,0)),"",(VLOOKUP(J39,event!$B$4:$H$592,4,0)))</f>
        <v>1999</v>
      </c>
      <c r="M39" s="351" t="str">
        <f>IF(ISERROR(VLOOKUP(J39,event!$B$4:$H$592,5,0)),"",(VLOOKUP(J39,event!$B$4:$H$592,5,0)))</f>
        <v>ILİYA SİVKOV</v>
      </c>
      <c r="N39" s="351" t="str">
        <f>IF(ISERROR(VLOOKUP(J39,event!$B$4:$H$592,6,0)),"",(VLOOKUP(J39,event!$B$4:$H$592,6,0)))</f>
        <v>BULGARIA</v>
      </c>
      <c r="O39" s="350"/>
    </row>
    <row r="40" spans="1:15" ht="41.25" customHeight="1">
      <c r="A40" s="270">
        <v>3</v>
      </c>
      <c r="B40" s="127" t="s">
        <v>180</v>
      </c>
      <c r="C40" s="345">
        <f>IF(ISERROR(VLOOKUP(B40,event!$B$4:$H$592,2,0)),"",(VLOOKUP(B40,event!$B$4:$H$592,2,0)))</f>
      </c>
      <c r="D40" s="346">
        <f>IF(ISERROR(VLOOKUP(B40,event!$B$4:$H$592,4,0)),"",(VLOOKUP(B40,event!$B$4:$H$592,4,0)))</f>
      </c>
      <c r="E40" s="347">
        <f>IF(ISERROR(VLOOKUP(B40,event!$B$4:$H$592,5,0)),"",(VLOOKUP(B40,event!$B$4:$H$592,5,0)))</f>
      </c>
      <c r="F40" s="347">
        <f>IF(ISERROR(VLOOKUP(B40,event!$B$4:$H$592,6,0)),"",(VLOOKUP(B40,event!$B$4:$H$592,6,0)))</f>
      </c>
      <c r="G40" s="348"/>
      <c r="H40" s="246"/>
      <c r="I40" s="270">
        <v>6</v>
      </c>
      <c r="J40" s="127" t="s">
        <v>230</v>
      </c>
      <c r="K40" s="271">
        <f>IF(ISERROR(VLOOKUP(J40,event!$B$4:$H$592,2,0)),"",(VLOOKUP(J40,event!$B$4:$H$592,2,0)))</f>
        <v>51</v>
      </c>
      <c r="L40" s="325">
        <f>IF(ISERROR(VLOOKUP(J40,event!$B$4:$H$592,4,0)),"",(VLOOKUP(J40,event!$B$4:$H$592,4,0)))</f>
        <v>1999</v>
      </c>
      <c r="M40" s="351" t="str">
        <f>IF(ISERROR(VLOOKUP(J40,event!$B$4:$H$592,5,0)),"",(VLOOKUP(J40,event!$B$4:$H$592,5,0)))</f>
        <v>KARAMAN HUNOR</v>
      </c>
      <c r="N40" s="351" t="str">
        <f>IF(ISERROR(VLOOKUP(J40,event!$B$4:$H$592,6,0)),"",(VLOOKUP(J40,event!$B$4:$H$592,6,0)))</f>
        <v>ROMANIA</v>
      </c>
      <c r="O40" s="350"/>
    </row>
    <row r="41" spans="1:15" ht="41.25" customHeight="1">
      <c r="A41" s="270">
        <v>4</v>
      </c>
      <c r="B41" s="127" t="s">
        <v>181</v>
      </c>
      <c r="C41" s="345">
        <f>IF(ISERROR(VLOOKUP(B41,event!$B$4:$H$592,2,0)),"",(VLOOKUP(B41,event!$B$4:$H$592,2,0)))</f>
      </c>
      <c r="D41" s="346">
        <f>IF(ISERROR(VLOOKUP(B41,event!$B$4:$H$592,4,0)),"",(VLOOKUP(B41,event!$B$4:$H$592,4,0)))</f>
      </c>
      <c r="E41" s="347">
        <f>IF(ISERROR(VLOOKUP(B41,event!$B$4:$H$592,5,0)),"",(VLOOKUP(B41,event!$B$4:$H$592,5,0)))</f>
      </c>
      <c r="F41" s="347">
        <f>IF(ISERROR(VLOOKUP(B41,event!$B$4:$H$592,6,0)),"",(VLOOKUP(B41,event!$B$4:$H$592,6,0)))</f>
      </c>
      <c r="G41" s="348"/>
      <c r="H41" s="246"/>
      <c r="I41" s="270">
        <v>7</v>
      </c>
      <c r="J41" s="127" t="s">
        <v>231</v>
      </c>
      <c r="K41" s="271">
        <f>IF(ISERROR(VLOOKUP(J41,event!$B$4:$H$592,2,0)),"",(VLOOKUP(J41,event!$B$4:$H$592,2,0)))</f>
        <v>60</v>
      </c>
      <c r="L41" s="325">
        <f>IF(ISERROR(VLOOKUP(J41,event!$B$4:$H$592,4,0)),"",(VLOOKUP(J41,event!$B$4:$H$592,4,0)))</f>
        <v>2000</v>
      </c>
      <c r="M41" s="351" t="str">
        <f>IF(ISERROR(VLOOKUP(J41,event!$B$4:$H$592,5,0)),"",(VLOOKUP(J41,event!$B$4:$H$592,5,0)))</f>
        <v>SAMET SAĞLAM</v>
      </c>
      <c r="N41" s="351" t="str">
        <f>IF(ISERROR(VLOOKUP(J41,event!$B$4:$H$592,6,0)),"",(VLOOKUP(J41,event!$B$4:$H$592,6,0)))</f>
        <v>TURKEY</v>
      </c>
      <c r="O41" s="350"/>
    </row>
    <row r="42" spans="1:15" ht="41.25" customHeight="1">
      <c r="A42" s="270">
        <v>5</v>
      </c>
      <c r="B42" s="127" t="s">
        <v>182</v>
      </c>
      <c r="C42" s="345">
        <f>IF(ISERROR(VLOOKUP(B42,event!$B$4:$H$592,2,0)),"",(VLOOKUP(B42,event!$B$4:$H$592,2,0)))</f>
      </c>
      <c r="D42" s="346">
        <f>IF(ISERROR(VLOOKUP(B42,event!$B$4:$H$592,4,0)),"",(VLOOKUP(B42,event!$B$4:$H$592,4,0)))</f>
      </c>
      <c r="E42" s="347">
        <f>IF(ISERROR(VLOOKUP(B42,event!$B$4:$H$592,5,0)),"",(VLOOKUP(B42,event!$B$4:$H$592,5,0)))</f>
      </c>
      <c r="F42" s="347">
        <f>IF(ISERROR(VLOOKUP(B42,event!$B$4:$H$592,6,0)),"",(VLOOKUP(B42,event!$B$4:$H$592,6,0)))</f>
      </c>
      <c r="G42" s="348"/>
      <c r="H42" s="246"/>
      <c r="I42" s="270">
        <v>8</v>
      </c>
      <c r="J42" s="127" t="s">
        <v>232</v>
      </c>
      <c r="K42" s="271">
        <f>IF(ISERROR(VLOOKUP(J42,event!$B$4:$H$592,2,0)),"",(VLOOKUP(J42,event!$B$4:$H$592,2,0)))</f>
      </c>
      <c r="L42" s="325">
        <f>IF(ISERROR(VLOOKUP(J42,event!$B$4:$H$592,4,0)),"",(VLOOKUP(J42,event!$B$4:$H$592,4,0)))</f>
      </c>
      <c r="M42" s="351">
        <f>IF(ISERROR(VLOOKUP(J42,event!$B$4:$H$592,5,0)),"",(VLOOKUP(J42,event!$B$4:$H$592,5,0)))</f>
      </c>
      <c r="N42" s="351">
        <f>IF(ISERROR(VLOOKUP(J42,event!$B$4:$H$592,6,0)),"",(VLOOKUP(J42,event!$B$4:$H$592,6,0)))</f>
      </c>
      <c r="O42" s="350"/>
    </row>
    <row r="43" spans="1:15" ht="41.25" customHeight="1">
      <c r="A43" s="270">
        <v>6</v>
      </c>
      <c r="B43" s="127" t="s">
        <v>183</v>
      </c>
      <c r="C43" s="345">
        <f>IF(ISERROR(VLOOKUP(B43,event!$B$4:$H$592,2,0)),"",(VLOOKUP(B43,event!$B$4:$H$592,2,0)))</f>
      </c>
      <c r="D43" s="346">
        <f>IF(ISERROR(VLOOKUP(B43,event!$B$4:$H$592,4,0)),"",(VLOOKUP(B43,event!$B$4:$H$592,4,0)))</f>
      </c>
      <c r="E43" s="347">
        <f>IF(ISERROR(VLOOKUP(B43,event!$B$4:$H$592,5,0)),"",(VLOOKUP(B43,event!$B$4:$H$592,5,0)))</f>
      </c>
      <c r="F43" s="347">
        <f>IF(ISERROR(VLOOKUP(B43,event!$B$4:$H$592,6,0)),"",(VLOOKUP(B43,event!$B$4:$H$592,6,0)))</f>
      </c>
      <c r="G43" s="348"/>
      <c r="H43" s="246"/>
      <c r="I43" s="270">
        <v>9</v>
      </c>
      <c r="J43" s="127" t="s">
        <v>233</v>
      </c>
      <c r="K43" s="271">
        <f>IF(ISERROR(VLOOKUP(J43,event!$B$4:$H$592,2,0)),"",(VLOOKUP(J43,event!$B$4:$H$592,2,0)))</f>
      </c>
      <c r="L43" s="325">
        <f>IF(ISERROR(VLOOKUP(J43,event!$B$4:$H$592,4,0)),"",(VLOOKUP(J43,event!$B$4:$H$592,4,0)))</f>
      </c>
      <c r="M43" s="351">
        <f>IF(ISERROR(VLOOKUP(J43,event!$B$4:$H$592,5,0)),"",(VLOOKUP(J43,event!$B$4:$H$592,5,0)))</f>
      </c>
      <c r="N43" s="351">
        <f>IF(ISERROR(VLOOKUP(J43,event!$B$4:$H$592,6,0)),"",(VLOOKUP(J43,event!$B$4:$H$592,6,0)))</f>
      </c>
      <c r="O43" s="350"/>
    </row>
    <row r="44" spans="1:15" ht="41.25" customHeight="1">
      <c r="A44" s="270">
        <v>7</v>
      </c>
      <c r="B44" s="127" t="s">
        <v>184</v>
      </c>
      <c r="C44" s="345">
        <f>IF(ISERROR(VLOOKUP(B44,event!$B$4:$H$592,2,0)),"",(VLOOKUP(B44,event!$B$4:$H$592,2,0)))</f>
      </c>
      <c r="D44" s="346">
        <f>IF(ISERROR(VLOOKUP(B44,event!$B$4:$H$592,4,0)),"",(VLOOKUP(B44,event!$B$4:$H$592,4,0)))</f>
      </c>
      <c r="E44" s="347">
        <f>IF(ISERROR(VLOOKUP(B44,event!$B$4:$H$592,5,0)),"",(VLOOKUP(B44,event!$B$4:$H$592,5,0)))</f>
      </c>
      <c r="F44" s="347">
        <f>IF(ISERROR(VLOOKUP(B44,event!$B$4:$H$592,6,0)),"",(VLOOKUP(B44,event!$B$4:$H$592,6,0)))</f>
      </c>
      <c r="G44" s="348"/>
      <c r="H44" s="246"/>
      <c r="I44" s="270">
        <v>10</v>
      </c>
      <c r="J44" s="127" t="s">
        <v>234</v>
      </c>
      <c r="K44" s="271">
        <f>IF(ISERROR(VLOOKUP(J44,event!$B$4:$H$592,2,0)),"",(VLOOKUP(J44,event!$B$4:$H$592,2,0)))</f>
      </c>
      <c r="L44" s="325">
        <f>IF(ISERROR(VLOOKUP(J44,event!$B$4:$H$592,4,0)),"",(VLOOKUP(J44,event!$B$4:$H$592,4,0)))</f>
      </c>
      <c r="M44" s="351">
        <f>IF(ISERROR(VLOOKUP(J44,event!$B$4:$H$592,5,0)),"",(VLOOKUP(J44,event!$B$4:$H$592,5,0)))</f>
      </c>
      <c r="N44" s="351">
        <f>IF(ISERROR(VLOOKUP(J44,event!$B$4:$H$592,6,0)),"",(VLOOKUP(J44,event!$B$4:$H$592,6,0)))</f>
      </c>
      <c r="O44" s="350"/>
    </row>
    <row r="45" spans="1:15" ht="41.25" customHeight="1">
      <c r="A45" s="270">
        <v>8</v>
      </c>
      <c r="B45" s="127" t="s">
        <v>185</v>
      </c>
      <c r="C45" s="345">
        <f>IF(ISERROR(VLOOKUP(B45,event!$B$4:$H$592,2,0)),"",(VLOOKUP(B45,event!$B$4:$H$592,2,0)))</f>
      </c>
      <c r="D45" s="346">
        <f>IF(ISERROR(VLOOKUP(B45,event!$B$4:$H$592,4,0)),"",(VLOOKUP(B45,event!$B$4:$H$592,4,0)))</f>
      </c>
      <c r="E45" s="347">
        <f>IF(ISERROR(VLOOKUP(B45,event!$B$4:$H$592,5,0)),"",(VLOOKUP(B45,event!$B$4:$H$592,5,0)))</f>
      </c>
      <c r="F45" s="347">
        <f>IF(ISERROR(VLOOKUP(B45,event!$B$4:$H$592,6,0)),"",(VLOOKUP(B45,event!$B$4:$H$592,6,0)))</f>
      </c>
      <c r="G45" s="348"/>
      <c r="H45" s="246"/>
      <c r="I45" s="270">
        <v>11</v>
      </c>
      <c r="J45" s="127" t="s">
        <v>235</v>
      </c>
      <c r="K45" s="271">
        <f>IF(ISERROR(VLOOKUP(J45,event!$B$4:$H$592,2,0)),"",(VLOOKUP(J45,event!$B$4:$H$592,2,0)))</f>
      </c>
      <c r="L45" s="325">
        <f>IF(ISERROR(VLOOKUP(J45,event!$B$4:$H$592,4,0)),"",(VLOOKUP(J45,event!$B$4:$H$592,4,0)))</f>
      </c>
      <c r="M45" s="351">
        <f>IF(ISERROR(VLOOKUP(J45,event!$B$4:$H$592,5,0)),"",(VLOOKUP(J45,event!$B$4:$H$592,5,0)))</f>
      </c>
      <c r="N45" s="351">
        <f>IF(ISERROR(VLOOKUP(J45,event!$B$4:$H$592,6,0)),"",(VLOOKUP(J45,event!$B$4:$H$592,6,0)))</f>
      </c>
      <c r="O45" s="350"/>
    </row>
    <row r="46" spans="1:15" ht="41.25" customHeight="1">
      <c r="A46" s="246"/>
      <c r="B46" s="246"/>
      <c r="C46" s="246"/>
      <c r="D46" s="246"/>
      <c r="E46" s="246"/>
      <c r="F46" s="246"/>
      <c r="G46" s="246"/>
      <c r="H46" s="246"/>
      <c r="I46" s="270">
        <v>12</v>
      </c>
      <c r="J46" s="127" t="s">
        <v>236</v>
      </c>
      <c r="K46" s="271">
        <f>IF(ISERROR(VLOOKUP(J46,event!$B$4:$H$592,2,0)),"",(VLOOKUP(J46,event!$B$4:$H$592,2,0)))</f>
      </c>
      <c r="L46" s="325">
        <f>IF(ISERROR(VLOOKUP(J46,event!$B$4:$H$592,4,0)),"",(VLOOKUP(J46,event!$B$4:$H$592,4,0)))</f>
      </c>
      <c r="M46" s="351">
        <f>IF(ISERROR(VLOOKUP(J46,event!$B$4:$H$592,5,0)),"",(VLOOKUP(J46,event!$B$4:$H$592,5,0)))</f>
      </c>
      <c r="N46" s="351">
        <f>IF(ISERROR(VLOOKUP(J46,event!$B$4:$H$592,6,0)),"",(VLOOKUP(J46,event!$B$4:$H$592,6,0)))</f>
      </c>
      <c r="O46" s="350"/>
    </row>
    <row r="47" spans="1:15" ht="41.25" customHeight="1">
      <c r="A47" s="594" t="s">
        <v>132</v>
      </c>
      <c r="B47" s="594"/>
      <c r="C47" s="594"/>
      <c r="D47" s="594"/>
      <c r="E47" s="594"/>
      <c r="F47" s="594"/>
      <c r="G47" s="594"/>
      <c r="H47" s="246"/>
      <c r="I47" s="594" t="s">
        <v>132</v>
      </c>
      <c r="J47" s="594"/>
      <c r="K47" s="594"/>
      <c r="L47" s="594"/>
      <c r="M47" s="594"/>
      <c r="N47" s="594"/>
      <c r="O47" s="594"/>
    </row>
    <row r="48" spans="1:15" ht="41.25" customHeight="1">
      <c r="A48" s="592" t="s">
        <v>145</v>
      </c>
      <c r="B48" s="593"/>
      <c r="C48" s="593"/>
      <c r="D48" s="593"/>
      <c r="E48" s="593"/>
      <c r="F48" s="593"/>
      <c r="G48" s="593"/>
      <c r="H48" s="246"/>
      <c r="I48" s="592" t="s">
        <v>146</v>
      </c>
      <c r="J48" s="593"/>
      <c r="K48" s="593"/>
      <c r="L48" s="593"/>
      <c r="M48" s="593"/>
      <c r="N48" s="593"/>
      <c r="O48" s="593"/>
    </row>
    <row r="49" spans="1:15" ht="41.25" customHeight="1">
      <c r="A49" s="342" t="s">
        <v>345</v>
      </c>
      <c r="B49" s="342" t="s">
        <v>28</v>
      </c>
      <c r="C49" s="342" t="s">
        <v>140</v>
      </c>
      <c r="D49" s="343" t="s">
        <v>141</v>
      </c>
      <c r="E49" s="344" t="s">
        <v>142</v>
      </c>
      <c r="F49" s="344" t="s">
        <v>138</v>
      </c>
      <c r="G49" s="366" t="s">
        <v>346</v>
      </c>
      <c r="H49" s="246"/>
      <c r="I49" s="342" t="s">
        <v>345</v>
      </c>
      <c r="J49" s="342" t="s">
        <v>28</v>
      </c>
      <c r="K49" s="342" t="s">
        <v>140</v>
      </c>
      <c r="L49" s="343" t="s">
        <v>141</v>
      </c>
      <c r="M49" s="344" t="s">
        <v>142</v>
      </c>
      <c r="N49" s="344" t="s">
        <v>138</v>
      </c>
      <c r="O49" s="366" t="s">
        <v>346</v>
      </c>
    </row>
    <row r="50" spans="1:15" ht="41.25" customHeight="1">
      <c r="A50" s="270">
        <v>1</v>
      </c>
      <c r="B50" s="127" t="s">
        <v>68</v>
      </c>
      <c r="C50" s="364">
        <f>IF(ISERROR(VLOOKUP(B50,event!$B$4:$H$592,2,0)),"",(VLOOKUP(B50,event!$B$4:$H$592,2,0)))</f>
      </c>
      <c r="D50" s="365">
        <f>IF(ISERROR(VLOOKUP(B50,event!$B$4:$H$592,4,0)),"",(VLOOKUP(B50,event!$B$4:$H$592,4,0)))</f>
      </c>
      <c r="E50" s="347">
        <f>IF(ISERROR(VLOOKUP(B50,event!$B$4:$H$592,5,0)),"",(VLOOKUP(B50,event!$B$4:$H$592,5,0)))</f>
      </c>
      <c r="F50" s="347">
        <f>IF(ISERROR(VLOOKUP(B50,event!$B$4:$H$592,6,0)),"",(VLOOKUP(B50,event!$B$4:$H$592,6,0)))</f>
      </c>
      <c r="G50" s="348"/>
      <c r="H50" s="246"/>
      <c r="I50" s="270">
        <v>1</v>
      </c>
      <c r="J50" s="127" t="s">
        <v>76</v>
      </c>
      <c r="K50" s="364">
        <f>IF(ISERROR(VLOOKUP(J50,event!$B$4:$H$592,2,0)),"",(VLOOKUP(J50,event!$B$4:$H$592,2,0)))</f>
      </c>
      <c r="L50" s="365">
        <f>IF(ISERROR(VLOOKUP(J50,event!$B$4:$H$592,4,0)),"",(VLOOKUP(J50,event!$B$4:$H$592,4,0)))</f>
      </c>
      <c r="M50" s="347">
        <f>IF(ISERROR(VLOOKUP(J50,event!$B$4:$H$592,5,0)),"",(VLOOKUP(J50,event!$B$4:$H$592,5,0)))</f>
      </c>
      <c r="N50" s="347">
        <f>IF(ISERROR(VLOOKUP(J50,event!$B$4:$H$592,6,0)),"",(VLOOKUP(J50,event!$B$4:$H$592,6,0)))</f>
      </c>
      <c r="O50" s="348"/>
    </row>
    <row r="51" spans="1:15" ht="41.25" customHeight="1">
      <c r="A51" s="270">
        <v>2</v>
      </c>
      <c r="B51" s="127" t="s">
        <v>69</v>
      </c>
      <c r="C51" s="364" t="str">
        <f>IF(ISERROR(VLOOKUP(B51,event!$B$4:$H$592,2,0)),"",(VLOOKUP(B51,event!$B$4:$H$592,2,0)))</f>
        <v>10
14
11
17
18</v>
      </c>
      <c r="D51" s="365" t="str">
        <f>IF(ISERROR(VLOOKUP(B51,event!$B$4:$H$592,4,0)),"",(VLOOKUP(B51,event!$B$4:$H$592,4,0)))</f>
        <v>1999
1999
1999
1999
1999</v>
      </c>
      <c r="E51" s="347" t="str">
        <f>IF(ISERROR(VLOOKUP(B51,event!$B$4:$H$592,5,0)),"",(VLOOKUP(B51,event!$B$4:$H$592,5,0)))</f>
        <v>HAMZA  SEHIC
ALEKSANDAR DURAN
PETER MANDIC
DOSİTEJ PETKOVIC
ISMAR PASANBEGOVIC</v>
      </c>
      <c r="F51" s="347" t="str">
        <f>IF(ISERROR(VLOOKUP(B51,event!$B$4:$H$592,6,0)),"",(VLOOKUP(B51,event!$B$4:$H$592,6,0)))</f>
        <v>BOSNIA AND HERZEGOVINA</v>
      </c>
      <c r="G51" s="348"/>
      <c r="H51" s="246"/>
      <c r="I51" s="270">
        <v>2</v>
      </c>
      <c r="J51" s="127" t="s">
        <v>77</v>
      </c>
      <c r="K51" s="364">
        <f>IF(ISERROR(VLOOKUP(J51,event!$B$4:$H$592,2,0)),"",(VLOOKUP(J51,event!$B$4:$H$592,2,0)))</f>
      </c>
      <c r="L51" s="365">
        <f>IF(ISERROR(VLOOKUP(J51,event!$B$4:$H$592,4,0)),"",(VLOOKUP(J51,event!$B$4:$H$592,4,0)))</f>
      </c>
      <c r="M51" s="347">
        <f>IF(ISERROR(VLOOKUP(J51,event!$B$4:$H$592,5,0)),"",(VLOOKUP(J51,event!$B$4:$H$592,5,0)))</f>
      </c>
      <c r="N51" s="347">
        <f>IF(ISERROR(VLOOKUP(J51,event!$B$4:$H$592,6,0)),"",(VLOOKUP(J51,event!$B$4:$H$592,6,0)))</f>
      </c>
      <c r="O51" s="348"/>
    </row>
    <row r="52" spans="1:15" ht="41.25" customHeight="1">
      <c r="A52" s="270">
        <v>3</v>
      </c>
      <c r="B52" s="127" t="s">
        <v>70</v>
      </c>
      <c r="C52" s="364" t="str">
        <f>IF(ISERROR(VLOOKUP(B52,event!$B$4:$H$592,2,0)),"",(VLOOKUP(B52,event!$B$4:$H$592,2,0)))</f>
        <v>34
24
25
28</v>
      </c>
      <c r="D52" s="365" t="str">
        <f>IF(ISERROR(VLOOKUP(B52,event!$B$4:$H$592,4,0)),"",(VLOOKUP(B52,event!$B$4:$H$592,4,0)))</f>
        <v>1999
2000
2000
2000</v>
      </c>
      <c r="E52" s="347" t="str">
        <f>IF(ISERROR(VLOOKUP(B52,event!$B$4:$H$592,5,0)),"",(VLOOKUP(B52,event!$B$4:$H$592,5,0)))</f>
        <v>MEVLÜT DEMİREL
MEHMET AVCI
BURAK ALIMCI
MUHAMMET YORULMAZ</v>
      </c>
      <c r="F52" s="347" t="str">
        <f>IF(ISERROR(VLOOKUP(B52,event!$B$4:$H$592,6,0)),"",(VLOOKUP(B52,event!$B$4:$H$592,6,0)))</f>
        <v>KONYA-TURKEY</v>
      </c>
      <c r="G52" s="348"/>
      <c r="H52" s="246"/>
      <c r="I52" s="270">
        <v>3</v>
      </c>
      <c r="J52" s="127" t="s">
        <v>78</v>
      </c>
      <c r="K52" s="364">
        <f>IF(ISERROR(VLOOKUP(J52,event!$B$4:$H$592,2,0)),"",(VLOOKUP(J52,event!$B$4:$H$592,2,0)))</f>
      </c>
      <c r="L52" s="365">
        <f>IF(ISERROR(VLOOKUP(J52,event!$B$4:$H$592,4,0)),"",(VLOOKUP(J52,event!$B$4:$H$592,4,0)))</f>
      </c>
      <c r="M52" s="347">
        <f>IF(ISERROR(VLOOKUP(J52,event!$B$4:$H$592,5,0)),"",(VLOOKUP(J52,event!$B$4:$H$592,5,0)))</f>
      </c>
      <c r="N52" s="347">
        <f>IF(ISERROR(VLOOKUP(J52,event!$B$4:$H$592,6,0)),"",(VLOOKUP(J52,event!$B$4:$H$592,6,0)))</f>
      </c>
      <c r="O52" s="348"/>
    </row>
    <row r="53" spans="1:15" ht="41.25" customHeight="1">
      <c r="A53" s="270">
        <v>4</v>
      </c>
      <c r="B53" s="127" t="s">
        <v>71</v>
      </c>
      <c r="C53" s="364" t="str">
        <f>IF(ISERROR(VLOOKUP(B53,event!$B$4:$H$592,2,0)),"",(VLOOKUP(B53,event!$B$4:$H$592,2,0)))</f>
        <v>47
51
53
43</v>
      </c>
      <c r="D53" s="365" t="str">
        <f>IF(ISERROR(VLOOKUP(B53,event!$B$4:$H$592,4,0)),"",(VLOOKUP(B53,event!$B$4:$H$592,4,0)))</f>
        <v>1999
1999
1999
1999</v>
      </c>
      <c r="E53" s="347" t="str">
        <f>IF(ISERROR(VLOOKUP(B53,event!$B$4:$H$592,5,0)),"",(VLOOKUP(B53,event!$B$4:$H$592,5,0)))</f>
        <v>BALACI NICOLAE FLORENTIN
KARAMAN HUNOR
SITOIANU BOGDAN
NEAGOE SORIN ALEXANDRU</v>
      </c>
      <c r="F53" s="347" t="str">
        <f>IF(ISERROR(VLOOKUP(B53,event!$B$4:$H$592,6,0)),"",(VLOOKUP(B53,event!$B$4:$H$592,6,0)))</f>
        <v>ROMANIA</v>
      </c>
      <c r="G53" s="348"/>
      <c r="H53" s="246"/>
      <c r="I53" s="270">
        <v>4</v>
      </c>
      <c r="J53" s="127" t="s">
        <v>79</v>
      </c>
      <c r="K53" s="364">
        <f>IF(ISERROR(VLOOKUP(J53,event!$B$4:$H$592,2,0)),"",(VLOOKUP(J53,event!$B$4:$H$592,2,0)))</f>
      </c>
      <c r="L53" s="365">
        <f>IF(ISERROR(VLOOKUP(J53,event!$B$4:$H$592,4,0)),"",(VLOOKUP(J53,event!$B$4:$H$592,4,0)))</f>
      </c>
      <c r="M53" s="347">
        <f>IF(ISERROR(VLOOKUP(J53,event!$B$4:$H$592,5,0)),"",(VLOOKUP(J53,event!$B$4:$H$592,5,0)))</f>
      </c>
      <c r="N53" s="347">
        <f>IF(ISERROR(VLOOKUP(J53,event!$B$4:$H$592,6,0)),"",(VLOOKUP(J53,event!$B$4:$H$592,6,0)))</f>
      </c>
      <c r="O53" s="348"/>
    </row>
    <row r="54" spans="1:15" ht="41.25" customHeight="1">
      <c r="A54" s="270">
        <v>5</v>
      </c>
      <c r="B54" s="127" t="s">
        <v>72</v>
      </c>
      <c r="C54" s="364" t="str">
        <f>IF(ISERROR(VLOOKUP(B54,event!$B$4:$H$592,2,0)),"",(VLOOKUP(B54,event!$B$4:$H$592,2,0)))</f>
        <v>66
65
55
54</v>
      </c>
      <c r="D54" s="365" t="str">
        <f>IF(ISERROR(VLOOKUP(B54,event!$B$4:$H$592,4,0)),"",(VLOOKUP(B54,event!$B$4:$H$592,4,0)))</f>
        <v>1999
1999
1999
1999</v>
      </c>
      <c r="E54" s="347" t="str">
        <f>IF(ISERROR(VLOOKUP(B54,event!$B$4:$H$592,5,0)),"",(VLOOKUP(B54,event!$B$4:$H$592,5,0)))</f>
        <v>MERT İSAK  ŞEN
BURAK AKIN
YENER ARAS
RAMAZAN AKKAYA</v>
      </c>
      <c r="F54" s="347" t="str">
        <f>IF(ISERROR(VLOOKUP(B54,event!$B$4:$H$592,6,0)),"",(VLOOKUP(B54,event!$B$4:$H$592,6,0)))</f>
        <v>TURKEY</v>
      </c>
      <c r="G54" s="348"/>
      <c r="H54" s="246"/>
      <c r="I54" s="270">
        <v>5</v>
      </c>
      <c r="J54" s="127" t="s">
        <v>80</v>
      </c>
      <c r="K54" s="364">
        <f>IF(ISERROR(VLOOKUP(J54,event!$B$4:$H$592,2,0)),"",(VLOOKUP(J54,event!$B$4:$H$592,2,0)))</f>
      </c>
      <c r="L54" s="365">
        <f>IF(ISERROR(VLOOKUP(J54,event!$B$4:$H$592,4,0)),"",(VLOOKUP(J54,event!$B$4:$H$592,4,0)))</f>
      </c>
      <c r="M54" s="347">
        <f>IF(ISERROR(VLOOKUP(J54,event!$B$4:$H$592,5,0)),"",(VLOOKUP(J54,event!$B$4:$H$592,5,0)))</f>
      </c>
      <c r="N54" s="347">
        <f>IF(ISERROR(VLOOKUP(J54,event!$B$4:$H$592,6,0)),"",(VLOOKUP(J54,event!$B$4:$H$592,6,0)))</f>
      </c>
      <c r="O54" s="348"/>
    </row>
    <row r="55" spans="1:15" ht="41.25" customHeight="1">
      <c r="A55" s="270">
        <v>6</v>
      </c>
      <c r="B55" s="127" t="s">
        <v>73</v>
      </c>
      <c r="C55" s="364" t="str">
        <f>IF(ISERROR(VLOOKUP(B55,event!$B$4:$H$592,2,0)),"",(VLOOKUP(B55,event!$B$4:$H$592,2,0)))</f>
        <v>21
22
20
19</v>
      </c>
      <c r="D55" s="365" t="str">
        <f>IF(ISERROR(VLOOKUP(B55,event!$B$4:$H$592,4,0)),"",(VLOOKUP(B55,event!$B$4:$H$592,4,0)))</f>
        <v>1999
1999
2000
1999</v>
      </c>
      <c r="E55" s="347" t="str">
        <f>IF(ISERROR(VLOOKUP(B55,event!$B$4:$H$592,5,0)),"",(VLOOKUP(B55,event!$B$4:$H$592,5,0)))</f>
        <v>PAVEL TANKOVSKİ
ILIYA SIVKOV
RADIN VALCHEV
MARTIN GEORGIEV</v>
      </c>
      <c r="F55" s="347" t="str">
        <f>IF(ISERROR(VLOOKUP(B55,event!$B$4:$H$592,6,0)),"",(VLOOKUP(B55,event!$B$4:$H$592,6,0)))</f>
        <v>BULGARIA</v>
      </c>
      <c r="G55" s="348"/>
      <c r="H55" s="246"/>
      <c r="I55" s="270">
        <v>6</v>
      </c>
      <c r="J55" s="127" t="s">
        <v>81</v>
      </c>
      <c r="K55" s="364">
        <f>IF(ISERROR(VLOOKUP(J55,event!$B$4:$H$592,2,0)),"",(VLOOKUP(J55,event!$B$4:$H$592,2,0)))</f>
      </c>
      <c r="L55" s="365">
        <f>IF(ISERROR(VLOOKUP(J55,event!$B$4:$H$592,4,0)),"",(VLOOKUP(J55,event!$B$4:$H$592,4,0)))</f>
      </c>
      <c r="M55" s="347">
        <f>IF(ISERROR(VLOOKUP(J55,event!$B$4:$H$592,5,0)),"",(VLOOKUP(J55,event!$B$4:$H$592,5,0)))</f>
      </c>
      <c r="N55" s="347">
        <f>IF(ISERROR(VLOOKUP(J55,event!$B$4:$H$592,6,0)),"",(VLOOKUP(J55,event!$B$4:$H$592,6,0)))</f>
      </c>
      <c r="O55" s="348"/>
    </row>
    <row r="56" spans="1:15" ht="41.25" customHeight="1">
      <c r="A56" s="270">
        <v>7</v>
      </c>
      <c r="B56" s="127" t="s">
        <v>74</v>
      </c>
      <c r="C56" s="364" t="str">
        <f>IF(ISERROR(VLOOKUP(B56,event!$B$4:$H$592,2,0)),"",(VLOOKUP(B56,event!$B$4:$H$592,2,0)))</f>
        <v>40
35
37
36</v>
      </c>
      <c r="D56" s="365">
        <f>IF(ISERROR(VLOOKUP(B56,event!$B$4:$H$592,4,0)),"",(VLOOKUP(B56,event!$B$4:$H$592,4,0)))</f>
        <v>0</v>
      </c>
      <c r="E56" s="347" t="str">
        <f>IF(ISERROR(VLOOKUP(B56,event!$B$4:$H$592,5,0)),"",(VLOOKUP(B56,event!$B$4:$H$592,5,0)))</f>
        <v>STEFAN TRAJKOVSKI
MILAN VELKOVIKJ
KIRIL LUCECKI
LEONID VANDEVSKI</v>
      </c>
      <c r="F56" s="347" t="str">
        <f>IF(ISERROR(VLOOKUP(B56,event!$B$4:$H$592,6,0)),"",(VLOOKUP(B56,event!$B$4:$H$592,6,0)))</f>
        <v>MACEDONIA</v>
      </c>
      <c r="G56" s="348"/>
      <c r="H56" s="246"/>
      <c r="I56" s="270">
        <v>7</v>
      </c>
      <c r="J56" s="127" t="s">
        <v>82</v>
      </c>
      <c r="K56" s="364">
        <f>IF(ISERROR(VLOOKUP(J56,event!$B$4:$H$592,2,0)),"",(VLOOKUP(J56,event!$B$4:$H$592,2,0)))</f>
      </c>
      <c r="L56" s="365">
        <f>IF(ISERROR(VLOOKUP(J56,event!$B$4:$H$592,4,0)),"",(VLOOKUP(J56,event!$B$4:$H$592,4,0)))</f>
      </c>
      <c r="M56" s="347">
        <f>IF(ISERROR(VLOOKUP(J56,event!$B$4:$H$592,5,0)),"",(VLOOKUP(J56,event!$B$4:$H$592,5,0)))</f>
      </c>
      <c r="N56" s="347">
        <f>IF(ISERROR(VLOOKUP(J56,event!$B$4:$H$592,6,0)),"",(VLOOKUP(J56,event!$B$4:$H$592,6,0)))</f>
      </c>
      <c r="O56" s="348"/>
    </row>
    <row r="57" spans="1:15" ht="41.25" customHeight="1">
      <c r="A57" s="270">
        <v>8</v>
      </c>
      <c r="B57" s="127" t="s">
        <v>75</v>
      </c>
      <c r="C57" s="364">
        <f>IF(ISERROR(VLOOKUP(B57,event!$B$4:$H$592,2,0)),"",(VLOOKUP(B57,event!$B$4:$H$592,2,0)))</f>
      </c>
      <c r="D57" s="365">
        <f>IF(ISERROR(VLOOKUP(B57,event!$B$4:$H$592,4,0)),"",(VLOOKUP(B57,event!$B$4:$H$592,4,0)))</f>
      </c>
      <c r="E57" s="347">
        <f>IF(ISERROR(VLOOKUP(B57,event!$B$4:$H$592,5,0)),"",(VLOOKUP(B57,event!$B$4:$H$592,5,0)))</f>
      </c>
      <c r="F57" s="347">
        <f>IF(ISERROR(VLOOKUP(B57,event!$B$4:$H$592,6,0)),"",(VLOOKUP(B57,event!$B$4:$H$592,6,0)))</f>
      </c>
      <c r="G57" s="348"/>
      <c r="H57" s="246"/>
      <c r="I57" s="270">
        <v>8</v>
      </c>
      <c r="J57" s="127" t="s">
        <v>83</v>
      </c>
      <c r="K57" s="364">
        <f>IF(ISERROR(VLOOKUP(J57,event!$B$4:$H$592,2,0)),"",(VLOOKUP(J57,event!$B$4:$H$592,2,0)))</f>
      </c>
      <c r="L57" s="365">
        <f>IF(ISERROR(VLOOKUP(J57,event!$B$4:$H$592,4,0)),"",(VLOOKUP(J57,event!$B$4:$H$592,4,0)))</f>
      </c>
      <c r="M57" s="347">
        <f>IF(ISERROR(VLOOKUP(J57,event!$B$4:$H$592,5,0)),"",(VLOOKUP(J57,event!$B$4:$H$592,5,0)))</f>
      </c>
      <c r="N57" s="347">
        <f>IF(ISERROR(VLOOKUP(J57,event!$B$4:$H$592,6,0)),"",(VLOOKUP(J57,event!$B$4:$H$592,6,0)))</f>
      </c>
      <c r="O57" s="348"/>
    </row>
    <row r="58" ht="24" customHeight="1"/>
    <row r="59" ht="24" customHeight="1"/>
    <row r="60" ht="61.5" customHeight="1">
      <c r="H60" s="246"/>
    </row>
    <row r="61" ht="15.75">
      <c r="H61" s="246"/>
    </row>
  </sheetData>
  <sheetProtection/>
  <mergeCells count="16">
    <mergeCell ref="I48:O48"/>
    <mergeCell ref="I19:O19"/>
    <mergeCell ref="I33:O33"/>
    <mergeCell ref="A15:G15"/>
    <mergeCell ref="A26:G26"/>
    <mergeCell ref="A36:G36"/>
    <mergeCell ref="A25:G25"/>
    <mergeCell ref="A48:G48"/>
    <mergeCell ref="A1:O1"/>
    <mergeCell ref="A2:O2"/>
    <mergeCell ref="A3:O3"/>
    <mergeCell ref="A4:G4"/>
    <mergeCell ref="A5:G5"/>
    <mergeCell ref="A47:G47"/>
    <mergeCell ref="I47:O47"/>
    <mergeCell ref="I4:O4"/>
  </mergeCells>
  <printOptions/>
  <pageMargins left="0.7" right="0.7" top="0.75" bottom="0.75" header="0.3" footer="0.3"/>
  <pageSetup horizontalDpi="600" verticalDpi="600" orientation="portrait" paperSize="9" scale="31" r:id="rId2"/>
  <ignoredErrors>
    <ignoredError sqref="L21:N32 K21:K32 K7:N18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95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00390625" style="76" customWidth="1"/>
    <col min="2" max="2" width="16.7109375" style="76" hidden="1" customWidth="1"/>
    <col min="3" max="3" width="9.421875" style="76" customWidth="1"/>
    <col min="4" max="4" width="13.57421875" style="323" customWidth="1"/>
    <col min="5" max="5" width="28.8515625" style="76" bestFit="1" customWidth="1"/>
    <col min="6" max="6" width="26.57421875" style="2" customWidth="1"/>
    <col min="7" max="9" width="10.8515625" style="2" customWidth="1"/>
    <col min="10" max="10" width="10.7109375" style="2" customWidth="1"/>
    <col min="11" max="11" width="12.421875" style="77" customWidth="1"/>
    <col min="12" max="12" width="7.7109375" style="76" customWidth="1"/>
    <col min="13" max="13" width="11.00390625" style="2" customWidth="1"/>
    <col min="14" max="15" width="9.140625" style="2" customWidth="1"/>
    <col min="16" max="16" width="9.140625" style="260" hidden="1" customWidth="1"/>
    <col min="17" max="17" width="9.140625" style="257" hidden="1" customWidth="1"/>
    <col min="18" max="16384" width="9.140625" style="2" customWidth="1"/>
  </cols>
  <sheetData>
    <row r="1" spans="1:17" ht="48.75" customHeight="1">
      <c r="A1" s="529" t="str">
        <f>'YARIŞMA BİLGİLERİ'!A2:K2</f>
        <v>Turkish Atletics Federation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P1" s="260">
        <v>1200</v>
      </c>
      <c r="Q1" s="257">
        <v>1</v>
      </c>
    </row>
    <row r="2" spans="1:17" ht="25.5" customHeight="1">
      <c r="A2" s="530" t="str">
        <f>'YARIŞMA BİLGİLERİ'!A14:K14</f>
        <v>4.İnternational Rumi Children Games Sport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P2" s="260">
        <v>1254</v>
      </c>
      <c r="Q2" s="257">
        <v>2</v>
      </c>
    </row>
    <row r="3" spans="1:17" s="3" customFormat="1" ht="27" customHeight="1">
      <c r="A3" s="531" t="s">
        <v>294</v>
      </c>
      <c r="B3" s="531"/>
      <c r="C3" s="531"/>
      <c r="D3" s="532" t="str">
        <f>Program!C18</f>
        <v>Javelin Thorow-Cirit Atma</v>
      </c>
      <c r="E3" s="532"/>
      <c r="F3" s="139"/>
      <c r="G3" s="560"/>
      <c r="H3" s="560"/>
      <c r="I3" s="139"/>
      <c r="J3" s="269"/>
      <c r="K3" s="269"/>
      <c r="L3" s="269"/>
      <c r="M3" s="269"/>
      <c r="P3" s="260">
        <v>1308</v>
      </c>
      <c r="Q3" s="257">
        <v>3</v>
      </c>
    </row>
    <row r="4" spans="1:17" s="3" customFormat="1" ht="17.25" customHeight="1">
      <c r="A4" s="533" t="s">
        <v>298</v>
      </c>
      <c r="B4" s="533"/>
      <c r="C4" s="533"/>
      <c r="D4" s="534" t="str">
        <f>'YARIŞMA BİLGİLERİ'!F21</f>
        <v>Boys-Erkekler</v>
      </c>
      <c r="E4" s="534"/>
      <c r="F4" s="241" t="s">
        <v>111</v>
      </c>
      <c r="G4" s="143" t="s">
        <v>335</v>
      </c>
      <c r="H4" s="143"/>
      <c r="I4" s="141" t="s">
        <v>293</v>
      </c>
      <c r="J4" s="527" t="str">
        <f>Program!B18</f>
        <v>22 April 2014 - 15.00</v>
      </c>
      <c r="K4" s="527"/>
      <c r="L4" s="527"/>
      <c r="M4" s="143"/>
      <c r="P4" s="260">
        <v>1362</v>
      </c>
      <c r="Q4" s="257">
        <v>4</v>
      </c>
    </row>
    <row r="5" spans="1:17" ht="15" customHeight="1">
      <c r="A5" s="4"/>
      <c r="B5" s="4"/>
      <c r="C5" s="4"/>
      <c r="D5" s="321"/>
      <c r="E5" s="5"/>
      <c r="F5" s="6"/>
      <c r="G5" s="7"/>
      <c r="H5" s="7"/>
      <c r="I5" s="7"/>
      <c r="J5" s="7"/>
      <c r="K5" s="535">
        <v>41751.635109375</v>
      </c>
      <c r="L5" s="535"/>
      <c r="P5" s="260">
        <v>1416</v>
      </c>
      <c r="Q5" s="257">
        <v>5</v>
      </c>
    </row>
    <row r="6" spans="1:17" ht="15.75" customHeight="1">
      <c r="A6" s="525" t="s">
        <v>139</v>
      </c>
      <c r="B6" s="525"/>
      <c r="C6" s="538" t="s">
        <v>140</v>
      </c>
      <c r="D6" s="520" t="s">
        <v>141</v>
      </c>
      <c r="E6" s="525" t="s">
        <v>142</v>
      </c>
      <c r="F6" s="525" t="s">
        <v>138</v>
      </c>
      <c r="G6" s="526" t="s">
        <v>149</v>
      </c>
      <c r="H6" s="526"/>
      <c r="I6" s="526"/>
      <c r="J6" s="526"/>
      <c r="K6" s="528" t="s">
        <v>137</v>
      </c>
      <c r="L6" s="528" t="s">
        <v>144</v>
      </c>
      <c r="M6" s="528" t="s">
        <v>5</v>
      </c>
      <c r="P6" s="260">
        <v>1470</v>
      </c>
      <c r="Q6" s="257">
        <v>6</v>
      </c>
    </row>
    <row r="7" spans="1:17" ht="21" customHeight="1">
      <c r="A7" s="525"/>
      <c r="B7" s="525"/>
      <c r="C7" s="538"/>
      <c r="D7" s="520"/>
      <c r="E7" s="525"/>
      <c r="F7" s="525"/>
      <c r="G7" s="165">
        <v>1</v>
      </c>
      <c r="H7" s="165">
        <v>2</v>
      </c>
      <c r="I7" s="165">
        <v>3</v>
      </c>
      <c r="J7" s="165">
        <v>4</v>
      </c>
      <c r="K7" s="528"/>
      <c r="L7" s="528"/>
      <c r="M7" s="528"/>
      <c r="P7" s="260">
        <v>1524</v>
      </c>
      <c r="Q7" s="257">
        <v>7</v>
      </c>
    </row>
    <row r="8" spans="1:17" s="71" customFormat="1" ht="49.5" customHeight="1">
      <c r="A8" s="352">
        <v>1</v>
      </c>
      <c r="B8" s="353" t="s">
        <v>268</v>
      </c>
      <c r="C8" s="354">
        <v>63</v>
      </c>
      <c r="D8" s="355">
        <v>1999</v>
      </c>
      <c r="E8" s="356" t="s">
        <v>386</v>
      </c>
      <c r="F8" s="356" t="s">
        <v>285</v>
      </c>
      <c r="G8" s="359">
        <v>4946</v>
      </c>
      <c r="H8" s="359">
        <v>4955</v>
      </c>
      <c r="I8" s="359">
        <v>4956</v>
      </c>
      <c r="J8" s="360" t="s">
        <v>472</v>
      </c>
      <c r="K8" s="413">
        <v>4956</v>
      </c>
      <c r="L8" s="438">
        <v>7</v>
      </c>
      <c r="M8" s="363"/>
      <c r="P8" s="260">
        <v>1578</v>
      </c>
      <c r="Q8" s="257">
        <v>8</v>
      </c>
    </row>
    <row r="9" spans="1:17" s="71" customFormat="1" ht="49.5" customHeight="1">
      <c r="A9" s="352">
        <v>2</v>
      </c>
      <c r="B9" s="353" t="s">
        <v>267</v>
      </c>
      <c r="C9" s="354">
        <v>50</v>
      </c>
      <c r="D9" s="355">
        <v>1999</v>
      </c>
      <c r="E9" s="356" t="s">
        <v>373</v>
      </c>
      <c r="F9" s="356" t="s">
        <v>310</v>
      </c>
      <c r="G9" s="359">
        <v>4242</v>
      </c>
      <c r="H9" s="359" t="s">
        <v>472</v>
      </c>
      <c r="I9" s="359">
        <v>4637</v>
      </c>
      <c r="J9" s="360">
        <v>4258</v>
      </c>
      <c r="K9" s="413">
        <v>4637</v>
      </c>
      <c r="L9" s="438">
        <v>6</v>
      </c>
      <c r="M9" s="363"/>
      <c r="P9" s="260">
        <v>1630</v>
      </c>
      <c r="Q9" s="257">
        <v>9</v>
      </c>
    </row>
    <row r="10" spans="1:17" s="71" customFormat="1" ht="49.5" customHeight="1">
      <c r="A10" s="352">
        <v>3</v>
      </c>
      <c r="B10" s="353" t="s">
        <v>265</v>
      </c>
      <c r="C10" s="354">
        <v>33</v>
      </c>
      <c r="D10" s="355" t="s">
        <v>349</v>
      </c>
      <c r="E10" s="356" t="s">
        <v>362</v>
      </c>
      <c r="F10" s="356" t="s">
        <v>354</v>
      </c>
      <c r="G10" s="359">
        <v>3619</v>
      </c>
      <c r="H10" s="359">
        <v>3856</v>
      </c>
      <c r="I10" s="359">
        <v>3887</v>
      </c>
      <c r="J10" s="360">
        <v>3843</v>
      </c>
      <c r="K10" s="413">
        <v>3887</v>
      </c>
      <c r="L10" s="438">
        <v>5</v>
      </c>
      <c r="M10" s="363"/>
      <c r="P10" s="260">
        <v>1684</v>
      </c>
      <c r="Q10" s="257">
        <v>10</v>
      </c>
    </row>
    <row r="11" spans="1:17" s="71" customFormat="1" ht="49.5" customHeight="1">
      <c r="A11" s="352">
        <v>4</v>
      </c>
      <c r="B11" s="353" t="s">
        <v>266</v>
      </c>
      <c r="C11" s="354">
        <v>16</v>
      </c>
      <c r="D11" s="355">
        <v>1999</v>
      </c>
      <c r="E11" s="356" t="s">
        <v>406</v>
      </c>
      <c r="F11" s="356" t="s">
        <v>348</v>
      </c>
      <c r="G11" s="359">
        <v>3378</v>
      </c>
      <c r="H11" s="359">
        <v>3690</v>
      </c>
      <c r="I11" s="359">
        <v>3522</v>
      </c>
      <c r="J11" s="360">
        <v>3132</v>
      </c>
      <c r="K11" s="413">
        <v>3690</v>
      </c>
      <c r="L11" s="438">
        <v>4</v>
      </c>
      <c r="M11" s="363"/>
      <c r="P11" s="260">
        <v>1738</v>
      </c>
      <c r="Q11" s="257">
        <v>11</v>
      </c>
    </row>
    <row r="12" spans="1:17" s="71" customFormat="1" ht="49.5" customHeight="1">
      <c r="A12" s="352"/>
      <c r="B12" s="353" t="s">
        <v>269</v>
      </c>
      <c r="C12" s="354" t="s">
        <v>393</v>
      </c>
      <c r="D12" s="355" t="s">
        <v>393</v>
      </c>
      <c r="E12" s="356" t="s">
        <v>393</v>
      </c>
      <c r="F12" s="356" t="s">
        <v>393</v>
      </c>
      <c r="G12" s="359"/>
      <c r="H12" s="359"/>
      <c r="I12" s="359"/>
      <c r="J12" s="360"/>
      <c r="K12" s="361">
        <v>0</v>
      </c>
      <c r="L12" s="368"/>
      <c r="M12" s="363"/>
      <c r="P12" s="260">
        <v>1790</v>
      </c>
      <c r="Q12" s="257">
        <v>12</v>
      </c>
    </row>
    <row r="13" spans="1:17" s="71" customFormat="1" ht="49.5" customHeight="1">
      <c r="A13" s="352"/>
      <c r="B13" s="353" t="s">
        <v>270</v>
      </c>
      <c r="C13" s="354" t="s">
        <v>393</v>
      </c>
      <c r="D13" s="355" t="s">
        <v>393</v>
      </c>
      <c r="E13" s="356" t="s">
        <v>393</v>
      </c>
      <c r="F13" s="356" t="s">
        <v>393</v>
      </c>
      <c r="G13" s="359"/>
      <c r="H13" s="359"/>
      <c r="I13" s="359"/>
      <c r="J13" s="360"/>
      <c r="K13" s="361">
        <v>0</v>
      </c>
      <c r="L13" s="368"/>
      <c r="M13" s="363"/>
      <c r="P13" s="260">
        <v>1842</v>
      </c>
      <c r="Q13" s="257">
        <v>13</v>
      </c>
    </row>
    <row r="14" spans="1:17" s="71" customFormat="1" ht="49.5" customHeight="1">
      <c r="A14" s="352"/>
      <c r="B14" s="353" t="s">
        <v>271</v>
      </c>
      <c r="C14" s="354" t="s">
        <v>393</v>
      </c>
      <c r="D14" s="355" t="s">
        <v>393</v>
      </c>
      <c r="E14" s="356" t="s">
        <v>393</v>
      </c>
      <c r="F14" s="356" t="s">
        <v>393</v>
      </c>
      <c r="G14" s="359"/>
      <c r="H14" s="359"/>
      <c r="I14" s="359"/>
      <c r="J14" s="360"/>
      <c r="K14" s="361">
        <v>0</v>
      </c>
      <c r="L14" s="368"/>
      <c r="M14" s="363"/>
      <c r="P14" s="260">
        <v>1894</v>
      </c>
      <c r="Q14" s="257">
        <v>14</v>
      </c>
    </row>
    <row r="15" spans="1:17" s="71" customFormat="1" ht="49.5" customHeight="1">
      <c r="A15" s="352"/>
      <c r="B15" s="353" t="s">
        <v>272</v>
      </c>
      <c r="C15" s="354" t="s">
        <v>393</v>
      </c>
      <c r="D15" s="355" t="s">
        <v>393</v>
      </c>
      <c r="E15" s="356" t="s">
        <v>393</v>
      </c>
      <c r="F15" s="356" t="s">
        <v>393</v>
      </c>
      <c r="G15" s="359"/>
      <c r="H15" s="359"/>
      <c r="I15" s="359"/>
      <c r="J15" s="360"/>
      <c r="K15" s="361">
        <v>0</v>
      </c>
      <c r="L15" s="368"/>
      <c r="M15" s="363"/>
      <c r="P15" s="260">
        <v>1946</v>
      </c>
      <c r="Q15" s="257">
        <v>15</v>
      </c>
    </row>
    <row r="16" spans="1:17" s="71" customFormat="1" ht="49.5" customHeight="1">
      <c r="A16" s="352"/>
      <c r="B16" s="353" t="s">
        <v>273</v>
      </c>
      <c r="C16" s="354" t="s">
        <v>393</v>
      </c>
      <c r="D16" s="355" t="s">
        <v>393</v>
      </c>
      <c r="E16" s="356" t="s">
        <v>393</v>
      </c>
      <c r="F16" s="356" t="s">
        <v>393</v>
      </c>
      <c r="G16" s="359"/>
      <c r="H16" s="359"/>
      <c r="I16" s="359"/>
      <c r="J16" s="360"/>
      <c r="K16" s="361">
        <v>0</v>
      </c>
      <c r="L16" s="368"/>
      <c r="M16" s="363"/>
      <c r="P16" s="260">
        <v>1998</v>
      </c>
      <c r="Q16" s="257">
        <v>16</v>
      </c>
    </row>
    <row r="17" spans="1:17" s="71" customFormat="1" ht="49.5" customHeight="1">
      <c r="A17" s="352"/>
      <c r="B17" s="353" t="s">
        <v>274</v>
      </c>
      <c r="C17" s="354" t="s">
        <v>393</v>
      </c>
      <c r="D17" s="355" t="s">
        <v>393</v>
      </c>
      <c r="E17" s="356" t="s">
        <v>393</v>
      </c>
      <c r="F17" s="356" t="s">
        <v>393</v>
      </c>
      <c r="G17" s="359"/>
      <c r="H17" s="359"/>
      <c r="I17" s="359"/>
      <c r="J17" s="360"/>
      <c r="K17" s="361">
        <v>0</v>
      </c>
      <c r="L17" s="368"/>
      <c r="M17" s="363"/>
      <c r="P17" s="260">
        <v>2050</v>
      </c>
      <c r="Q17" s="257">
        <v>17</v>
      </c>
    </row>
    <row r="18" spans="1:17" s="71" customFormat="1" ht="49.5" customHeight="1">
      <c r="A18" s="352"/>
      <c r="B18" s="353" t="s">
        <v>275</v>
      </c>
      <c r="C18" s="354" t="s">
        <v>393</v>
      </c>
      <c r="D18" s="355" t="s">
        <v>393</v>
      </c>
      <c r="E18" s="356" t="s">
        <v>393</v>
      </c>
      <c r="F18" s="356" t="s">
        <v>393</v>
      </c>
      <c r="G18" s="359"/>
      <c r="H18" s="359"/>
      <c r="I18" s="359"/>
      <c r="J18" s="360"/>
      <c r="K18" s="361">
        <v>0</v>
      </c>
      <c r="L18" s="368"/>
      <c r="M18" s="363"/>
      <c r="P18" s="260">
        <v>2100</v>
      </c>
      <c r="Q18" s="257">
        <v>18</v>
      </c>
    </row>
    <row r="19" spans="1:17" s="71" customFormat="1" ht="49.5" customHeight="1">
      <c r="A19" s="352"/>
      <c r="B19" s="353" t="s">
        <v>276</v>
      </c>
      <c r="C19" s="354" t="s">
        <v>393</v>
      </c>
      <c r="D19" s="355" t="s">
        <v>393</v>
      </c>
      <c r="E19" s="356" t="s">
        <v>393</v>
      </c>
      <c r="F19" s="356" t="s">
        <v>393</v>
      </c>
      <c r="G19" s="359"/>
      <c r="H19" s="359"/>
      <c r="I19" s="359"/>
      <c r="J19" s="360"/>
      <c r="K19" s="361">
        <v>0</v>
      </c>
      <c r="L19" s="368"/>
      <c r="M19" s="363"/>
      <c r="P19" s="260">
        <v>2150</v>
      </c>
      <c r="Q19" s="257">
        <v>19</v>
      </c>
    </row>
    <row r="20" spans="1:17" s="71" customFormat="1" ht="49.5" customHeight="1">
      <c r="A20" s="352"/>
      <c r="B20" s="353" t="s">
        <v>277</v>
      </c>
      <c r="C20" s="354" t="s">
        <v>393</v>
      </c>
      <c r="D20" s="355" t="s">
        <v>393</v>
      </c>
      <c r="E20" s="356" t="s">
        <v>393</v>
      </c>
      <c r="F20" s="356" t="s">
        <v>393</v>
      </c>
      <c r="G20" s="359"/>
      <c r="H20" s="359"/>
      <c r="I20" s="359"/>
      <c r="J20" s="360"/>
      <c r="K20" s="361">
        <v>0</v>
      </c>
      <c r="L20" s="368"/>
      <c r="M20" s="363"/>
      <c r="P20" s="260">
        <v>2200</v>
      </c>
      <c r="Q20" s="257">
        <v>20</v>
      </c>
    </row>
    <row r="21" spans="1:17" s="71" customFormat="1" ht="49.5" customHeight="1">
      <c r="A21" s="352"/>
      <c r="B21" s="353" t="s">
        <v>278</v>
      </c>
      <c r="C21" s="354" t="s">
        <v>393</v>
      </c>
      <c r="D21" s="355" t="s">
        <v>393</v>
      </c>
      <c r="E21" s="356" t="s">
        <v>393</v>
      </c>
      <c r="F21" s="356" t="s">
        <v>393</v>
      </c>
      <c r="G21" s="359"/>
      <c r="H21" s="359"/>
      <c r="I21" s="359"/>
      <c r="J21" s="360"/>
      <c r="K21" s="361">
        <v>0</v>
      </c>
      <c r="L21" s="368"/>
      <c r="M21" s="363"/>
      <c r="P21" s="260">
        <v>2250</v>
      </c>
      <c r="Q21" s="257">
        <v>21</v>
      </c>
    </row>
    <row r="22" spans="1:17" s="71" customFormat="1" ht="49.5" customHeight="1">
      <c r="A22" s="352"/>
      <c r="B22" s="353" t="s">
        <v>279</v>
      </c>
      <c r="C22" s="354" t="s">
        <v>393</v>
      </c>
      <c r="D22" s="355" t="s">
        <v>393</v>
      </c>
      <c r="E22" s="356" t="s">
        <v>393</v>
      </c>
      <c r="F22" s="356" t="s">
        <v>393</v>
      </c>
      <c r="G22" s="359"/>
      <c r="H22" s="359"/>
      <c r="I22" s="359"/>
      <c r="J22" s="360"/>
      <c r="K22" s="361">
        <v>0</v>
      </c>
      <c r="L22" s="368"/>
      <c r="M22" s="363"/>
      <c r="P22" s="260">
        <v>2300</v>
      </c>
      <c r="Q22" s="257">
        <v>22</v>
      </c>
    </row>
    <row r="23" spans="1:17" s="71" customFormat="1" ht="49.5" customHeight="1">
      <c r="A23" s="352"/>
      <c r="B23" s="353" t="s">
        <v>280</v>
      </c>
      <c r="C23" s="354" t="s">
        <v>393</v>
      </c>
      <c r="D23" s="355" t="s">
        <v>393</v>
      </c>
      <c r="E23" s="356" t="s">
        <v>393</v>
      </c>
      <c r="F23" s="356" t="s">
        <v>393</v>
      </c>
      <c r="G23" s="359"/>
      <c r="H23" s="359"/>
      <c r="I23" s="359"/>
      <c r="J23" s="360"/>
      <c r="K23" s="361">
        <v>0</v>
      </c>
      <c r="L23" s="368"/>
      <c r="M23" s="363"/>
      <c r="P23" s="261">
        <v>2350</v>
      </c>
      <c r="Q23" s="75">
        <v>23</v>
      </c>
    </row>
    <row r="24" spans="1:17" s="71" customFormat="1" ht="49.5" customHeight="1">
      <c r="A24" s="352"/>
      <c r="B24" s="353" t="s">
        <v>281</v>
      </c>
      <c r="C24" s="354" t="s">
        <v>393</v>
      </c>
      <c r="D24" s="355" t="s">
        <v>393</v>
      </c>
      <c r="E24" s="356" t="s">
        <v>393</v>
      </c>
      <c r="F24" s="356" t="s">
        <v>393</v>
      </c>
      <c r="G24" s="359"/>
      <c r="H24" s="359"/>
      <c r="I24" s="359"/>
      <c r="J24" s="360"/>
      <c r="K24" s="361">
        <v>0</v>
      </c>
      <c r="L24" s="368"/>
      <c r="M24" s="363"/>
      <c r="P24" s="261">
        <v>2400</v>
      </c>
      <c r="Q24" s="75">
        <v>24</v>
      </c>
    </row>
    <row r="25" spans="1:17" s="71" customFormat="1" ht="49.5" customHeight="1">
      <c r="A25" s="352"/>
      <c r="B25" s="353" t="s">
        <v>282</v>
      </c>
      <c r="C25" s="354" t="s">
        <v>393</v>
      </c>
      <c r="D25" s="355" t="s">
        <v>393</v>
      </c>
      <c r="E25" s="356" t="s">
        <v>393</v>
      </c>
      <c r="F25" s="356" t="s">
        <v>393</v>
      </c>
      <c r="G25" s="359"/>
      <c r="H25" s="359"/>
      <c r="I25" s="359"/>
      <c r="J25" s="360"/>
      <c r="K25" s="361">
        <v>0</v>
      </c>
      <c r="L25" s="368"/>
      <c r="M25" s="363"/>
      <c r="P25" s="261">
        <v>2450</v>
      </c>
      <c r="Q25" s="75">
        <v>25</v>
      </c>
    </row>
    <row r="26" spans="1:17" s="71" customFormat="1" ht="49.5" customHeight="1">
      <c r="A26" s="352"/>
      <c r="B26" s="353" t="s">
        <v>283</v>
      </c>
      <c r="C26" s="354" t="s">
        <v>393</v>
      </c>
      <c r="D26" s="355" t="s">
        <v>393</v>
      </c>
      <c r="E26" s="356" t="s">
        <v>393</v>
      </c>
      <c r="F26" s="356" t="s">
        <v>393</v>
      </c>
      <c r="G26" s="359"/>
      <c r="H26" s="359"/>
      <c r="I26" s="359"/>
      <c r="J26" s="360"/>
      <c r="K26" s="361">
        <v>0</v>
      </c>
      <c r="L26" s="368"/>
      <c r="M26" s="363"/>
      <c r="P26" s="261">
        <v>2498</v>
      </c>
      <c r="Q26" s="75">
        <v>26</v>
      </c>
    </row>
    <row r="27" spans="1:17" s="71" customFormat="1" ht="49.5" customHeight="1">
      <c r="A27" s="352"/>
      <c r="B27" s="353" t="s">
        <v>284</v>
      </c>
      <c r="C27" s="354">
        <f>IF(ISERROR(VLOOKUP(B27,event!$B$4:$H$592,2,0)),"",(VLOOKUP(B27,event!$B$4:$H$592,2,0)))</f>
      </c>
      <c r="D27" s="355">
        <f>IF(ISERROR(VLOOKUP(B27,event!$B$4:$H$592,4,0)),"",(VLOOKUP(B27,event!$B$4:$H$592,4,0)))</f>
      </c>
      <c r="E27" s="356">
        <f>IF(ISERROR(VLOOKUP(B27,event!$B$4:$H$592,5,0)),"",(VLOOKUP(B27,event!$B$4:$H$592,5,0)))</f>
      </c>
      <c r="F27" s="356">
        <f>IF(ISERROR(VLOOKUP(B27,event!$B$4:$H$592,6,0)),"",(VLOOKUP(B27,event!$B$4:$H$592,6,0)))</f>
      </c>
      <c r="G27" s="359"/>
      <c r="H27" s="359"/>
      <c r="I27" s="359"/>
      <c r="J27" s="360"/>
      <c r="K27" s="361">
        <f>MAX(G27:J27)</f>
        <v>0</v>
      </c>
      <c r="L27" s="368"/>
      <c r="M27" s="363"/>
      <c r="P27" s="261">
        <v>2546</v>
      </c>
      <c r="Q27" s="75">
        <v>27</v>
      </c>
    </row>
    <row r="28" spans="1:17" s="73" customFormat="1" ht="9" customHeight="1">
      <c r="A28" s="72"/>
      <c r="B28" s="72"/>
      <c r="C28" s="72"/>
      <c r="D28" s="322"/>
      <c r="E28" s="72"/>
      <c r="K28" s="74"/>
      <c r="L28" s="72"/>
      <c r="P28" s="261">
        <v>2834</v>
      </c>
      <c r="Q28" s="75">
        <v>33</v>
      </c>
    </row>
    <row r="29" spans="1:17" s="73" customFormat="1" ht="25.5" customHeight="1">
      <c r="A29" s="536" t="s">
        <v>4</v>
      </c>
      <c r="B29" s="536"/>
      <c r="C29" s="536"/>
      <c r="D29" s="536"/>
      <c r="E29" s="75" t="s">
        <v>0</v>
      </c>
      <c r="F29" s="75" t="s">
        <v>1</v>
      </c>
      <c r="G29" s="537" t="s">
        <v>2</v>
      </c>
      <c r="H29" s="537"/>
      <c r="I29" s="537"/>
      <c r="J29" s="537"/>
      <c r="K29" s="537" t="s">
        <v>3</v>
      </c>
      <c r="L29" s="537"/>
      <c r="P29" s="261">
        <v>2880</v>
      </c>
      <c r="Q29" s="75">
        <v>34</v>
      </c>
    </row>
    <row r="30" spans="16:17" ht="12.75">
      <c r="P30" s="261">
        <v>2926</v>
      </c>
      <c r="Q30" s="75">
        <v>35</v>
      </c>
    </row>
    <row r="31" spans="16:17" ht="12.75">
      <c r="P31" s="261">
        <v>2972</v>
      </c>
      <c r="Q31" s="75">
        <v>36</v>
      </c>
    </row>
    <row r="32" spans="16:17" ht="12.75">
      <c r="P32" s="261">
        <v>3018</v>
      </c>
      <c r="Q32" s="75">
        <v>37</v>
      </c>
    </row>
    <row r="33" spans="16:17" ht="12.75">
      <c r="P33" s="261">
        <v>3064</v>
      </c>
      <c r="Q33" s="75">
        <v>38</v>
      </c>
    </row>
    <row r="34" spans="16:17" ht="12.75">
      <c r="P34" s="261">
        <v>3110</v>
      </c>
      <c r="Q34" s="75">
        <v>39</v>
      </c>
    </row>
    <row r="35" spans="16:17" ht="12.75">
      <c r="P35" s="261">
        <v>3156</v>
      </c>
      <c r="Q35" s="75">
        <v>40</v>
      </c>
    </row>
    <row r="36" spans="16:17" ht="12.75">
      <c r="P36" s="261">
        <v>3202</v>
      </c>
      <c r="Q36" s="75">
        <v>41</v>
      </c>
    </row>
    <row r="37" spans="16:17" ht="12.75">
      <c r="P37" s="261">
        <v>3248</v>
      </c>
      <c r="Q37" s="75">
        <v>42</v>
      </c>
    </row>
    <row r="38" spans="16:17" ht="12.75">
      <c r="P38" s="261">
        <v>3292</v>
      </c>
      <c r="Q38" s="75">
        <v>43</v>
      </c>
    </row>
    <row r="39" spans="16:17" ht="12.75">
      <c r="P39" s="261">
        <v>3336</v>
      </c>
      <c r="Q39" s="75">
        <v>44</v>
      </c>
    </row>
    <row r="40" spans="16:17" ht="12.75">
      <c r="P40" s="261">
        <v>3380</v>
      </c>
      <c r="Q40" s="75">
        <v>45</v>
      </c>
    </row>
    <row r="41" spans="16:17" ht="12.75">
      <c r="P41" s="261">
        <v>3424</v>
      </c>
      <c r="Q41" s="75">
        <v>46</v>
      </c>
    </row>
    <row r="42" spans="16:17" ht="12.75">
      <c r="P42" s="261">
        <v>3468</v>
      </c>
      <c r="Q42" s="75">
        <v>47</v>
      </c>
    </row>
    <row r="43" spans="16:17" ht="12.75">
      <c r="P43" s="261">
        <v>3512</v>
      </c>
      <c r="Q43" s="75">
        <v>48</v>
      </c>
    </row>
    <row r="44" spans="16:17" ht="12.75">
      <c r="P44" s="261">
        <v>3556</v>
      </c>
      <c r="Q44" s="75">
        <v>49</v>
      </c>
    </row>
    <row r="45" spans="16:17" ht="12.75">
      <c r="P45" s="261">
        <v>3600</v>
      </c>
      <c r="Q45" s="75">
        <v>50</v>
      </c>
    </row>
    <row r="46" spans="16:17" ht="12.75">
      <c r="P46" s="261">
        <v>3644</v>
      </c>
      <c r="Q46" s="75">
        <v>51</v>
      </c>
    </row>
    <row r="47" spans="16:17" ht="12.75">
      <c r="P47" s="261">
        <v>3688</v>
      </c>
      <c r="Q47" s="75">
        <v>52</v>
      </c>
    </row>
    <row r="48" spans="16:17" ht="12.75">
      <c r="P48" s="261">
        <v>3732</v>
      </c>
      <c r="Q48" s="75">
        <v>53</v>
      </c>
    </row>
    <row r="49" spans="16:17" ht="12.75">
      <c r="P49" s="261">
        <v>3776</v>
      </c>
      <c r="Q49" s="75">
        <v>54</v>
      </c>
    </row>
    <row r="50" spans="16:17" ht="12.75">
      <c r="P50" s="261">
        <v>3820</v>
      </c>
      <c r="Q50" s="75">
        <v>55</v>
      </c>
    </row>
    <row r="51" spans="16:17" ht="12.75">
      <c r="P51" s="261">
        <v>3864</v>
      </c>
      <c r="Q51" s="75">
        <v>56</v>
      </c>
    </row>
    <row r="52" spans="16:17" ht="12.75">
      <c r="P52" s="261">
        <v>3908</v>
      </c>
      <c r="Q52" s="75">
        <v>57</v>
      </c>
    </row>
    <row r="53" spans="16:17" ht="12.75">
      <c r="P53" s="261">
        <v>3952</v>
      </c>
      <c r="Q53" s="75">
        <v>58</v>
      </c>
    </row>
    <row r="54" spans="16:17" ht="12.75">
      <c r="P54" s="261">
        <v>3994</v>
      </c>
      <c r="Q54" s="75">
        <v>59</v>
      </c>
    </row>
    <row r="55" spans="16:17" ht="12.75">
      <c r="P55" s="261">
        <v>4036</v>
      </c>
      <c r="Q55" s="75">
        <v>60</v>
      </c>
    </row>
    <row r="56" spans="16:17" ht="12.75">
      <c r="P56" s="261">
        <v>4078</v>
      </c>
      <c r="Q56" s="75">
        <v>61</v>
      </c>
    </row>
    <row r="57" spans="16:17" ht="12.75">
      <c r="P57" s="261">
        <v>4120</v>
      </c>
      <c r="Q57" s="75">
        <v>62</v>
      </c>
    </row>
    <row r="58" spans="16:17" ht="12.75">
      <c r="P58" s="261">
        <v>4162</v>
      </c>
      <c r="Q58" s="75">
        <v>63</v>
      </c>
    </row>
    <row r="59" spans="16:17" ht="12.75">
      <c r="P59" s="261">
        <v>4204</v>
      </c>
      <c r="Q59" s="75">
        <v>64</v>
      </c>
    </row>
    <row r="60" spans="16:17" ht="12.75">
      <c r="P60" s="260">
        <v>4246</v>
      </c>
      <c r="Q60" s="257">
        <v>65</v>
      </c>
    </row>
    <row r="61" spans="16:17" ht="12.75">
      <c r="P61" s="260">
        <v>4288</v>
      </c>
      <c r="Q61" s="257">
        <v>66</v>
      </c>
    </row>
    <row r="62" spans="16:17" ht="12.75">
      <c r="P62" s="260">
        <v>4330</v>
      </c>
      <c r="Q62" s="257">
        <v>67</v>
      </c>
    </row>
    <row r="63" spans="16:17" ht="12.75">
      <c r="P63" s="260">
        <v>4370</v>
      </c>
      <c r="Q63" s="257">
        <v>68</v>
      </c>
    </row>
    <row r="64" spans="16:17" ht="12.75">
      <c r="P64" s="260">
        <v>4410</v>
      </c>
      <c r="Q64" s="257">
        <v>69</v>
      </c>
    </row>
    <row r="65" spans="16:17" ht="12.75">
      <c r="P65" s="260">
        <v>4450</v>
      </c>
      <c r="Q65" s="257">
        <v>70</v>
      </c>
    </row>
    <row r="66" spans="16:17" ht="12.75">
      <c r="P66" s="260">
        <v>4490</v>
      </c>
      <c r="Q66" s="257">
        <v>71</v>
      </c>
    </row>
    <row r="67" spans="16:17" ht="12.75">
      <c r="P67" s="260">
        <v>4530</v>
      </c>
      <c r="Q67" s="257">
        <v>72</v>
      </c>
    </row>
    <row r="68" spans="16:17" ht="12.75">
      <c r="P68" s="260">
        <v>4570</v>
      </c>
      <c r="Q68" s="257">
        <v>73</v>
      </c>
    </row>
    <row r="69" spans="16:17" ht="12.75">
      <c r="P69" s="260">
        <v>4610</v>
      </c>
      <c r="Q69" s="257">
        <v>74</v>
      </c>
    </row>
    <row r="70" spans="16:17" ht="12.75">
      <c r="P70" s="260">
        <v>4650</v>
      </c>
      <c r="Q70" s="257">
        <v>75</v>
      </c>
    </row>
    <row r="71" spans="16:17" ht="12.75">
      <c r="P71" s="260">
        <v>4690</v>
      </c>
      <c r="Q71" s="257">
        <v>76</v>
      </c>
    </row>
    <row r="72" spans="16:17" ht="12.75">
      <c r="P72" s="260">
        <v>4730</v>
      </c>
      <c r="Q72" s="257">
        <v>77</v>
      </c>
    </row>
    <row r="73" spans="16:17" ht="12.75">
      <c r="P73" s="260">
        <v>4770</v>
      </c>
      <c r="Q73" s="257">
        <v>78</v>
      </c>
    </row>
    <row r="74" spans="16:17" ht="12.75">
      <c r="P74" s="260">
        <v>4810</v>
      </c>
      <c r="Q74" s="257">
        <v>79</v>
      </c>
    </row>
    <row r="75" spans="16:17" ht="12.75">
      <c r="P75" s="260">
        <v>4850</v>
      </c>
      <c r="Q75" s="257">
        <v>80</v>
      </c>
    </row>
    <row r="76" spans="16:17" ht="12.75">
      <c r="P76" s="260">
        <v>4890</v>
      </c>
      <c r="Q76" s="257">
        <v>81</v>
      </c>
    </row>
    <row r="77" spans="16:17" ht="12.75">
      <c r="P77" s="260">
        <v>4930</v>
      </c>
      <c r="Q77" s="257">
        <v>82</v>
      </c>
    </row>
    <row r="78" spans="16:17" ht="12.75">
      <c r="P78" s="260">
        <v>4970</v>
      </c>
      <c r="Q78" s="257">
        <v>83</v>
      </c>
    </row>
    <row r="79" spans="16:17" ht="12.75">
      <c r="P79" s="260">
        <v>5008</v>
      </c>
      <c r="Q79" s="257">
        <v>84</v>
      </c>
    </row>
    <row r="80" spans="16:17" ht="12.75">
      <c r="P80" s="260">
        <v>5046</v>
      </c>
      <c r="Q80" s="257">
        <v>85</v>
      </c>
    </row>
    <row r="81" spans="16:17" ht="12.75">
      <c r="P81" s="260">
        <v>5084</v>
      </c>
      <c r="Q81" s="257">
        <v>86</v>
      </c>
    </row>
    <row r="82" spans="16:17" ht="12.75">
      <c r="P82" s="260">
        <v>5122</v>
      </c>
      <c r="Q82" s="257">
        <v>87</v>
      </c>
    </row>
    <row r="83" spans="16:17" ht="12.75">
      <c r="P83" s="260">
        <v>5160</v>
      </c>
      <c r="Q83" s="257">
        <v>88</v>
      </c>
    </row>
    <row r="84" spans="16:17" ht="12.75">
      <c r="P84" s="260">
        <v>5198</v>
      </c>
      <c r="Q84" s="257">
        <v>89</v>
      </c>
    </row>
    <row r="85" spans="16:17" ht="12.75">
      <c r="P85" s="260">
        <v>5236</v>
      </c>
      <c r="Q85" s="257">
        <v>90</v>
      </c>
    </row>
    <row r="86" spans="16:17" ht="12.75">
      <c r="P86" s="260">
        <v>5274</v>
      </c>
      <c r="Q86" s="257">
        <v>91</v>
      </c>
    </row>
    <row r="87" spans="16:17" ht="12.75">
      <c r="P87" s="260">
        <v>5312</v>
      </c>
      <c r="Q87" s="257">
        <v>92</v>
      </c>
    </row>
    <row r="88" spans="16:17" ht="12.75">
      <c r="P88" s="260">
        <v>5348</v>
      </c>
      <c r="Q88" s="257">
        <v>93</v>
      </c>
    </row>
    <row r="89" spans="16:17" ht="12.75">
      <c r="P89" s="260">
        <v>5384</v>
      </c>
      <c r="Q89" s="257">
        <v>94</v>
      </c>
    </row>
    <row r="90" spans="16:17" ht="12.75">
      <c r="P90" s="260">
        <v>5420</v>
      </c>
      <c r="Q90" s="257">
        <v>95</v>
      </c>
    </row>
    <row r="91" spans="16:17" ht="12.75">
      <c r="P91" s="260">
        <v>5456</v>
      </c>
      <c r="Q91" s="257">
        <v>96</v>
      </c>
    </row>
    <row r="92" spans="16:17" ht="12.75">
      <c r="P92" s="260">
        <v>5492</v>
      </c>
      <c r="Q92" s="257">
        <v>97</v>
      </c>
    </row>
    <row r="93" spans="16:17" ht="12.75">
      <c r="P93" s="260">
        <v>5528</v>
      </c>
      <c r="Q93" s="257">
        <v>98</v>
      </c>
    </row>
    <row r="94" spans="16:17" ht="12.75">
      <c r="P94" s="260">
        <v>5564</v>
      </c>
      <c r="Q94" s="257">
        <v>99</v>
      </c>
    </row>
    <row r="95" spans="16:17" ht="12.75">
      <c r="P95" s="260">
        <v>5600</v>
      </c>
      <c r="Q95" s="257">
        <v>100</v>
      </c>
    </row>
  </sheetData>
  <sheetProtection/>
  <mergeCells count="22">
    <mergeCell ref="B6:B7"/>
    <mergeCell ref="C6:C7"/>
    <mergeCell ref="M6:M7"/>
    <mergeCell ref="A1:M1"/>
    <mergeCell ref="A2:M2"/>
    <mergeCell ref="G6:J6"/>
    <mergeCell ref="K6:K7"/>
    <mergeCell ref="L6:L7"/>
    <mergeCell ref="D3:E3"/>
    <mergeCell ref="G3:H3"/>
    <mergeCell ref="F6:F7"/>
    <mergeCell ref="A3:C3"/>
    <mergeCell ref="K29:L29"/>
    <mergeCell ref="A4:C4"/>
    <mergeCell ref="D4:E4"/>
    <mergeCell ref="J4:L4"/>
    <mergeCell ref="K5:L5"/>
    <mergeCell ref="A6:A7"/>
    <mergeCell ref="D6:D7"/>
    <mergeCell ref="E6:E7"/>
    <mergeCell ref="A29:D29"/>
    <mergeCell ref="G29:J29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62" r:id="rId2"/>
  <ignoredErrors>
    <ignoredError sqref="C27:F27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5.8515625" style="19" customWidth="1"/>
    <col min="2" max="2" width="8.7109375" style="19" customWidth="1"/>
    <col min="3" max="3" width="14.421875" style="316" customWidth="1"/>
    <col min="4" max="4" width="28.8515625" style="39" customWidth="1"/>
    <col min="5" max="5" width="27.140625" style="39" customWidth="1"/>
    <col min="6" max="6" width="9.28125" style="17" customWidth="1"/>
    <col min="7" max="7" width="7.57421875" style="20" customWidth="1"/>
    <col min="8" max="8" width="2.140625" style="17" customWidth="1"/>
    <col min="9" max="9" width="5.7109375" style="19" customWidth="1"/>
    <col min="10" max="10" width="17.28125" style="19" hidden="1" customWidth="1"/>
    <col min="11" max="11" width="8.8515625" style="19" bestFit="1" customWidth="1"/>
    <col min="12" max="12" width="12.7109375" style="316" customWidth="1"/>
    <col min="13" max="13" width="29.28125" style="43" bestFit="1" customWidth="1"/>
    <col min="14" max="14" width="27.00390625" style="43" customWidth="1"/>
    <col min="15" max="15" width="14.00390625" style="17" customWidth="1"/>
    <col min="16" max="16" width="9.00390625" style="17" customWidth="1"/>
    <col min="17" max="17" width="5.7109375" style="17" customWidth="1"/>
    <col min="18" max="19" width="9.140625" style="17" customWidth="1"/>
    <col min="20" max="20" width="9.140625" style="251" hidden="1" customWidth="1"/>
    <col min="21" max="21" width="9.140625" style="252" hidden="1" customWidth="1"/>
    <col min="22" max="16384" width="9.140625" style="17" customWidth="1"/>
  </cols>
  <sheetData>
    <row r="1" spans="1:21" s="8" customFormat="1" ht="53.25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T1" s="250">
        <v>1370</v>
      </c>
      <c r="U1" s="249">
        <v>100</v>
      </c>
    </row>
    <row r="2" spans="1:21" s="8" customFormat="1" ht="24.75" customHeight="1">
      <c r="A2" s="511" t="str">
        <f>'YARIŞMA BİLGİLERİ'!F19</f>
        <v>4.İnternational Rumi Children Games Sport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T2" s="250">
        <v>1374</v>
      </c>
      <c r="U2" s="249">
        <v>99</v>
      </c>
    </row>
    <row r="3" spans="1:21" s="10" customFormat="1" ht="21.75" customHeight="1">
      <c r="A3" s="512" t="s">
        <v>294</v>
      </c>
      <c r="B3" s="512"/>
      <c r="C3" s="512"/>
      <c r="D3" s="513" t="str">
        <f>Program!C16</f>
        <v>100 M.Hurdles-Engelli</v>
      </c>
      <c r="E3" s="513"/>
      <c r="F3" s="514"/>
      <c r="G3" s="514"/>
      <c r="H3" s="9"/>
      <c r="I3" s="524"/>
      <c r="J3" s="524"/>
      <c r="K3" s="524"/>
      <c r="L3" s="524"/>
      <c r="M3" s="164"/>
      <c r="N3" s="522"/>
      <c r="O3" s="522"/>
      <c r="P3" s="522"/>
      <c r="T3" s="250">
        <v>1378</v>
      </c>
      <c r="U3" s="249">
        <v>98</v>
      </c>
    </row>
    <row r="4" spans="1:21" s="10" customFormat="1" ht="17.25" customHeight="1">
      <c r="A4" s="517" t="s">
        <v>295</v>
      </c>
      <c r="B4" s="517"/>
      <c r="C4" s="517"/>
      <c r="D4" s="518" t="str">
        <f>'YARIŞMA BİLGİLERİ'!F21</f>
        <v>Boys-Erkekler</v>
      </c>
      <c r="E4" s="518"/>
      <c r="F4" s="24"/>
      <c r="G4" s="24"/>
      <c r="H4" s="24"/>
      <c r="I4" s="24"/>
      <c r="J4" s="24"/>
      <c r="K4" s="24"/>
      <c r="L4" s="317"/>
      <c r="M4" s="308" t="s">
        <v>293</v>
      </c>
      <c r="N4" s="523" t="str">
        <f>Program!B16</f>
        <v>22 April 2014 - 15.20</v>
      </c>
      <c r="O4" s="523"/>
      <c r="P4" s="523"/>
      <c r="T4" s="250">
        <v>1382</v>
      </c>
      <c r="U4" s="249">
        <v>97</v>
      </c>
    </row>
    <row r="5" spans="1:21" s="8" customFormat="1" ht="19.5" customHeight="1">
      <c r="A5" s="11"/>
      <c r="B5" s="11"/>
      <c r="C5" s="313"/>
      <c r="D5" s="12"/>
      <c r="E5" s="13"/>
      <c r="F5" s="13"/>
      <c r="G5" s="13"/>
      <c r="H5" s="13"/>
      <c r="I5" s="11"/>
      <c r="J5" s="11"/>
      <c r="K5" s="11"/>
      <c r="L5" s="318"/>
      <c r="M5" s="14"/>
      <c r="N5" s="521">
        <v>41751.64246851852</v>
      </c>
      <c r="O5" s="521"/>
      <c r="P5" s="521"/>
      <c r="T5" s="250">
        <v>1386</v>
      </c>
      <c r="U5" s="249">
        <v>96</v>
      </c>
    </row>
    <row r="6" spans="1:21" s="15" customFormat="1" ht="24.75" customHeight="1">
      <c r="A6" s="519" t="s">
        <v>139</v>
      </c>
      <c r="B6" s="515" t="s">
        <v>140</v>
      </c>
      <c r="C6" s="520" t="s">
        <v>141</v>
      </c>
      <c r="D6" s="519" t="s">
        <v>142</v>
      </c>
      <c r="E6" s="519" t="s">
        <v>138</v>
      </c>
      <c r="F6" s="519" t="s">
        <v>137</v>
      </c>
      <c r="G6" s="515" t="s">
        <v>144</v>
      </c>
      <c r="I6" s="264" t="s">
        <v>145</v>
      </c>
      <c r="J6" s="265"/>
      <c r="K6" s="265"/>
      <c r="L6" s="319"/>
      <c r="M6" s="267" t="s">
        <v>112</v>
      </c>
      <c r="N6" s="268" t="s">
        <v>480</v>
      </c>
      <c r="O6" s="265"/>
      <c r="P6" s="266"/>
      <c r="T6" s="251">
        <v>1390</v>
      </c>
      <c r="U6" s="252">
        <v>95</v>
      </c>
    </row>
    <row r="7" spans="1:21" ht="26.25" customHeight="1">
      <c r="A7" s="519"/>
      <c r="B7" s="516"/>
      <c r="C7" s="520"/>
      <c r="D7" s="519"/>
      <c r="E7" s="519"/>
      <c r="F7" s="519"/>
      <c r="G7" s="516"/>
      <c r="H7" s="16"/>
      <c r="I7" s="35" t="s">
        <v>345</v>
      </c>
      <c r="J7" s="35" t="s">
        <v>28</v>
      </c>
      <c r="K7" s="35" t="s">
        <v>140</v>
      </c>
      <c r="L7" s="309" t="s">
        <v>141</v>
      </c>
      <c r="M7" s="36" t="s">
        <v>142</v>
      </c>
      <c r="N7" s="36" t="s">
        <v>138</v>
      </c>
      <c r="O7" s="35" t="s">
        <v>137</v>
      </c>
      <c r="P7" s="35" t="s">
        <v>148</v>
      </c>
      <c r="T7" s="251">
        <v>1394</v>
      </c>
      <c r="U7" s="252">
        <v>94</v>
      </c>
    </row>
    <row r="8" spans="1:21" s="15" customFormat="1" ht="46.5" customHeight="1">
      <c r="A8" s="270">
        <v>1</v>
      </c>
      <c r="B8" s="270">
        <v>44</v>
      </c>
      <c r="C8" s="346">
        <v>1999</v>
      </c>
      <c r="D8" s="357" t="s">
        <v>367</v>
      </c>
      <c r="E8" s="272" t="s">
        <v>310</v>
      </c>
      <c r="F8" s="348">
        <v>1434</v>
      </c>
      <c r="G8" s="367">
        <v>7</v>
      </c>
      <c r="H8" s="18"/>
      <c r="I8" s="270">
        <v>1</v>
      </c>
      <c r="J8" s="127" t="s">
        <v>170</v>
      </c>
      <c r="K8" s="345" t="s">
        <v>393</v>
      </c>
      <c r="L8" s="346" t="s">
        <v>393</v>
      </c>
      <c r="M8" s="347" t="s">
        <v>393</v>
      </c>
      <c r="N8" s="347" t="s">
        <v>393</v>
      </c>
      <c r="O8" s="348"/>
      <c r="P8" s="345"/>
      <c r="T8" s="251">
        <v>1398</v>
      </c>
      <c r="U8" s="252">
        <v>93</v>
      </c>
    </row>
    <row r="9" spans="1:21" s="15" customFormat="1" ht="46.5" customHeight="1">
      <c r="A9" s="270">
        <v>2</v>
      </c>
      <c r="B9" s="270">
        <v>20</v>
      </c>
      <c r="C9" s="346">
        <v>2000</v>
      </c>
      <c r="D9" s="357" t="s">
        <v>410</v>
      </c>
      <c r="E9" s="272" t="s">
        <v>300</v>
      </c>
      <c r="F9" s="348">
        <v>1505</v>
      </c>
      <c r="G9" s="367">
        <v>6</v>
      </c>
      <c r="H9" s="18"/>
      <c r="I9" s="270">
        <v>2</v>
      </c>
      <c r="J9" s="127" t="s">
        <v>171</v>
      </c>
      <c r="K9" s="345">
        <v>28</v>
      </c>
      <c r="L9" s="346" t="s">
        <v>349</v>
      </c>
      <c r="M9" s="347" t="s">
        <v>357</v>
      </c>
      <c r="N9" s="347" t="s">
        <v>354</v>
      </c>
      <c r="O9" s="348">
        <v>1800</v>
      </c>
      <c r="P9" s="345">
        <v>4</v>
      </c>
      <c r="T9" s="251">
        <v>1402</v>
      </c>
      <c r="U9" s="252">
        <v>92</v>
      </c>
    </row>
    <row r="10" spans="1:21" s="15" customFormat="1" ht="46.5" customHeight="1">
      <c r="A10" s="270">
        <v>3</v>
      </c>
      <c r="B10" s="270">
        <v>58</v>
      </c>
      <c r="C10" s="346">
        <v>1999</v>
      </c>
      <c r="D10" s="357" t="s">
        <v>381</v>
      </c>
      <c r="E10" s="272" t="s">
        <v>285</v>
      </c>
      <c r="F10" s="348">
        <v>1522</v>
      </c>
      <c r="G10" s="367">
        <v>5</v>
      </c>
      <c r="H10" s="18"/>
      <c r="I10" s="270">
        <v>3</v>
      </c>
      <c r="J10" s="127" t="s">
        <v>172</v>
      </c>
      <c r="K10" s="345">
        <v>20</v>
      </c>
      <c r="L10" s="346">
        <v>2000</v>
      </c>
      <c r="M10" s="347" t="s">
        <v>410</v>
      </c>
      <c r="N10" s="347" t="s">
        <v>300</v>
      </c>
      <c r="O10" s="348">
        <v>1505</v>
      </c>
      <c r="P10" s="345">
        <v>2</v>
      </c>
      <c r="T10" s="251">
        <v>1406</v>
      </c>
      <c r="U10" s="252">
        <v>91</v>
      </c>
    </row>
    <row r="11" spans="1:21" s="15" customFormat="1" ht="46.5" customHeight="1">
      <c r="A11" s="270">
        <v>4</v>
      </c>
      <c r="B11" s="270">
        <v>28</v>
      </c>
      <c r="C11" s="346" t="s">
        <v>349</v>
      </c>
      <c r="D11" s="357" t="s">
        <v>357</v>
      </c>
      <c r="E11" s="272" t="s">
        <v>354</v>
      </c>
      <c r="F11" s="348">
        <v>1800</v>
      </c>
      <c r="G11" s="367">
        <v>4</v>
      </c>
      <c r="H11" s="18"/>
      <c r="I11" s="270">
        <v>4</v>
      </c>
      <c r="J11" s="127" t="s">
        <v>173</v>
      </c>
      <c r="K11" s="345">
        <v>44</v>
      </c>
      <c r="L11" s="346">
        <v>1999</v>
      </c>
      <c r="M11" s="347" t="s">
        <v>367</v>
      </c>
      <c r="N11" s="347" t="s">
        <v>310</v>
      </c>
      <c r="O11" s="348">
        <v>1434</v>
      </c>
      <c r="P11" s="345">
        <v>1</v>
      </c>
      <c r="T11" s="251">
        <v>1410</v>
      </c>
      <c r="U11" s="252">
        <v>90</v>
      </c>
    </row>
    <row r="12" spans="1:21" s="15" customFormat="1" ht="46.5" customHeight="1">
      <c r="A12" s="270">
        <v>5</v>
      </c>
      <c r="B12" s="270">
        <v>11</v>
      </c>
      <c r="C12" s="346">
        <v>1999</v>
      </c>
      <c r="D12" s="357" t="s">
        <v>403</v>
      </c>
      <c r="E12" s="272" t="s">
        <v>348</v>
      </c>
      <c r="F12" s="348">
        <v>1949</v>
      </c>
      <c r="G12" s="367">
        <v>3</v>
      </c>
      <c r="H12" s="18"/>
      <c r="I12" s="270">
        <v>5</v>
      </c>
      <c r="J12" s="127" t="s">
        <v>174</v>
      </c>
      <c r="K12" s="345">
        <v>11</v>
      </c>
      <c r="L12" s="346">
        <v>1999</v>
      </c>
      <c r="M12" s="347" t="s">
        <v>403</v>
      </c>
      <c r="N12" s="347" t="s">
        <v>348</v>
      </c>
      <c r="O12" s="348">
        <v>1949</v>
      </c>
      <c r="P12" s="345">
        <v>5</v>
      </c>
      <c r="T12" s="251">
        <v>1414</v>
      </c>
      <c r="U12" s="252">
        <v>89</v>
      </c>
    </row>
    <row r="13" spans="1:21" s="15" customFormat="1" ht="46.5" customHeight="1">
      <c r="A13" s="270"/>
      <c r="B13" s="270"/>
      <c r="C13" s="346"/>
      <c r="D13" s="357"/>
      <c r="E13" s="272"/>
      <c r="F13" s="348"/>
      <c r="G13" s="367"/>
      <c r="H13" s="18"/>
      <c r="I13" s="270">
        <v>6</v>
      </c>
      <c r="J13" s="127" t="s">
        <v>175</v>
      </c>
      <c r="K13" s="345">
        <v>58</v>
      </c>
      <c r="L13" s="346">
        <v>1999</v>
      </c>
      <c r="M13" s="347" t="s">
        <v>381</v>
      </c>
      <c r="N13" s="347" t="s">
        <v>285</v>
      </c>
      <c r="O13" s="348">
        <v>1522</v>
      </c>
      <c r="P13" s="345">
        <v>3</v>
      </c>
      <c r="T13" s="251">
        <v>1418</v>
      </c>
      <c r="U13" s="252">
        <v>88</v>
      </c>
    </row>
    <row r="14" spans="1:21" s="15" customFormat="1" ht="46.5" customHeight="1">
      <c r="A14" s="270"/>
      <c r="B14" s="270"/>
      <c r="C14" s="346"/>
      <c r="D14" s="357"/>
      <c r="E14" s="272"/>
      <c r="F14" s="348"/>
      <c r="G14" s="367"/>
      <c r="H14" s="18"/>
      <c r="I14" s="270">
        <v>7</v>
      </c>
      <c r="J14" s="127" t="s">
        <v>176</v>
      </c>
      <c r="K14" s="345" t="s">
        <v>393</v>
      </c>
      <c r="L14" s="346" t="s">
        <v>393</v>
      </c>
      <c r="M14" s="347" t="s">
        <v>393</v>
      </c>
      <c r="N14" s="347" t="s">
        <v>393</v>
      </c>
      <c r="O14" s="348"/>
      <c r="P14" s="345"/>
      <c r="T14" s="251">
        <v>1422</v>
      </c>
      <c r="U14" s="252">
        <v>87</v>
      </c>
    </row>
    <row r="15" spans="1:21" s="15" customFormat="1" ht="46.5" customHeight="1">
      <c r="A15" s="270"/>
      <c r="B15" s="270"/>
      <c r="C15" s="346"/>
      <c r="D15" s="357"/>
      <c r="E15" s="272"/>
      <c r="F15" s="348"/>
      <c r="G15" s="367"/>
      <c r="H15" s="18"/>
      <c r="I15" s="270">
        <v>8</v>
      </c>
      <c r="J15" s="127" t="s">
        <v>177</v>
      </c>
      <c r="K15" s="345" t="s">
        <v>393</v>
      </c>
      <c r="L15" s="346" t="s">
        <v>393</v>
      </c>
      <c r="M15" s="347" t="s">
        <v>393</v>
      </c>
      <c r="N15" s="347" t="s">
        <v>393</v>
      </c>
      <c r="O15" s="348"/>
      <c r="P15" s="345"/>
      <c r="T15" s="251">
        <v>1426</v>
      </c>
      <c r="U15" s="252">
        <v>86</v>
      </c>
    </row>
    <row r="16" spans="1:21" s="15" customFormat="1" ht="46.5" customHeight="1">
      <c r="A16" s="270"/>
      <c r="B16" s="270"/>
      <c r="C16" s="346"/>
      <c r="D16" s="357"/>
      <c r="E16" s="272"/>
      <c r="F16" s="348"/>
      <c r="G16" s="367"/>
      <c r="H16" s="18"/>
      <c r="I16" s="264" t="s">
        <v>146</v>
      </c>
      <c r="J16" s="265"/>
      <c r="K16" s="265"/>
      <c r="L16" s="319"/>
      <c r="M16" s="267" t="s">
        <v>112</v>
      </c>
      <c r="N16" s="268"/>
      <c r="O16" s="265"/>
      <c r="P16" s="266"/>
      <c r="T16" s="251">
        <v>1430</v>
      </c>
      <c r="U16" s="252">
        <v>85</v>
      </c>
    </row>
    <row r="17" spans="1:21" s="15" customFormat="1" ht="46.5" customHeight="1">
      <c r="A17" s="270"/>
      <c r="B17" s="270"/>
      <c r="C17" s="346"/>
      <c r="D17" s="357"/>
      <c r="E17" s="272"/>
      <c r="F17" s="348"/>
      <c r="G17" s="367"/>
      <c r="H17" s="18"/>
      <c r="I17" s="35" t="s">
        <v>345</v>
      </c>
      <c r="J17" s="35" t="s">
        <v>28</v>
      </c>
      <c r="K17" s="35" t="s">
        <v>140</v>
      </c>
      <c r="L17" s="309" t="s">
        <v>141</v>
      </c>
      <c r="M17" s="36" t="s">
        <v>142</v>
      </c>
      <c r="N17" s="36" t="s">
        <v>138</v>
      </c>
      <c r="O17" s="35" t="s">
        <v>137</v>
      </c>
      <c r="P17" s="35" t="s">
        <v>148</v>
      </c>
      <c r="T17" s="251">
        <v>1435</v>
      </c>
      <c r="U17" s="252">
        <v>84</v>
      </c>
    </row>
    <row r="18" spans="1:21" s="15" customFormat="1" ht="46.5" customHeight="1">
      <c r="A18" s="270"/>
      <c r="B18" s="270"/>
      <c r="C18" s="346"/>
      <c r="D18" s="357"/>
      <c r="E18" s="272"/>
      <c r="F18" s="348"/>
      <c r="G18" s="367"/>
      <c r="H18" s="18"/>
      <c r="I18" s="270">
        <v>1</v>
      </c>
      <c r="J18" s="127" t="s">
        <v>178</v>
      </c>
      <c r="K18" s="345" t="s">
        <v>393</v>
      </c>
      <c r="L18" s="346" t="s">
        <v>393</v>
      </c>
      <c r="M18" s="347" t="s">
        <v>393</v>
      </c>
      <c r="N18" s="347" t="s">
        <v>393</v>
      </c>
      <c r="O18" s="348"/>
      <c r="P18" s="345"/>
      <c r="T18" s="251">
        <v>1440</v>
      </c>
      <c r="U18" s="252">
        <v>83</v>
      </c>
    </row>
    <row r="19" spans="1:21" s="15" customFormat="1" ht="46.5" customHeight="1">
      <c r="A19" s="270"/>
      <c r="B19" s="270"/>
      <c r="C19" s="346"/>
      <c r="D19" s="357"/>
      <c r="E19" s="272"/>
      <c r="F19" s="348"/>
      <c r="G19" s="367"/>
      <c r="H19" s="18"/>
      <c r="I19" s="270">
        <v>2</v>
      </c>
      <c r="J19" s="127" t="s">
        <v>179</v>
      </c>
      <c r="K19" s="345" t="s">
        <v>393</v>
      </c>
      <c r="L19" s="346" t="s">
        <v>393</v>
      </c>
      <c r="M19" s="347" t="s">
        <v>393</v>
      </c>
      <c r="N19" s="347" t="s">
        <v>393</v>
      </c>
      <c r="O19" s="348"/>
      <c r="P19" s="345"/>
      <c r="T19" s="251">
        <v>1445</v>
      </c>
      <c r="U19" s="252">
        <v>82</v>
      </c>
    </row>
    <row r="20" spans="1:21" s="15" customFormat="1" ht="46.5" customHeight="1">
      <c r="A20" s="270"/>
      <c r="B20" s="270"/>
      <c r="C20" s="346"/>
      <c r="D20" s="357"/>
      <c r="E20" s="272"/>
      <c r="F20" s="348"/>
      <c r="G20" s="367"/>
      <c r="H20" s="18"/>
      <c r="I20" s="270">
        <v>3</v>
      </c>
      <c r="J20" s="127" t="s">
        <v>180</v>
      </c>
      <c r="K20" s="345" t="s">
        <v>393</v>
      </c>
      <c r="L20" s="346" t="s">
        <v>393</v>
      </c>
      <c r="M20" s="347" t="s">
        <v>393</v>
      </c>
      <c r="N20" s="347" t="s">
        <v>393</v>
      </c>
      <c r="O20" s="348"/>
      <c r="P20" s="345"/>
      <c r="T20" s="251">
        <v>1450</v>
      </c>
      <c r="U20" s="252">
        <v>81</v>
      </c>
    </row>
    <row r="21" spans="1:21" s="15" customFormat="1" ht="46.5" customHeight="1">
      <c r="A21" s="270"/>
      <c r="B21" s="270"/>
      <c r="C21" s="346"/>
      <c r="D21" s="357"/>
      <c r="E21" s="272"/>
      <c r="F21" s="348"/>
      <c r="G21" s="367"/>
      <c r="H21" s="18"/>
      <c r="I21" s="270">
        <v>4</v>
      </c>
      <c r="J21" s="127" t="s">
        <v>181</v>
      </c>
      <c r="K21" s="345" t="s">
        <v>393</v>
      </c>
      <c r="L21" s="346" t="s">
        <v>393</v>
      </c>
      <c r="M21" s="347" t="s">
        <v>393</v>
      </c>
      <c r="N21" s="347" t="s">
        <v>393</v>
      </c>
      <c r="O21" s="348"/>
      <c r="P21" s="345"/>
      <c r="T21" s="251">
        <v>1455</v>
      </c>
      <c r="U21" s="252">
        <v>80</v>
      </c>
    </row>
    <row r="22" spans="1:21" s="15" customFormat="1" ht="46.5" customHeight="1">
      <c r="A22" s="270"/>
      <c r="B22" s="270"/>
      <c r="C22" s="346"/>
      <c r="D22" s="357"/>
      <c r="E22" s="272"/>
      <c r="F22" s="348"/>
      <c r="G22" s="367"/>
      <c r="H22" s="18"/>
      <c r="I22" s="270">
        <v>5</v>
      </c>
      <c r="J22" s="127" t="s">
        <v>182</v>
      </c>
      <c r="K22" s="345" t="s">
        <v>393</v>
      </c>
      <c r="L22" s="346" t="s">
        <v>393</v>
      </c>
      <c r="M22" s="347" t="s">
        <v>393</v>
      </c>
      <c r="N22" s="347" t="s">
        <v>393</v>
      </c>
      <c r="O22" s="348"/>
      <c r="P22" s="345"/>
      <c r="T22" s="251">
        <v>1460</v>
      </c>
      <c r="U22" s="252">
        <v>79</v>
      </c>
    </row>
    <row r="23" spans="1:21" s="15" customFormat="1" ht="46.5" customHeight="1">
      <c r="A23" s="270"/>
      <c r="B23" s="270"/>
      <c r="C23" s="346"/>
      <c r="D23" s="357"/>
      <c r="E23" s="272"/>
      <c r="F23" s="348"/>
      <c r="G23" s="367"/>
      <c r="H23" s="18"/>
      <c r="I23" s="270">
        <v>6</v>
      </c>
      <c r="J23" s="127" t="s">
        <v>183</v>
      </c>
      <c r="K23" s="345" t="s">
        <v>393</v>
      </c>
      <c r="L23" s="346" t="s">
        <v>393</v>
      </c>
      <c r="M23" s="347" t="s">
        <v>393</v>
      </c>
      <c r="N23" s="347" t="s">
        <v>393</v>
      </c>
      <c r="O23" s="348"/>
      <c r="P23" s="345"/>
      <c r="T23" s="251">
        <v>1465</v>
      </c>
      <c r="U23" s="252">
        <v>78</v>
      </c>
    </row>
    <row r="24" spans="1:21" s="15" customFormat="1" ht="46.5" customHeight="1">
      <c r="A24" s="270"/>
      <c r="B24" s="270"/>
      <c r="C24" s="346"/>
      <c r="D24" s="357"/>
      <c r="E24" s="272"/>
      <c r="F24" s="348"/>
      <c r="G24" s="367"/>
      <c r="H24" s="18"/>
      <c r="I24" s="270">
        <v>7</v>
      </c>
      <c r="J24" s="127" t="s">
        <v>184</v>
      </c>
      <c r="K24" s="345" t="s">
        <v>393</v>
      </c>
      <c r="L24" s="346" t="s">
        <v>393</v>
      </c>
      <c r="M24" s="347" t="s">
        <v>393</v>
      </c>
      <c r="N24" s="347" t="s">
        <v>393</v>
      </c>
      <c r="O24" s="348"/>
      <c r="P24" s="345"/>
      <c r="T24" s="251">
        <v>1470</v>
      </c>
      <c r="U24" s="252">
        <v>77</v>
      </c>
    </row>
    <row r="25" spans="1:21" s="15" customFormat="1" ht="46.5" customHeight="1">
      <c r="A25" s="270"/>
      <c r="B25" s="270"/>
      <c r="C25" s="346"/>
      <c r="D25" s="357"/>
      <c r="E25" s="272"/>
      <c r="F25" s="348"/>
      <c r="G25" s="367"/>
      <c r="H25" s="18"/>
      <c r="I25" s="270">
        <v>8</v>
      </c>
      <c r="J25" s="127" t="s">
        <v>185</v>
      </c>
      <c r="K25" s="345" t="s">
        <v>393</v>
      </c>
      <c r="L25" s="346" t="s">
        <v>393</v>
      </c>
      <c r="M25" s="347" t="s">
        <v>393</v>
      </c>
      <c r="N25" s="347" t="s">
        <v>393</v>
      </c>
      <c r="O25" s="348"/>
      <c r="P25" s="345"/>
      <c r="T25" s="251">
        <v>1475</v>
      </c>
      <c r="U25" s="252">
        <v>76</v>
      </c>
    </row>
    <row r="26" spans="1:21" s="15" customFormat="1" ht="46.5" customHeight="1">
      <c r="A26" s="270"/>
      <c r="B26" s="270"/>
      <c r="C26" s="346"/>
      <c r="D26" s="357"/>
      <c r="E26" s="272"/>
      <c r="F26" s="348"/>
      <c r="G26" s="367"/>
      <c r="H26" s="18"/>
      <c r="I26" s="264" t="s">
        <v>147</v>
      </c>
      <c r="J26" s="265"/>
      <c r="K26" s="265"/>
      <c r="L26" s="319"/>
      <c r="M26" s="267" t="s">
        <v>112</v>
      </c>
      <c r="N26" s="268"/>
      <c r="O26" s="265"/>
      <c r="P26" s="266"/>
      <c r="T26" s="251">
        <v>1480</v>
      </c>
      <c r="U26" s="252">
        <v>75</v>
      </c>
    </row>
    <row r="27" spans="1:21" s="15" customFormat="1" ht="46.5" customHeight="1">
      <c r="A27" s="270"/>
      <c r="B27" s="270"/>
      <c r="C27" s="346"/>
      <c r="D27" s="357"/>
      <c r="E27" s="272"/>
      <c r="F27" s="348"/>
      <c r="G27" s="367"/>
      <c r="H27" s="18"/>
      <c r="I27" s="35" t="s">
        <v>345</v>
      </c>
      <c r="J27" s="35" t="s">
        <v>28</v>
      </c>
      <c r="K27" s="35" t="s">
        <v>140</v>
      </c>
      <c r="L27" s="309" t="s">
        <v>141</v>
      </c>
      <c r="M27" s="36" t="s">
        <v>142</v>
      </c>
      <c r="N27" s="36" t="s">
        <v>138</v>
      </c>
      <c r="O27" s="35" t="s">
        <v>137</v>
      </c>
      <c r="P27" s="35" t="s">
        <v>148</v>
      </c>
      <c r="T27" s="251">
        <v>1485</v>
      </c>
      <c r="U27" s="252">
        <v>74</v>
      </c>
    </row>
    <row r="28" spans="1:21" s="15" customFormat="1" ht="46.5" customHeight="1">
      <c r="A28" s="270"/>
      <c r="B28" s="270"/>
      <c r="C28" s="346"/>
      <c r="D28" s="357"/>
      <c r="E28" s="272"/>
      <c r="F28" s="348"/>
      <c r="G28" s="367"/>
      <c r="H28" s="18"/>
      <c r="I28" s="270">
        <v>1</v>
      </c>
      <c r="J28" s="127" t="s">
        <v>186</v>
      </c>
      <c r="K28" s="345" t="s">
        <v>393</v>
      </c>
      <c r="L28" s="346" t="s">
        <v>393</v>
      </c>
      <c r="M28" s="347" t="s">
        <v>393</v>
      </c>
      <c r="N28" s="347" t="s">
        <v>393</v>
      </c>
      <c r="O28" s="348"/>
      <c r="P28" s="345"/>
      <c r="T28" s="251">
        <v>1490</v>
      </c>
      <c r="U28" s="252">
        <v>73</v>
      </c>
    </row>
    <row r="29" spans="1:21" s="15" customFormat="1" ht="46.5" customHeight="1">
      <c r="A29" s="270"/>
      <c r="B29" s="270"/>
      <c r="C29" s="346"/>
      <c r="D29" s="357"/>
      <c r="E29" s="272"/>
      <c r="F29" s="348"/>
      <c r="G29" s="367"/>
      <c r="H29" s="18"/>
      <c r="I29" s="270">
        <v>2</v>
      </c>
      <c r="J29" s="127" t="s">
        <v>187</v>
      </c>
      <c r="K29" s="345" t="s">
        <v>393</v>
      </c>
      <c r="L29" s="346" t="s">
        <v>393</v>
      </c>
      <c r="M29" s="347" t="s">
        <v>393</v>
      </c>
      <c r="N29" s="347" t="s">
        <v>393</v>
      </c>
      <c r="O29" s="348"/>
      <c r="P29" s="345"/>
      <c r="T29" s="251">
        <v>1495</v>
      </c>
      <c r="U29" s="252">
        <v>72</v>
      </c>
    </row>
    <row r="30" spans="1:21" s="15" customFormat="1" ht="46.5" customHeight="1">
      <c r="A30" s="270"/>
      <c r="B30" s="270"/>
      <c r="C30" s="346"/>
      <c r="D30" s="357"/>
      <c r="E30" s="272"/>
      <c r="F30" s="348"/>
      <c r="G30" s="367"/>
      <c r="H30" s="18"/>
      <c r="I30" s="270">
        <v>3</v>
      </c>
      <c r="J30" s="127" t="s">
        <v>188</v>
      </c>
      <c r="K30" s="345" t="s">
        <v>393</v>
      </c>
      <c r="L30" s="346" t="s">
        <v>393</v>
      </c>
      <c r="M30" s="347" t="s">
        <v>393</v>
      </c>
      <c r="N30" s="347" t="s">
        <v>393</v>
      </c>
      <c r="O30" s="348"/>
      <c r="P30" s="345"/>
      <c r="T30" s="251">
        <v>1500</v>
      </c>
      <c r="U30" s="252">
        <v>71</v>
      </c>
    </row>
    <row r="31" spans="1:21" s="15" customFormat="1" ht="46.5" customHeight="1">
      <c r="A31" s="270"/>
      <c r="B31" s="270"/>
      <c r="C31" s="346"/>
      <c r="D31" s="357"/>
      <c r="E31" s="272"/>
      <c r="F31" s="348"/>
      <c r="G31" s="367"/>
      <c r="H31" s="18"/>
      <c r="I31" s="270">
        <v>4</v>
      </c>
      <c r="J31" s="127" t="s">
        <v>189</v>
      </c>
      <c r="K31" s="345" t="s">
        <v>393</v>
      </c>
      <c r="L31" s="346" t="s">
        <v>393</v>
      </c>
      <c r="M31" s="347" t="s">
        <v>393</v>
      </c>
      <c r="N31" s="347" t="s">
        <v>393</v>
      </c>
      <c r="O31" s="348"/>
      <c r="P31" s="345"/>
      <c r="T31" s="251">
        <v>1505</v>
      </c>
      <c r="U31" s="252">
        <v>70</v>
      </c>
    </row>
    <row r="32" spans="1:21" s="15" customFormat="1" ht="46.5" customHeight="1">
      <c r="A32" s="270"/>
      <c r="B32" s="270"/>
      <c r="C32" s="346"/>
      <c r="D32" s="357"/>
      <c r="E32" s="272"/>
      <c r="F32" s="348"/>
      <c r="G32" s="367"/>
      <c r="H32" s="18"/>
      <c r="I32" s="270">
        <v>5</v>
      </c>
      <c r="J32" s="127" t="s">
        <v>190</v>
      </c>
      <c r="K32" s="345" t="s">
        <v>393</v>
      </c>
      <c r="L32" s="346" t="s">
        <v>393</v>
      </c>
      <c r="M32" s="347" t="s">
        <v>393</v>
      </c>
      <c r="N32" s="347" t="s">
        <v>393</v>
      </c>
      <c r="O32" s="348"/>
      <c r="P32" s="345"/>
      <c r="T32" s="251">
        <v>1510</v>
      </c>
      <c r="U32" s="252">
        <v>69</v>
      </c>
    </row>
    <row r="33" spans="1:21" s="15" customFormat="1" ht="46.5" customHeight="1">
      <c r="A33" s="270"/>
      <c r="B33" s="270"/>
      <c r="C33" s="346"/>
      <c r="D33" s="357"/>
      <c r="E33" s="272"/>
      <c r="F33" s="348"/>
      <c r="G33" s="367"/>
      <c r="H33" s="18"/>
      <c r="I33" s="270">
        <v>6</v>
      </c>
      <c r="J33" s="127" t="s">
        <v>191</v>
      </c>
      <c r="K33" s="345" t="s">
        <v>393</v>
      </c>
      <c r="L33" s="346" t="s">
        <v>393</v>
      </c>
      <c r="M33" s="347" t="s">
        <v>393</v>
      </c>
      <c r="N33" s="347" t="s">
        <v>393</v>
      </c>
      <c r="O33" s="348"/>
      <c r="P33" s="345"/>
      <c r="T33" s="251">
        <v>1515</v>
      </c>
      <c r="U33" s="252">
        <v>68</v>
      </c>
    </row>
    <row r="34" spans="1:21" s="15" customFormat="1" ht="46.5" customHeight="1">
      <c r="A34" s="270"/>
      <c r="B34" s="270"/>
      <c r="C34" s="346"/>
      <c r="D34" s="357"/>
      <c r="E34" s="272"/>
      <c r="F34" s="348"/>
      <c r="G34" s="367"/>
      <c r="H34" s="18"/>
      <c r="I34" s="270">
        <v>7</v>
      </c>
      <c r="J34" s="127" t="s">
        <v>192</v>
      </c>
      <c r="K34" s="345" t="s">
        <v>393</v>
      </c>
      <c r="L34" s="346" t="s">
        <v>393</v>
      </c>
      <c r="M34" s="347" t="s">
        <v>393</v>
      </c>
      <c r="N34" s="347" t="s">
        <v>393</v>
      </c>
      <c r="O34" s="348"/>
      <c r="P34" s="345"/>
      <c r="T34" s="251">
        <v>1520</v>
      </c>
      <c r="U34" s="252">
        <v>67</v>
      </c>
    </row>
    <row r="35" spans="1:21" s="15" customFormat="1" ht="46.5" customHeight="1">
      <c r="A35" s="270"/>
      <c r="B35" s="270"/>
      <c r="C35" s="346"/>
      <c r="D35" s="357"/>
      <c r="E35" s="272"/>
      <c r="F35" s="348"/>
      <c r="G35" s="367"/>
      <c r="H35" s="18"/>
      <c r="I35" s="270">
        <v>8</v>
      </c>
      <c r="J35" s="127" t="s">
        <v>193</v>
      </c>
      <c r="K35" s="345" t="s">
        <v>393</v>
      </c>
      <c r="L35" s="346" t="s">
        <v>393</v>
      </c>
      <c r="M35" s="347" t="s">
        <v>393</v>
      </c>
      <c r="N35" s="347" t="s">
        <v>393</v>
      </c>
      <c r="O35" s="348"/>
      <c r="P35" s="345"/>
      <c r="T35" s="251">
        <v>1525</v>
      </c>
      <c r="U35" s="252">
        <v>66</v>
      </c>
    </row>
    <row r="36" spans="1:21" ht="13.5" customHeight="1">
      <c r="A36" s="26"/>
      <c r="B36" s="26"/>
      <c r="C36" s="314"/>
      <c r="D36" s="44"/>
      <c r="E36" s="27"/>
      <c r="F36" s="28"/>
      <c r="G36" s="29"/>
      <c r="I36" s="30"/>
      <c r="J36" s="31"/>
      <c r="K36" s="32"/>
      <c r="L36" s="320"/>
      <c r="M36" s="40"/>
      <c r="N36" s="40"/>
      <c r="O36" s="33"/>
      <c r="P36" s="32"/>
      <c r="T36" s="251">
        <v>1530</v>
      </c>
      <c r="U36" s="252">
        <v>65</v>
      </c>
    </row>
    <row r="37" spans="1:21" ht="14.25" customHeight="1">
      <c r="A37" s="21" t="s">
        <v>6</v>
      </c>
      <c r="B37" s="21"/>
      <c r="C37" s="315"/>
      <c r="D37" s="45"/>
      <c r="E37" s="38" t="s">
        <v>0</v>
      </c>
      <c r="F37" s="34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9" t="s">
        <v>3</v>
      </c>
      <c r="P37" s="21"/>
      <c r="Q37" s="23"/>
      <c r="T37" s="251">
        <v>1535</v>
      </c>
      <c r="U37" s="252">
        <v>64</v>
      </c>
    </row>
    <row r="38" spans="20:21" ht="12.75">
      <c r="T38" s="251">
        <v>1540</v>
      </c>
      <c r="U38" s="252">
        <v>63</v>
      </c>
    </row>
    <row r="39" spans="20:21" ht="12.75">
      <c r="T39" s="251">
        <v>1550</v>
      </c>
      <c r="U39" s="252">
        <v>62</v>
      </c>
    </row>
    <row r="40" spans="20:21" ht="12.75">
      <c r="T40" s="251">
        <v>1560</v>
      </c>
      <c r="U40" s="252">
        <v>61</v>
      </c>
    </row>
    <row r="41" spans="20:21" ht="12.75">
      <c r="T41" s="251">
        <v>1570</v>
      </c>
      <c r="U41" s="252">
        <v>60</v>
      </c>
    </row>
    <row r="42" spans="20:21" ht="12.75">
      <c r="T42" s="251">
        <v>1580</v>
      </c>
      <c r="U42" s="252">
        <v>59</v>
      </c>
    </row>
    <row r="43" spans="20:21" ht="12.75">
      <c r="T43" s="251">
        <v>1590</v>
      </c>
      <c r="U43" s="252">
        <v>58</v>
      </c>
    </row>
    <row r="44" spans="20:21" ht="12.75">
      <c r="T44" s="251">
        <v>1600</v>
      </c>
      <c r="U44" s="252">
        <v>57</v>
      </c>
    </row>
    <row r="45" spans="20:21" ht="12.75">
      <c r="T45" s="251">
        <v>1610</v>
      </c>
      <c r="U45" s="252">
        <v>56</v>
      </c>
    </row>
    <row r="46" spans="20:21" ht="12.75">
      <c r="T46" s="251">
        <v>1620</v>
      </c>
      <c r="U46" s="252">
        <v>55</v>
      </c>
    </row>
    <row r="47" spans="20:21" ht="12.75">
      <c r="T47" s="251">
        <v>1630</v>
      </c>
      <c r="U47" s="252">
        <v>54</v>
      </c>
    </row>
    <row r="48" spans="20:21" ht="12.75">
      <c r="T48" s="251">
        <v>1640</v>
      </c>
      <c r="U48" s="252">
        <v>53</v>
      </c>
    </row>
    <row r="49" spans="20:21" ht="12.75">
      <c r="T49" s="251">
        <v>1650</v>
      </c>
      <c r="U49" s="252">
        <v>52</v>
      </c>
    </row>
    <row r="50" spans="20:21" ht="12.75">
      <c r="T50" s="251">
        <v>1660</v>
      </c>
      <c r="U50" s="252">
        <v>51</v>
      </c>
    </row>
    <row r="51" spans="20:21" ht="12.75">
      <c r="T51" s="251">
        <v>1670</v>
      </c>
      <c r="U51" s="252">
        <v>50</v>
      </c>
    </row>
    <row r="52" spans="20:21" ht="12.75">
      <c r="T52" s="251">
        <v>1680</v>
      </c>
      <c r="U52" s="252">
        <v>49</v>
      </c>
    </row>
    <row r="53" spans="20:21" ht="12.75">
      <c r="T53" s="251">
        <v>1690</v>
      </c>
      <c r="U53" s="252">
        <v>48</v>
      </c>
    </row>
    <row r="54" spans="20:21" ht="12.75">
      <c r="T54" s="251">
        <v>1700</v>
      </c>
      <c r="U54" s="252">
        <v>47</v>
      </c>
    </row>
    <row r="55" spans="20:21" ht="12.75">
      <c r="T55" s="251">
        <v>1710</v>
      </c>
      <c r="U55" s="252">
        <v>46</v>
      </c>
    </row>
    <row r="56" spans="20:21" ht="12.75">
      <c r="T56" s="251">
        <v>1720</v>
      </c>
      <c r="U56" s="252">
        <v>45</v>
      </c>
    </row>
    <row r="57" spans="20:21" ht="12.75">
      <c r="T57" s="251">
        <v>1730</v>
      </c>
      <c r="U57" s="252">
        <v>44</v>
      </c>
    </row>
    <row r="58" spans="20:21" ht="12.75">
      <c r="T58" s="251">
        <v>1740</v>
      </c>
      <c r="U58" s="252">
        <v>43</v>
      </c>
    </row>
    <row r="59" spans="20:21" ht="12.75">
      <c r="T59" s="251">
        <v>1750</v>
      </c>
      <c r="U59" s="252">
        <v>42</v>
      </c>
    </row>
    <row r="60" spans="20:21" ht="12.75">
      <c r="T60" s="251">
        <v>1760</v>
      </c>
      <c r="U60" s="252">
        <v>41</v>
      </c>
    </row>
    <row r="61" spans="20:21" ht="12.75">
      <c r="T61" s="251">
        <v>1770</v>
      </c>
      <c r="U61" s="252">
        <v>40</v>
      </c>
    </row>
    <row r="62" spans="20:21" ht="12.75">
      <c r="T62" s="251">
        <v>1780</v>
      </c>
      <c r="U62" s="252">
        <v>39</v>
      </c>
    </row>
    <row r="63" spans="20:21" ht="12.75">
      <c r="T63" s="251">
        <v>1790</v>
      </c>
      <c r="U63" s="252">
        <v>38</v>
      </c>
    </row>
    <row r="64" spans="20:21" ht="12.75">
      <c r="T64" s="251">
        <v>1800</v>
      </c>
      <c r="U64" s="252">
        <v>37</v>
      </c>
    </row>
    <row r="65" spans="20:21" ht="12.75">
      <c r="T65" s="251">
        <v>1810</v>
      </c>
      <c r="U65" s="252">
        <v>36</v>
      </c>
    </row>
    <row r="66" spans="20:21" ht="12.75">
      <c r="T66" s="251">
        <v>1830</v>
      </c>
      <c r="U66" s="252">
        <v>35</v>
      </c>
    </row>
    <row r="67" spans="20:21" ht="12.75">
      <c r="T67" s="251">
        <v>1850</v>
      </c>
      <c r="U67" s="252">
        <v>34</v>
      </c>
    </row>
    <row r="68" spans="20:21" ht="12.75">
      <c r="T68" s="251">
        <v>1870</v>
      </c>
      <c r="U68" s="252">
        <v>33</v>
      </c>
    </row>
    <row r="69" spans="20:21" ht="12.75">
      <c r="T69" s="251">
        <v>1890</v>
      </c>
      <c r="U69" s="252">
        <v>32</v>
      </c>
    </row>
    <row r="70" spans="20:21" ht="12.75">
      <c r="T70" s="251">
        <v>1910</v>
      </c>
      <c r="U70" s="252">
        <v>31</v>
      </c>
    </row>
    <row r="71" spans="20:21" ht="12.75">
      <c r="T71" s="251">
        <v>1930</v>
      </c>
      <c r="U71" s="252">
        <v>30</v>
      </c>
    </row>
    <row r="72" spans="20:21" ht="12.75">
      <c r="T72" s="251">
        <v>1950</v>
      </c>
      <c r="U72" s="252">
        <v>29</v>
      </c>
    </row>
    <row r="73" spans="20:21" ht="12.75">
      <c r="T73" s="251">
        <v>1970</v>
      </c>
      <c r="U73" s="252">
        <v>28</v>
      </c>
    </row>
    <row r="74" spans="20:21" ht="12.75">
      <c r="T74" s="251">
        <v>1990</v>
      </c>
      <c r="U74" s="252">
        <v>27</v>
      </c>
    </row>
    <row r="75" spans="20:21" ht="12.75">
      <c r="T75" s="251">
        <v>2010</v>
      </c>
      <c r="U75" s="252">
        <v>26</v>
      </c>
    </row>
    <row r="76" spans="20:21" ht="12.75">
      <c r="T76" s="251">
        <v>2030</v>
      </c>
      <c r="U76" s="252">
        <v>25</v>
      </c>
    </row>
    <row r="77" spans="20:21" ht="12.75">
      <c r="T77" s="251">
        <v>2050</v>
      </c>
      <c r="U77" s="252">
        <v>24</v>
      </c>
    </row>
    <row r="78" spans="20:21" ht="12.75">
      <c r="T78" s="251">
        <v>2070</v>
      </c>
      <c r="U78" s="252">
        <v>23</v>
      </c>
    </row>
    <row r="79" spans="20:21" ht="12.75">
      <c r="T79" s="251">
        <v>2090</v>
      </c>
      <c r="U79" s="252">
        <v>22</v>
      </c>
    </row>
    <row r="80" spans="20:21" ht="12.75">
      <c r="T80" s="251">
        <v>2110</v>
      </c>
      <c r="U80" s="252">
        <v>21</v>
      </c>
    </row>
    <row r="81" spans="20:21" ht="12.75">
      <c r="T81" s="251">
        <v>2130</v>
      </c>
      <c r="U81" s="252">
        <v>20</v>
      </c>
    </row>
    <row r="82" spans="20:21" ht="12.75">
      <c r="T82" s="251">
        <v>2150</v>
      </c>
      <c r="U82" s="252">
        <v>19</v>
      </c>
    </row>
    <row r="83" spans="20:21" ht="12.75">
      <c r="T83" s="251">
        <v>2170</v>
      </c>
      <c r="U83" s="252">
        <v>18</v>
      </c>
    </row>
    <row r="84" spans="20:21" ht="12.75">
      <c r="T84" s="251">
        <v>2190</v>
      </c>
      <c r="U84" s="252">
        <v>17</v>
      </c>
    </row>
    <row r="85" spans="20:21" ht="12.75">
      <c r="T85" s="251">
        <v>2210</v>
      </c>
      <c r="U85" s="252">
        <v>16</v>
      </c>
    </row>
    <row r="86" spans="20:21" ht="12.75">
      <c r="T86" s="251">
        <v>2240</v>
      </c>
      <c r="U86" s="252">
        <v>15</v>
      </c>
    </row>
    <row r="87" spans="20:21" ht="12.75">
      <c r="T87" s="251">
        <v>2260</v>
      </c>
      <c r="U87" s="252">
        <v>14</v>
      </c>
    </row>
    <row r="88" spans="20:21" ht="12.75">
      <c r="T88" s="251">
        <v>2280</v>
      </c>
      <c r="U88" s="252">
        <v>13</v>
      </c>
    </row>
    <row r="89" spans="20:21" ht="12.75">
      <c r="T89" s="251">
        <v>2300</v>
      </c>
      <c r="U89" s="252">
        <v>12</v>
      </c>
    </row>
    <row r="90" spans="20:21" ht="12.75">
      <c r="T90" s="251">
        <v>2320</v>
      </c>
      <c r="U90" s="252">
        <v>11</v>
      </c>
    </row>
    <row r="91" spans="20:21" ht="12.75">
      <c r="T91" s="251">
        <v>2350</v>
      </c>
      <c r="U91" s="252">
        <v>10</v>
      </c>
    </row>
    <row r="92" spans="20:21" ht="12.75">
      <c r="T92" s="251">
        <v>2380</v>
      </c>
      <c r="U92" s="252">
        <v>9</v>
      </c>
    </row>
    <row r="93" spans="20:21" ht="12.75">
      <c r="T93" s="251">
        <v>2410</v>
      </c>
      <c r="U93" s="252">
        <v>8</v>
      </c>
    </row>
    <row r="94" spans="20:21" ht="12.75">
      <c r="T94" s="251">
        <v>2440</v>
      </c>
      <c r="U94" s="252">
        <v>7</v>
      </c>
    </row>
    <row r="95" spans="20:21" ht="12.75">
      <c r="T95" s="251">
        <v>2470</v>
      </c>
      <c r="U95" s="252">
        <v>6</v>
      </c>
    </row>
    <row r="96" spans="20:21" ht="12.75">
      <c r="T96" s="251">
        <v>2500</v>
      </c>
      <c r="U96" s="252">
        <v>5</v>
      </c>
    </row>
    <row r="97" spans="20:21" ht="12.75">
      <c r="T97" s="251">
        <v>2540</v>
      </c>
      <c r="U97" s="252">
        <v>4</v>
      </c>
    </row>
    <row r="98" spans="20:21" ht="12.75">
      <c r="T98" s="251">
        <v>2580</v>
      </c>
      <c r="U98" s="252">
        <v>3</v>
      </c>
    </row>
    <row r="99" spans="20:21" ht="12.75">
      <c r="T99" s="251">
        <v>2620</v>
      </c>
      <c r="U99" s="252">
        <v>2</v>
      </c>
    </row>
    <row r="100" spans="20:21" ht="12.75">
      <c r="T100" s="251">
        <v>2660</v>
      </c>
      <c r="U100" s="252">
        <v>1</v>
      </c>
    </row>
  </sheetData>
  <sheetProtection/>
  <mergeCells count="18">
    <mergeCell ref="F6:F7"/>
    <mergeCell ref="C6:C7"/>
    <mergeCell ref="D6:D7"/>
    <mergeCell ref="E6:E7"/>
    <mergeCell ref="I3:L3"/>
    <mergeCell ref="N4:P4"/>
    <mergeCell ref="N5:P5"/>
    <mergeCell ref="G6:G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N1:N65536 E1:E65536">
    <cfRule type="containsText" priority="2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90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00390625" style="76" customWidth="1"/>
    <col min="2" max="2" width="16.7109375" style="76" hidden="1" customWidth="1"/>
    <col min="3" max="3" width="12.57421875" style="76" bestFit="1" customWidth="1"/>
    <col min="4" max="4" width="13.57421875" style="323" customWidth="1"/>
    <col min="5" max="5" width="32.57421875" style="76" bestFit="1" customWidth="1"/>
    <col min="6" max="6" width="25.57421875" style="2" customWidth="1"/>
    <col min="7" max="7" width="10.8515625" style="2" customWidth="1"/>
    <col min="8" max="9" width="10.7109375" style="2" customWidth="1"/>
    <col min="10" max="10" width="10.8515625" style="2" customWidth="1"/>
    <col min="11" max="11" width="12.8515625" style="77" customWidth="1"/>
    <col min="12" max="12" width="7.7109375" style="76" customWidth="1"/>
    <col min="13" max="15" width="9.140625" style="2" customWidth="1"/>
    <col min="16" max="16" width="9.140625" style="260" hidden="1" customWidth="1"/>
    <col min="17" max="17" width="9.140625" style="257" hidden="1" customWidth="1"/>
    <col min="18" max="16384" width="9.140625" style="2" customWidth="1"/>
  </cols>
  <sheetData>
    <row r="1" spans="1:17" ht="48.75" customHeight="1">
      <c r="A1" s="529" t="str">
        <f>'YARIŞMA BİLGİLERİ'!A2:K2</f>
        <v>Turkish Atletics Federation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P1" s="260">
        <v>159</v>
      </c>
      <c r="Q1" s="257">
        <v>1</v>
      </c>
    </row>
    <row r="2" spans="1:17" ht="25.5" customHeight="1">
      <c r="A2" s="530" t="str">
        <f>'YARIŞMA BİLGİLERİ'!A14:K14</f>
        <v>4.İnternational Rumi Children Games Sport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P2" s="260">
        <v>169</v>
      </c>
      <c r="Q2" s="257">
        <v>2</v>
      </c>
    </row>
    <row r="3" spans="1:17" s="3" customFormat="1" ht="27" customHeight="1">
      <c r="A3" s="531" t="s">
        <v>294</v>
      </c>
      <c r="B3" s="531"/>
      <c r="C3" s="531"/>
      <c r="D3" s="532" t="str">
        <f>Program!C17</f>
        <v>Long Jump-Uzun Atlama</v>
      </c>
      <c r="E3" s="532"/>
      <c r="F3" s="78"/>
      <c r="G3" s="242"/>
      <c r="H3" s="162"/>
      <c r="I3" s="139"/>
      <c r="J3" s="269"/>
      <c r="K3" s="269"/>
      <c r="L3" s="269"/>
      <c r="M3" s="269"/>
      <c r="P3" s="260">
        <v>179</v>
      </c>
      <c r="Q3" s="257">
        <v>3</v>
      </c>
    </row>
    <row r="4" spans="1:17" s="3" customFormat="1" ht="17.25" customHeight="1">
      <c r="A4" s="533" t="s">
        <v>296</v>
      </c>
      <c r="B4" s="533"/>
      <c r="C4" s="533"/>
      <c r="D4" s="534" t="str">
        <f>'YARIŞMA BİLGİLERİ'!F21</f>
        <v>Boys-Erkekler</v>
      </c>
      <c r="E4" s="534"/>
      <c r="F4" s="79"/>
      <c r="G4" s="163"/>
      <c r="H4" s="163"/>
      <c r="I4" s="308" t="s">
        <v>293</v>
      </c>
      <c r="J4" s="527" t="str">
        <f>Program!B17</f>
        <v>22 April 2014 - 15.00</v>
      </c>
      <c r="K4" s="527"/>
      <c r="L4" s="527"/>
      <c r="M4" s="163"/>
      <c r="P4" s="260">
        <v>187</v>
      </c>
      <c r="Q4" s="257">
        <v>4</v>
      </c>
    </row>
    <row r="5" spans="1:17" ht="21" customHeight="1">
      <c r="A5" s="4"/>
      <c r="B5" s="4"/>
      <c r="C5" s="4"/>
      <c r="D5" s="321"/>
      <c r="E5" s="5"/>
      <c r="F5" s="6"/>
      <c r="G5" s="7"/>
      <c r="H5" s="7"/>
      <c r="I5" s="7"/>
      <c r="J5" s="7"/>
      <c r="K5" s="535">
        <v>41751.65026099537</v>
      </c>
      <c r="L5" s="535"/>
      <c r="P5" s="260">
        <v>195</v>
      </c>
      <c r="Q5" s="257">
        <v>5</v>
      </c>
    </row>
    <row r="6" spans="1:17" ht="15.75" customHeight="1">
      <c r="A6" s="525" t="s">
        <v>139</v>
      </c>
      <c r="B6" s="525"/>
      <c r="C6" s="538" t="s">
        <v>140</v>
      </c>
      <c r="D6" s="520" t="s">
        <v>141</v>
      </c>
      <c r="E6" s="525" t="s">
        <v>142</v>
      </c>
      <c r="F6" s="525" t="s">
        <v>138</v>
      </c>
      <c r="G6" s="526" t="s">
        <v>150</v>
      </c>
      <c r="H6" s="526"/>
      <c r="I6" s="526"/>
      <c r="J6" s="526"/>
      <c r="K6" s="528" t="s">
        <v>137</v>
      </c>
      <c r="L6" s="528" t="s">
        <v>144</v>
      </c>
      <c r="M6" s="528" t="s">
        <v>113</v>
      </c>
      <c r="P6" s="260">
        <v>203</v>
      </c>
      <c r="Q6" s="257">
        <v>6</v>
      </c>
    </row>
    <row r="7" spans="1:17" ht="24.75" customHeight="1">
      <c r="A7" s="525"/>
      <c r="B7" s="525"/>
      <c r="C7" s="538"/>
      <c r="D7" s="520"/>
      <c r="E7" s="525"/>
      <c r="F7" s="525"/>
      <c r="G7" s="80">
        <v>1</v>
      </c>
      <c r="H7" s="80">
        <v>2</v>
      </c>
      <c r="I7" s="80">
        <v>3</v>
      </c>
      <c r="J7" s="80">
        <v>4</v>
      </c>
      <c r="K7" s="528"/>
      <c r="L7" s="528"/>
      <c r="M7" s="528"/>
      <c r="P7" s="260">
        <v>211</v>
      </c>
      <c r="Q7" s="257">
        <v>7</v>
      </c>
    </row>
    <row r="8" spans="1:17" s="71" customFormat="1" ht="51.75" customHeight="1">
      <c r="A8" s="352">
        <v>1</v>
      </c>
      <c r="B8" s="353" t="s">
        <v>230</v>
      </c>
      <c r="C8" s="354">
        <v>51</v>
      </c>
      <c r="D8" s="355">
        <v>1999</v>
      </c>
      <c r="E8" s="356" t="s">
        <v>374</v>
      </c>
      <c r="F8" s="356" t="s">
        <v>310</v>
      </c>
      <c r="G8" s="359">
        <v>614</v>
      </c>
      <c r="H8" s="359">
        <v>640</v>
      </c>
      <c r="I8" s="359">
        <v>634</v>
      </c>
      <c r="J8" s="360">
        <v>625</v>
      </c>
      <c r="K8" s="413">
        <v>640</v>
      </c>
      <c r="L8" s="412">
        <v>7</v>
      </c>
      <c r="M8" s="363" t="s">
        <v>486</v>
      </c>
      <c r="P8" s="260">
        <v>219</v>
      </c>
      <c r="Q8" s="257">
        <v>8</v>
      </c>
    </row>
    <row r="9" spans="1:17" s="71" customFormat="1" ht="51.75" customHeight="1">
      <c r="A9" s="352">
        <v>2</v>
      </c>
      <c r="B9" s="353" t="s">
        <v>229</v>
      </c>
      <c r="C9" s="354">
        <v>22</v>
      </c>
      <c r="D9" s="355">
        <v>1999</v>
      </c>
      <c r="E9" s="356" t="s">
        <v>411</v>
      </c>
      <c r="F9" s="356" t="s">
        <v>300</v>
      </c>
      <c r="G9" s="359" t="s">
        <v>472</v>
      </c>
      <c r="H9" s="359">
        <v>589</v>
      </c>
      <c r="I9" s="359">
        <v>595</v>
      </c>
      <c r="J9" s="360">
        <v>617</v>
      </c>
      <c r="K9" s="413">
        <v>617</v>
      </c>
      <c r="L9" s="412">
        <v>6</v>
      </c>
      <c r="M9" s="363" t="s">
        <v>485</v>
      </c>
      <c r="P9" s="260">
        <v>227</v>
      </c>
      <c r="Q9" s="257">
        <v>9</v>
      </c>
    </row>
    <row r="10" spans="1:17" s="71" customFormat="1" ht="51.75" customHeight="1">
      <c r="A10" s="352">
        <v>3</v>
      </c>
      <c r="B10" s="353" t="s">
        <v>231</v>
      </c>
      <c r="C10" s="354">
        <v>60</v>
      </c>
      <c r="D10" s="355">
        <v>2000</v>
      </c>
      <c r="E10" s="356" t="s">
        <v>383</v>
      </c>
      <c r="F10" s="356" t="s">
        <v>285</v>
      </c>
      <c r="G10" s="359">
        <v>567</v>
      </c>
      <c r="H10" s="359">
        <v>596</v>
      </c>
      <c r="I10" s="359">
        <v>582</v>
      </c>
      <c r="J10" s="360">
        <v>594</v>
      </c>
      <c r="K10" s="413">
        <v>596</v>
      </c>
      <c r="L10" s="412">
        <v>5</v>
      </c>
      <c r="M10" s="363" t="s">
        <v>487</v>
      </c>
      <c r="P10" s="260">
        <v>235</v>
      </c>
      <c r="Q10" s="257">
        <v>10</v>
      </c>
    </row>
    <row r="11" spans="1:17" s="71" customFormat="1" ht="51.75" customHeight="1">
      <c r="A11" s="352">
        <v>4</v>
      </c>
      <c r="B11" s="353" t="s">
        <v>226</v>
      </c>
      <c r="C11" s="354">
        <v>18</v>
      </c>
      <c r="D11" s="355">
        <v>19999</v>
      </c>
      <c r="E11" s="356" t="s">
        <v>404</v>
      </c>
      <c r="F11" s="356" t="s">
        <v>348</v>
      </c>
      <c r="G11" s="359">
        <v>583</v>
      </c>
      <c r="H11" s="359">
        <v>458</v>
      </c>
      <c r="I11" s="359">
        <v>593</v>
      </c>
      <c r="J11" s="360">
        <v>450</v>
      </c>
      <c r="K11" s="413">
        <v>593</v>
      </c>
      <c r="L11" s="412">
        <v>4</v>
      </c>
      <c r="M11" s="363" t="s">
        <v>482</v>
      </c>
      <c r="P11" s="260">
        <v>243</v>
      </c>
      <c r="Q11" s="257">
        <v>11</v>
      </c>
    </row>
    <row r="12" spans="1:17" s="71" customFormat="1" ht="51.75" customHeight="1">
      <c r="A12" s="352">
        <v>5</v>
      </c>
      <c r="B12" s="353" t="s">
        <v>225</v>
      </c>
      <c r="C12" s="354">
        <v>29</v>
      </c>
      <c r="D12" s="355" t="s">
        <v>349</v>
      </c>
      <c r="E12" s="356" t="s">
        <v>358</v>
      </c>
      <c r="F12" s="356" t="s">
        <v>354</v>
      </c>
      <c r="G12" s="359">
        <v>540</v>
      </c>
      <c r="H12" s="359">
        <v>549</v>
      </c>
      <c r="I12" s="359">
        <v>555</v>
      </c>
      <c r="J12" s="360">
        <v>529</v>
      </c>
      <c r="K12" s="413">
        <v>555</v>
      </c>
      <c r="L12" s="412">
        <v>3</v>
      </c>
      <c r="M12" s="363" t="s">
        <v>481</v>
      </c>
      <c r="P12" s="260">
        <v>251</v>
      </c>
      <c r="Q12" s="257">
        <v>12</v>
      </c>
    </row>
    <row r="13" spans="1:17" s="71" customFormat="1" ht="51.75" customHeight="1">
      <c r="A13" s="352">
        <v>6</v>
      </c>
      <c r="B13" s="353" t="s">
        <v>228</v>
      </c>
      <c r="C13" s="354">
        <v>40</v>
      </c>
      <c r="D13" s="355">
        <v>1999</v>
      </c>
      <c r="E13" s="356" t="s">
        <v>416</v>
      </c>
      <c r="F13" s="356" t="s">
        <v>309</v>
      </c>
      <c r="G13" s="359">
        <v>488</v>
      </c>
      <c r="H13" s="359">
        <v>484</v>
      </c>
      <c r="I13" s="359">
        <v>323</v>
      </c>
      <c r="J13" s="360">
        <v>499</v>
      </c>
      <c r="K13" s="413">
        <v>499</v>
      </c>
      <c r="L13" s="412">
        <v>2</v>
      </c>
      <c r="M13" s="363" t="s">
        <v>484</v>
      </c>
      <c r="P13" s="260">
        <v>259</v>
      </c>
      <c r="Q13" s="257">
        <v>13</v>
      </c>
    </row>
    <row r="14" spans="1:17" s="71" customFormat="1" ht="51.75" customHeight="1">
      <c r="A14" s="352">
        <v>7</v>
      </c>
      <c r="B14" s="353" t="s">
        <v>227</v>
      </c>
      <c r="C14" s="354">
        <v>7</v>
      </c>
      <c r="D14" s="355">
        <v>2001</v>
      </c>
      <c r="E14" s="356" t="s">
        <v>394</v>
      </c>
      <c r="F14" s="356" t="s">
        <v>311</v>
      </c>
      <c r="G14" s="359">
        <v>397</v>
      </c>
      <c r="H14" s="359">
        <v>383</v>
      </c>
      <c r="I14" s="359">
        <v>373</v>
      </c>
      <c r="J14" s="360" t="s">
        <v>472</v>
      </c>
      <c r="K14" s="413">
        <v>397</v>
      </c>
      <c r="L14" s="412">
        <v>1</v>
      </c>
      <c r="M14" s="363" t="s">
        <v>483</v>
      </c>
      <c r="P14" s="260">
        <v>267</v>
      </c>
      <c r="Q14" s="257">
        <v>14</v>
      </c>
    </row>
    <row r="15" spans="1:17" s="71" customFormat="1" ht="51.75" customHeight="1">
      <c r="A15" s="352"/>
      <c r="B15" s="353" t="s">
        <v>232</v>
      </c>
      <c r="C15" s="354" t="s">
        <v>393</v>
      </c>
      <c r="D15" s="355" t="s">
        <v>393</v>
      </c>
      <c r="E15" s="356" t="s">
        <v>393</v>
      </c>
      <c r="F15" s="356" t="s">
        <v>393</v>
      </c>
      <c r="G15" s="359"/>
      <c r="H15" s="359"/>
      <c r="I15" s="359"/>
      <c r="J15" s="360"/>
      <c r="K15" s="361">
        <v>0</v>
      </c>
      <c r="L15" s="362"/>
      <c r="M15" s="363"/>
      <c r="P15" s="260">
        <v>275</v>
      </c>
      <c r="Q15" s="257">
        <v>15</v>
      </c>
    </row>
    <row r="16" spans="1:17" s="71" customFormat="1" ht="51.75" customHeight="1">
      <c r="A16" s="352"/>
      <c r="B16" s="353" t="s">
        <v>233</v>
      </c>
      <c r="C16" s="354" t="s">
        <v>393</v>
      </c>
      <c r="D16" s="355" t="s">
        <v>393</v>
      </c>
      <c r="E16" s="356" t="s">
        <v>393</v>
      </c>
      <c r="F16" s="356" t="s">
        <v>393</v>
      </c>
      <c r="G16" s="359"/>
      <c r="H16" s="359"/>
      <c r="I16" s="359"/>
      <c r="J16" s="360"/>
      <c r="K16" s="361">
        <v>0</v>
      </c>
      <c r="L16" s="362"/>
      <c r="M16" s="363"/>
      <c r="P16" s="260">
        <v>281</v>
      </c>
      <c r="Q16" s="257">
        <v>16</v>
      </c>
    </row>
    <row r="17" spans="1:17" s="71" customFormat="1" ht="51.75" customHeight="1">
      <c r="A17" s="352"/>
      <c r="B17" s="353" t="s">
        <v>234</v>
      </c>
      <c r="C17" s="354" t="s">
        <v>393</v>
      </c>
      <c r="D17" s="355" t="s">
        <v>393</v>
      </c>
      <c r="E17" s="356" t="s">
        <v>393</v>
      </c>
      <c r="F17" s="356" t="s">
        <v>393</v>
      </c>
      <c r="G17" s="359"/>
      <c r="H17" s="359"/>
      <c r="I17" s="359"/>
      <c r="J17" s="360"/>
      <c r="K17" s="361">
        <v>0</v>
      </c>
      <c r="L17" s="362"/>
      <c r="M17" s="363"/>
      <c r="P17" s="260">
        <v>287</v>
      </c>
      <c r="Q17" s="257">
        <v>17</v>
      </c>
    </row>
    <row r="18" spans="1:17" s="71" customFormat="1" ht="51.75" customHeight="1">
      <c r="A18" s="352"/>
      <c r="B18" s="353" t="s">
        <v>235</v>
      </c>
      <c r="C18" s="354" t="s">
        <v>393</v>
      </c>
      <c r="D18" s="355" t="s">
        <v>393</v>
      </c>
      <c r="E18" s="356" t="s">
        <v>393</v>
      </c>
      <c r="F18" s="356" t="s">
        <v>393</v>
      </c>
      <c r="G18" s="359"/>
      <c r="H18" s="359"/>
      <c r="I18" s="359"/>
      <c r="J18" s="360"/>
      <c r="K18" s="361">
        <v>0</v>
      </c>
      <c r="L18" s="362"/>
      <c r="M18" s="363"/>
      <c r="P18" s="261">
        <v>293</v>
      </c>
      <c r="Q18" s="75">
        <v>18</v>
      </c>
    </row>
    <row r="19" spans="1:17" s="71" customFormat="1" ht="51.75" customHeight="1">
      <c r="A19" s="352"/>
      <c r="B19" s="353" t="s">
        <v>236</v>
      </c>
      <c r="C19" s="354" t="s">
        <v>393</v>
      </c>
      <c r="D19" s="355" t="s">
        <v>393</v>
      </c>
      <c r="E19" s="356" t="s">
        <v>393</v>
      </c>
      <c r="F19" s="356" t="s">
        <v>393</v>
      </c>
      <c r="G19" s="359"/>
      <c r="H19" s="359"/>
      <c r="I19" s="359"/>
      <c r="J19" s="360"/>
      <c r="K19" s="361">
        <v>0</v>
      </c>
      <c r="L19" s="362"/>
      <c r="M19" s="363"/>
      <c r="P19" s="261">
        <v>299</v>
      </c>
      <c r="Q19" s="75">
        <v>19</v>
      </c>
    </row>
    <row r="20" spans="1:17" s="71" customFormat="1" ht="51.75" customHeight="1">
      <c r="A20" s="352"/>
      <c r="B20" s="353" t="s">
        <v>237</v>
      </c>
      <c r="C20" s="354" t="s">
        <v>393</v>
      </c>
      <c r="D20" s="355" t="s">
        <v>393</v>
      </c>
      <c r="E20" s="356" t="s">
        <v>393</v>
      </c>
      <c r="F20" s="356" t="s">
        <v>393</v>
      </c>
      <c r="G20" s="359"/>
      <c r="H20" s="359"/>
      <c r="I20" s="359"/>
      <c r="J20" s="360"/>
      <c r="K20" s="361">
        <v>0</v>
      </c>
      <c r="L20" s="362"/>
      <c r="M20" s="363"/>
      <c r="P20" s="261">
        <v>305</v>
      </c>
      <c r="Q20" s="75">
        <v>20</v>
      </c>
    </row>
    <row r="21" spans="1:17" s="71" customFormat="1" ht="51.75" customHeight="1">
      <c r="A21" s="352"/>
      <c r="B21" s="353" t="s">
        <v>238</v>
      </c>
      <c r="C21" s="354" t="s">
        <v>393</v>
      </c>
      <c r="D21" s="355" t="s">
        <v>393</v>
      </c>
      <c r="E21" s="356" t="s">
        <v>393</v>
      </c>
      <c r="F21" s="356" t="s">
        <v>393</v>
      </c>
      <c r="G21" s="359"/>
      <c r="H21" s="359"/>
      <c r="I21" s="359"/>
      <c r="J21" s="360"/>
      <c r="K21" s="361">
        <v>0</v>
      </c>
      <c r="L21" s="362"/>
      <c r="M21" s="363"/>
      <c r="P21" s="261">
        <v>311</v>
      </c>
      <c r="Q21" s="75">
        <v>21</v>
      </c>
    </row>
    <row r="22" spans="1:17" s="71" customFormat="1" ht="51.75" customHeight="1">
      <c r="A22" s="352"/>
      <c r="B22" s="353" t="s">
        <v>239</v>
      </c>
      <c r="C22" s="354" t="s">
        <v>393</v>
      </c>
      <c r="D22" s="355" t="s">
        <v>393</v>
      </c>
      <c r="E22" s="356" t="s">
        <v>393</v>
      </c>
      <c r="F22" s="356" t="s">
        <v>393</v>
      </c>
      <c r="G22" s="359"/>
      <c r="H22" s="359"/>
      <c r="I22" s="359"/>
      <c r="J22" s="360"/>
      <c r="K22" s="361">
        <v>0</v>
      </c>
      <c r="L22" s="362"/>
      <c r="M22" s="363"/>
      <c r="P22" s="261">
        <v>317</v>
      </c>
      <c r="Q22" s="75">
        <v>22</v>
      </c>
    </row>
    <row r="23" spans="1:17" s="71" customFormat="1" ht="51.75" customHeight="1">
      <c r="A23" s="352"/>
      <c r="B23" s="353" t="s">
        <v>240</v>
      </c>
      <c r="C23" s="354" t="s">
        <v>393</v>
      </c>
      <c r="D23" s="355" t="s">
        <v>393</v>
      </c>
      <c r="E23" s="356" t="s">
        <v>393</v>
      </c>
      <c r="F23" s="356" t="s">
        <v>393</v>
      </c>
      <c r="G23" s="359"/>
      <c r="H23" s="359"/>
      <c r="I23" s="359"/>
      <c r="J23" s="360"/>
      <c r="K23" s="361">
        <v>0</v>
      </c>
      <c r="L23" s="362"/>
      <c r="M23" s="363"/>
      <c r="P23" s="261">
        <v>323</v>
      </c>
      <c r="Q23" s="75">
        <v>23</v>
      </c>
    </row>
    <row r="24" spans="1:17" s="71" customFormat="1" ht="51.75" customHeight="1">
      <c r="A24" s="352"/>
      <c r="B24" s="353" t="s">
        <v>241</v>
      </c>
      <c r="C24" s="354" t="s">
        <v>393</v>
      </c>
      <c r="D24" s="355" t="s">
        <v>393</v>
      </c>
      <c r="E24" s="356" t="s">
        <v>393</v>
      </c>
      <c r="F24" s="356" t="s">
        <v>393</v>
      </c>
      <c r="G24" s="359"/>
      <c r="H24" s="359"/>
      <c r="I24" s="359"/>
      <c r="J24" s="360"/>
      <c r="K24" s="361">
        <v>0</v>
      </c>
      <c r="L24" s="362"/>
      <c r="M24" s="363"/>
      <c r="P24" s="261">
        <v>329</v>
      </c>
      <c r="Q24" s="75">
        <v>24</v>
      </c>
    </row>
    <row r="25" spans="1:17" s="71" customFormat="1" ht="51.75" customHeight="1">
      <c r="A25" s="352"/>
      <c r="B25" s="353" t="s">
        <v>242</v>
      </c>
      <c r="C25" s="354" t="s">
        <v>393</v>
      </c>
      <c r="D25" s="355" t="s">
        <v>393</v>
      </c>
      <c r="E25" s="356" t="s">
        <v>393</v>
      </c>
      <c r="F25" s="356" t="s">
        <v>393</v>
      </c>
      <c r="G25" s="359"/>
      <c r="H25" s="359"/>
      <c r="I25" s="359"/>
      <c r="J25" s="360"/>
      <c r="K25" s="361">
        <v>0</v>
      </c>
      <c r="L25" s="362"/>
      <c r="M25" s="363"/>
      <c r="P25" s="261">
        <v>335</v>
      </c>
      <c r="Q25" s="75">
        <v>25</v>
      </c>
    </row>
    <row r="26" spans="1:17" s="71" customFormat="1" ht="51.75" customHeight="1">
      <c r="A26" s="352"/>
      <c r="B26" s="353" t="s">
        <v>243</v>
      </c>
      <c r="C26" s="354" t="s">
        <v>393</v>
      </c>
      <c r="D26" s="355" t="s">
        <v>393</v>
      </c>
      <c r="E26" s="356" t="s">
        <v>393</v>
      </c>
      <c r="F26" s="356" t="s">
        <v>393</v>
      </c>
      <c r="G26" s="359"/>
      <c r="H26" s="359"/>
      <c r="I26" s="359"/>
      <c r="J26" s="360"/>
      <c r="K26" s="361">
        <v>0</v>
      </c>
      <c r="L26" s="362"/>
      <c r="M26" s="363"/>
      <c r="P26" s="261">
        <v>341</v>
      </c>
      <c r="Q26" s="75">
        <v>26</v>
      </c>
    </row>
    <row r="27" spans="1:17" s="71" customFormat="1" ht="51.75" customHeight="1">
      <c r="A27" s="352"/>
      <c r="B27" s="353" t="s">
        <v>244</v>
      </c>
      <c r="C27" s="354" t="s">
        <v>393</v>
      </c>
      <c r="D27" s="355" t="s">
        <v>393</v>
      </c>
      <c r="E27" s="356" t="s">
        <v>393</v>
      </c>
      <c r="F27" s="356" t="s">
        <v>393</v>
      </c>
      <c r="G27" s="359"/>
      <c r="H27" s="359"/>
      <c r="I27" s="359"/>
      <c r="J27" s="360"/>
      <c r="K27" s="361">
        <v>0</v>
      </c>
      <c r="L27" s="362"/>
      <c r="M27" s="363"/>
      <c r="P27" s="261">
        <v>347</v>
      </c>
      <c r="Q27" s="75">
        <v>27</v>
      </c>
    </row>
    <row r="28" spans="1:17" s="73" customFormat="1" ht="9" customHeight="1">
      <c r="A28" s="72"/>
      <c r="B28" s="72"/>
      <c r="C28" s="72"/>
      <c r="D28" s="322"/>
      <c r="E28" s="72"/>
      <c r="K28" s="74"/>
      <c r="L28" s="72"/>
      <c r="P28" s="261">
        <v>407</v>
      </c>
      <c r="Q28" s="75">
        <v>38</v>
      </c>
    </row>
    <row r="29" spans="1:17" s="73" customFormat="1" ht="25.5" customHeight="1">
      <c r="A29" s="536" t="s">
        <v>4</v>
      </c>
      <c r="B29" s="536"/>
      <c r="C29" s="536"/>
      <c r="D29" s="536"/>
      <c r="E29" s="75" t="s">
        <v>0</v>
      </c>
      <c r="F29" s="75" t="s">
        <v>1</v>
      </c>
      <c r="G29" s="537" t="s">
        <v>2</v>
      </c>
      <c r="H29" s="537"/>
      <c r="I29" s="537"/>
      <c r="J29" s="537"/>
      <c r="K29" s="537" t="s">
        <v>3</v>
      </c>
      <c r="L29" s="537"/>
      <c r="P29" s="261">
        <v>412</v>
      </c>
      <c r="Q29" s="75">
        <v>39</v>
      </c>
    </row>
    <row r="30" spans="16:17" ht="12.75">
      <c r="P30" s="261">
        <v>417</v>
      </c>
      <c r="Q30" s="75">
        <v>40</v>
      </c>
    </row>
    <row r="31" spans="16:17" ht="12.75">
      <c r="P31" s="261">
        <v>421</v>
      </c>
      <c r="Q31" s="75">
        <v>41</v>
      </c>
    </row>
    <row r="32" spans="16:17" ht="12.75">
      <c r="P32" s="261">
        <v>425</v>
      </c>
      <c r="Q32" s="75">
        <v>42</v>
      </c>
    </row>
    <row r="33" spans="16:17" ht="12.75">
      <c r="P33" s="261">
        <v>430</v>
      </c>
      <c r="Q33" s="75">
        <v>43</v>
      </c>
    </row>
    <row r="34" spans="16:17" ht="12.75">
      <c r="P34" s="261">
        <v>435</v>
      </c>
      <c r="Q34" s="75">
        <v>44</v>
      </c>
    </row>
    <row r="35" spans="16:17" ht="12.75">
      <c r="P35" s="261">
        <v>440</v>
      </c>
      <c r="Q35" s="75">
        <v>45</v>
      </c>
    </row>
    <row r="36" spans="16:17" ht="12.75">
      <c r="P36" s="261">
        <v>445</v>
      </c>
      <c r="Q36" s="75">
        <v>46</v>
      </c>
    </row>
    <row r="37" spans="16:17" ht="12.75">
      <c r="P37" s="261">
        <v>450</v>
      </c>
      <c r="Q37" s="75">
        <v>47</v>
      </c>
    </row>
    <row r="38" spans="16:17" ht="12.75">
      <c r="P38" s="261">
        <v>455</v>
      </c>
      <c r="Q38" s="75">
        <v>48</v>
      </c>
    </row>
    <row r="39" spans="16:17" ht="12.75">
      <c r="P39" s="261">
        <v>460</v>
      </c>
      <c r="Q39" s="75">
        <v>49</v>
      </c>
    </row>
    <row r="40" spans="16:17" ht="12.75">
      <c r="P40" s="261">
        <v>465</v>
      </c>
      <c r="Q40" s="75">
        <v>50</v>
      </c>
    </row>
    <row r="41" spans="16:17" ht="12.75">
      <c r="P41" s="261">
        <v>469</v>
      </c>
      <c r="Q41" s="75">
        <v>51</v>
      </c>
    </row>
    <row r="42" spans="16:17" ht="12.75">
      <c r="P42" s="261">
        <v>473</v>
      </c>
      <c r="Q42" s="75">
        <v>52</v>
      </c>
    </row>
    <row r="43" spans="16:17" ht="12.75">
      <c r="P43" s="261">
        <v>477</v>
      </c>
      <c r="Q43" s="75">
        <v>53</v>
      </c>
    </row>
    <row r="44" spans="16:17" ht="12.75">
      <c r="P44" s="261">
        <v>481</v>
      </c>
      <c r="Q44" s="75">
        <v>54</v>
      </c>
    </row>
    <row r="45" spans="16:17" ht="12.75">
      <c r="P45" s="261">
        <v>485</v>
      </c>
      <c r="Q45" s="75">
        <v>55</v>
      </c>
    </row>
    <row r="46" spans="16:17" ht="12.75">
      <c r="P46" s="261">
        <v>489</v>
      </c>
      <c r="Q46" s="75">
        <v>56</v>
      </c>
    </row>
    <row r="47" spans="16:17" ht="12.75">
      <c r="P47" s="261">
        <v>493</v>
      </c>
      <c r="Q47" s="75">
        <v>57</v>
      </c>
    </row>
    <row r="48" spans="16:17" ht="12.75">
      <c r="P48" s="261">
        <v>497</v>
      </c>
      <c r="Q48" s="75">
        <v>58</v>
      </c>
    </row>
    <row r="49" spans="16:17" ht="12.75">
      <c r="P49" s="261">
        <v>501</v>
      </c>
      <c r="Q49" s="75">
        <v>59</v>
      </c>
    </row>
    <row r="50" spans="16:17" ht="12.75">
      <c r="P50" s="260">
        <v>505</v>
      </c>
      <c r="Q50" s="257">
        <v>60</v>
      </c>
    </row>
    <row r="51" spans="16:17" ht="12.75">
      <c r="P51" s="260">
        <v>509</v>
      </c>
      <c r="Q51" s="257">
        <v>61</v>
      </c>
    </row>
    <row r="52" spans="16:17" ht="12.75">
      <c r="P52" s="260">
        <v>513</v>
      </c>
      <c r="Q52" s="257">
        <v>62</v>
      </c>
    </row>
    <row r="53" spans="16:17" ht="12.75">
      <c r="P53" s="260">
        <v>517</v>
      </c>
      <c r="Q53" s="257">
        <v>63</v>
      </c>
    </row>
    <row r="54" spans="16:17" ht="12.75">
      <c r="P54" s="260">
        <v>521</v>
      </c>
      <c r="Q54" s="257">
        <v>64</v>
      </c>
    </row>
    <row r="55" spans="16:17" ht="12.75">
      <c r="P55" s="260">
        <v>525</v>
      </c>
      <c r="Q55" s="257">
        <v>65</v>
      </c>
    </row>
    <row r="56" spans="16:17" ht="12.75">
      <c r="P56" s="260">
        <v>529</v>
      </c>
      <c r="Q56" s="257">
        <v>66</v>
      </c>
    </row>
    <row r="57" spans="16:17" ht="12.75">
      <c r="P57" s="260">
        <v>533</v>
      </c>
      <c r="Q57" s="257">
        <v>67</v>
      </c>
    </row>
    <row r="58" spans="16:17" ht="12.75">
      <c r="P58" s="260">
        <v>537</v>
      </c>
      <c r="Q58" s="257">
        <v>68</v>
      </c>
    </row>
    <row r="59" spans="16:17" ht="12.75">
      <c r="P59" s="260">
        <v>541</v>
      </c>
      <c r="Q59" s="257">
        <v>69</v>
      </c>
    </row>
    <row r="60" spans="16:17" ht="12.75">
      <c r="P60" s="260">
        <v>545</v>
      </c>
      <c r="Q60" s="257">
        <v>70</v>
      </c>
    </row>
    <row r="61" spans="16:17" ht="12.75">
      <c r="P61" s="260">
        <v>549</v>
      </c>
      <c r="Q61" s="257">
        <v>71</v>
      </c>
    </row>
    <row r="62" spans="16:17" ht="12.75">
      <c r="P62" s="260">
        <v>553</v>
      </c>
      <c r="Q62" s="257">
        <v>72</v>
      </c>
    </row>
    <row r="63" spans="16:17" ht="12.75">
      <c r="P63" s="260">
        <v>557</v>
      </c>
      <c r="Q63" s="257">
        <v>73</v>
      </c>
    </row>
    <row r="64" spans="16:17" ht="12.75">
      <c r="P64" s="260">
        <v>561</v>
      </c>
      <c r="Q64" s="257">
        <v>74</v>
      </c>
    </row>
    <row r="65" spans="16:17" ht="12.75">
      <c r="P65" s="260">
        <v>565</v>
      </c>
      <c r="Q65" s="257">
        <v>75</v>
      </c>
    </row>
    <row r="66" spans="16:17" ht="12.75">
      <c r="P66" s="260">
        <v>569</v>
      </c>
      <c r="Q66" s="257">
        <v>76</v>
      </c>
    </row>
    <row r="67" spans="16:17" ht="12.75">
      <c r="P67" s="260">
        <v>573</v>
      </c>
      <c r="Q67" s="257">
        <v>77</v>
      </c>
    </row>
    <row r="68" spans="16:17" ht="12.75">
      <c r="P68" s="260">
        <v>577</v>
      </c>
      <c r="Q68" s="257">
        <v>78</v>
      </c>
    </row>
    <row r="69" spans="16:17" ht="12.75">
      <c r="P69" s="260">
        <v>581</v>
      </c>
      <c r="Q69" s="257">
        <v>79</v>
      </c>
    </row>
    <row r="70" spans="16:17" ht="12.75">
      <c r="P70" s="260">
        <v>585</v>
      </c>
      <c r="Q70" s="257">
        <v>80</v>
      </c>
    </row>
    <row r="71" spans="16:17" ht="12.75">
      <c r="P71" s="260">
        <v>589</v>
      </c>
      <c r="Q71" s="257">
        <v>81</v>
      </c>
    </row>
    <row r="72" spans="16:17" ht="12.75">
      <c r="P72" s="260">
        <v>593</v>
      </c>
      <c r="Q72" s="257">
        <v>82</v>
      </c>
    </row>
    <row r="73" spans="16:17" ht="12.75">
      <c r="P73" s="260">
        <v>597</v>
      </c>
      <c r="Q73" s="257">
        <v>83</v>
      </c>
    </row>
    <row r="74" spans="16:17" ht="12.75">
      <c r="P74" s="260">
        <v>601</v>
      </c>
      <c r="Q74" s="257">
        <v>84</v>
      </c>
    </row>
    <row r="75" spans="16:17" ht="12.75">
      <c r="P75" s="260">
        <v>605</v>
      </c>
      <c r="Q75" s="257">
        <v>85</v>
      </c>
    </row>
    <row r="76" spans="16:17" ht="12.75">
      <c r="P76" s="260">
        <v>608</v>
      </c>
      <c r="Q76" s="257">
        <v>86</v>
      </c>
    </row>
    <row r="77" spans="16:17" ht="12.75">
      <c r="P77" s="260">
        <v>611</v>
      </c>
      <c r="Q77" s="257">
        <v>87</v>
      </c>
    </row>
    <row r="78" spans="16:17" ht="12.75">
      <c r="P78" s="260">
        <v>614</v>
      </c>
      <c r="Q78" s="257">
        <v>88</v>
      </c>
    </row>
    <row r="79" spans="16:17" ht="12.75">
      <c r="P79" s="260">
        <v>617</v>
      </c>
      <c r="Q79" s="257">
        <v>89</v>
      </c>
    </row>
    <row r="80" spans="16:17" ht="12.75">
      <c r="P80" s="260">
        <v>620</v>
      </c>
      <c r="Q80" s="257">
        <v>90</v>
      </c>
    </row>
    <row r="81" spans="16:17" ht="12.75">
      <c r="P81" s="260">
        <v>623</v>
      </c>
      <c r="Q81" s="257">
        <v>91</v>
      </c>
    </row>
    <row r="82" spans="16:17" ht="12.75">
      <c r="P82" s="260">
        <v>626</v>
      </c>
      <c r="Q82" s="257">
        <v>92</v>
      </c>
    </row>
    <row r="83" spans="16:17" ht="12.75">
      <c r="P83" s="260">
        <v>629</v>
      </c>
      <c r="Q83" s="257">
        <v>93</v>
      </c>
    </row>
    <row r="84" spans="16:17" ht="12.75">
      <c r="P84" s="260">
        <v>632</v>
      </c>
      <c r="Q84" s="257">
        <v>94</v>
      </c>
    </row>
    <row r="85" spans="16:17" ht="12.75">
      <c r="P85" s="260">
        <v>635</v>
      </c>
      <c r="Q85" s="257">
        <v>95</v>
      </c>
    </row>
    <row r="86" spans="16:17" ht="12.75">
      <c r="P86" s="260">
        <v>637</v>
      </c>
      <c r="Q86" s="257">
        <v>96</v>
      </c>
    </row>
    <row r="87" spans="16:17" ht="12.75">
      <c r="P87" s="260">
        <v>639</v>
      </c>
      <c r="Q87" s="257">
        <v>97</v>
      </c>
    </row>
    <row r="88" spans="16:17" ht="12.75">
      <c r="P88" s="260">
        <v>641</v>
      </c>
      <c r="Q88" s="257">
        <v>98</v>
      </c>
    </row>
    <row r="89" spans="16:17" ht="12.75">
      <c r="P89" s="260">
        <v>643</v>
      </c>
      <c r="Q89" s="257">
        <v>99</v>
      </c>
    </row>
    <row r="90" spans="16:17" ht="12.75">
      <c r="P90" s="260">
        <v>645</v>
      </c>
      <c r="Q90" s="257">
        <v>100</v>
      </c>
    </row>
  </sheetData>
  <sheetProtection/>
  <mergeCells count="21">
    <mergeCell ref="A1:M1"/>
    <mergeCell ref="A2:M2"/>
    <mergeCell ref="A3:C3"/>
    <mergeCell ref="J4:L4"/>
    <mergeCell ref="D3:E3"/>
    <mergeCell ref="K5:L5"/>
    <mergeCell ref="M6:M7"/>
    <mergeCell ref="L6:L7"/>
    <mergeCell ref="G6:J6"/>
    <mergeCell ref="D4:E4"/>
    <mergeCell ref="D6:D7"/>
    <mergeCell ref="F6:F7"/>
    <mergeCell ref="K6:K7"/>
    <mergeCell ref="E6:E7"/>
    <mergeCell ref="A29:D29"/>
    <mergeCell ref="G29:J29"/>
    <mergeCell ref="K29:L29"/>
    <mergeCell ref="A6:A7"/>
    <mergeCell ref="B6:B7"/>
    <mergeCell ref="A4:C4"/>
    <mergeCell ref="C6:C7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61" r:id="rId2"/>
  <ignoredErrors>
    <ignoredError sqref="D4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93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00390625" style="76" customWidth="1"/>
    <col min="2" max="2" width="16.7109375" style="76" hidden="1" customWidth="1"/>
    <col min="3" max="3" width="9.28125" style="76" customWidth="1"/>
    <col min="4" max="4" width="13.57421875" style="323" customWidth="1"/>
    <col min="5" max="5" width="25.00390625" style="76" bestFit="1" customWidth="1"/>
    <col min="6" max="6" width="23.140625" style="2" customWidth="1"/>
    <col min="7" max="9" width="10.8515625" style="2" customWidth="1"/>
    <col min="10" max="10" width="10.7109375" style="2" customWidth="1"/>
    <col min="11" max="11" width="10.421875" style="77" customWidth="1"/>
    <col min="12" max="12" width="8.7109375" style="76" customWidth="1"/>
    <col min="13" max="13" width="10.28125" style="2" customWidth="1"/>
    <col min="14" max="15" width="9.140625" style="2" customWidth="1"/>
    <col min="16" max="16" width="9.140625" style="258" hidden="1" customWidth="1"/>
    <col min="17" max="17" width="9.140625" style="257" hidden="1" customWidth="1"/>
    <col min="18" max="16384" width="9.140625" style="2" customWidth="1"/>
  </cols>
  <sheetData>
    <row r="1" spans="1:17" ht="48.75" customHeight="1">
      <c r="A1" s="529" t="str">
        <f>'YARIŞMA BİLGİLERİ'!A2:K2</f>
        <v>Turkish Atletics Federation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P1" s="258">
        <v>330</v>
      </c>
      <c r="Q1" s="257">
        <v>1</v>
      </c>
    </row>
    <row r="2" spans="1:17" ht="25.5" customHeight="1">
      <c r="A2" s="530" t="str">
        <f>'YARIŞMA BİLGİLERİ'!A14:K14</f>
        <v>4.İnternational Rumi Children Games Sport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P2" s="258">
        <v>347</v>
      </c>
      <c r="Q2" s="257">
        <v>2</v>
      </c>
    </row>
    <row r="3" spans="1:17" s="3" customFormat="1" ht="27" customHeight="1">
      <c r="A3" s="531" t="s">
        <v>294</v>
      </c>
      <c r="B3" s="531"/>
      <c r="C3" s="531"/>
      <c r="D3" s="532" t="str">
        <f>Program!C19</f>
        <v>Shot Put-Gülle Atma</v>
      </c>
      <c r="E3" s="532"/>
      <c r="F3" s="138"/>
      <c r="G3" s="560"/>
      <c r="H3" s="560"/>
      <c r="I3" s="139"/>
      <c r="J3" s="269"/>
      <c r="K3" s="269"/>
      <c r="L3" s="269"/>
      <c r="M3" s="269"/>
      <c r="P3" s="258">
        <v>364</v>
      </c>
      <c r="Q3" s="257">
        <v>3</v>
      </c>
    </row>
    <row r="4" spans="1:17" s="3" customFormat="1" ht="17.25" customHeight="1">
      <c r="A4" s="533" t="s">
        <v>296</v>
      </c>
      <c r="B4" s="533"/>
      <c r="C4" s="533"/>
      <c r="D4" s="534" t="str">
        <f>'YARIŞMA BİLGİLERİ'!F21</f>
        <v>Boys-Erkekler</v>
      </c>
      <c r="E4" s="534"/>
      <c r="F4" s="241" t="s">
        <v>110</v>
      </c>
      <c r="G4" s="143" t="s">
        <v>334</v>
      </c>
      <c r="H4" s="143"/>
      <c r="I4" s="308" t="s">
        <v>293</v>
      </c>
      <c r="J4" s="527" t="str">
        <f>Program!B19</f>
        <v>22 April 2014 - 15.40</v>
      </c>
      <c r="K4" s="527"/>
      <c r="L4" s="527"/>
      <c r="M4" s="143"/>
      <c r="P4" s="258">
        <v>381</v>
      </c>
      <c r="Q4" s="257">
        <v>4</v>
      </c>
    </row>
    <row r="5" spans="1:17" ht="15" customHeight="1">
      <c r="A5" s="4"/>
      <c r="B5" s="4"/>
      <c r="C5" s="4"/>
      <c r="D5" s="321"/>
      <c r="E5" s="5"/>
      <c r="F5" s="6"/>
      <c r="G5" s="7"/>
      <c r="H5" s="7"/>
      <c r="I5" s="7"/>
      <c r="J5" s="7"/>
      <c r="K5" s="535">
        <v>41751.67023472222</v>
      </c>
      <c r="L5" s="535"/>
      <c r="P5" s="258">
        <v>398</v>
      </c>
      <c r="Q5" s="257">
        <v>5</v>
      </c>
    </row>
    <row r="6" spans="1:17" ht="15.75" customHeight="1">
      <c r="A6" s="525" t="s">
        <v>139</v>
      </c>
      <c r="B6" s="525"/>
      <c r="C6" s="538" t="s">
        <v>140</v>
      </c>
      <c r="D6" s="520" t="s">
        <v>141</v>
      </c>
      <c r="E6" s="525" t="s">
        <v>142</v>
      </c>
      <c r="F6" s="525" t="s">
        <v>138</v>
      </c>
      <c r="G6" s="526" t="s">
        <v>149</v>
      </c>
      <c r="H6" s="526"/>
      <c r="I6" s="526"/>
      <c r="J6" s="526"/>
      <c r="K6" s="528" t="s">
        <v>137</v>
      </c>
      <c r="L6" s="528" t="s">
        <v>144</v>
      </c>
      <c r="M6" s="528" t="s">
        <v>5</v>
      </c>
      <c r="P6" s="258">
        <v>415</v>
      </c>
      <c r="Q6" s="257">
        <v>6</v>
      </c>
    </row>
    <row r="7" spans="1:17" ht="21" customHeight="1">
      <c r="A7" s="525"/>
      <c r="B7" s="525"/>
      <c r="C7" s="538"/>
      <c r="D7" s="520"/>
      <c r="E7" s="525"/>
      <c r="F7" s="525"/>
      <c r="G7" s="137">
        <v>1</v>
      </c>
      <c r="H7" s="137">
        <v>2</v>
      </c>
      <c r="I7" s="137">
        <v>3</v>
      </c>
      <c r="J7" s="137">
        <v>4</v>
      </c>
      <c r="K7" s="528"/>
      <c r="L7" s="528"/>
      <c r="M7" s="528"/>
      <c r="P7" s="258">
        <v>432</v>
      </c>
      <c r="Q7" s="257">
        <v>7</v>
      </c>
    </row>
    <row r="8" spans="1:17" s="71" customFormat="1" ht="58.5" customHeight="1">
      <c r="A8" s="352">
        <v>1</v>
      </c>
      <c r="B8" s="353" t="s">
        <v>212</v>
      </c>
      <c r="C8" s="354">
        <v>23</v>
      </c>
      <c r="D8" s="355">
        <v>1999</v>
      </c>
      <c r="E8" s="356" t="s">
        <v>412</v>
      </c>
      <c r="F8" s="356" t="s">
        <v>300</v>
      </c>
      <c r="G8" s="359">
        <v>1470</v>
      </c>
      <c r="H8" s="359">
        <v>1599</v>
      </c>
      <c r="I8" s="359">
        <v>1533</v>
      </c>
      <c r="J8" s="360">
        <v>1613</v>
      </c>
      <c r="K8" s="413">
        <v>1613</v>
      </c>
      <c r="L8" s="412">
        <v>7</v>
      </c>
      <c r="M8" s="363"/>
      <c r="P8" s="258">
        <v>448</v>
      </c>
      <c r="Q8" s="257">
        <v>8</v>
      </c>
    </row>
    <row r="9" spans="1:17" s="71" customFormat="1" ht="58.5" customHeight="1">
      <c r="A9" s="352">
        <v>2</v>
      </c>
      <c r="B9" s="353" t="s">
        <v>211</v>
      </c>
      <c r="C9" s="354">
        <v>52</v>
      </c>
      <c r="D9" s="355">
        <v>1999</v>
      </c>
      <c r="E9" s="356" t="s">
        <v>375</v>
      </c>
      <c r="F9" s="356" t="s">
        <v>310</v>
      </c>
      <c r="G9" s="359">
        <v>1523</v>
      </c>
      <c r="H9" s="359">
        <v>1474</v>
      </c>
      <c r="I9" s="359">
        <v>1468</v>
      </c>
      <c r="J9" s="360">
        <v>1432</v>
      </c>
      <c r="K9" s="413">
        <v>1523</v>
      </c>
      <c r="L9" s="412">
        <v>6</v>
      </c>
      <c r="M9" s="363"/>
      <c r="P9" s="258">
        <v>464</v>
      </c>
      <c r="Q9" s="257">
        <v>9</v>
      </c>
    </row>
    <row r="10" spans="1:17" s="71" customFormat="1" ht="58.5" customHeight="1">
      <c r="A10" s="352">
        <v>3</v>
      </c>
      <c r="B10" s="353" t="s">
        <v>208</v>
      </c>
      <c r="C10" s="354">
        <v>32</v>
      </c>
      <c r="D10" s="355" t="s">
        <v>355</v>
      </c>
      <c r="E10" s="356" t="s">
        <v>361</v>
      </c>
      <c r="F10" s="356" t="s">
        <v>354</v>
      </c>
      <c r="G10" s="359" t="s">
        <v>472</v>
      </c>
      <c r="H10" s="359">
        <v>1438</v>
      </c>
      <c r="I10" s="359">
        <v>1508</v>
      </c>
      <c r="J10" s="360">
        <v>1461</v>
      </c>
      <c r="K10" s="413">
        <v>1508</v>
      </c>
      <c r="L10" s="412">
        <v>5</v>
      </c>
      <c r="M10" s="363"/>
      <c r="P10" s="258">
        <v>480</v>
      </c>
      <c r="Q10" s="257">
        <v>10</v>
      </c>
    </row>
    <row r="11" spans="1:17" s="71" customFormat="1" ht="58.5" customHeight="1">
      <c r="A11" s="352">
        <v>4</v>
      </c>
      <c r="B11" s="353" t="s">
        <v>210</v>
      </c>
      <c r="C11" s="354">
        <v>62</v>
      </c>
      <c r="D11" s="355">
        <v>1999</v>
      </c>
      <c r="E11" s="356" t="s">
        <v>385</v>
      </c>
      <c r="F11" s="356" t="s">
        <v>285</v>
      </c>
      <c r="G11" s="359" t="s">
        <v>472</v>
      </c>
      <c r="H11" s="359">
        <v>1189</v>
      </c>
      <c r="I11" s="359" t="s">
        <v>472</v>
      </c>
      <c r="J11" s="360">
        <v>1431</v>
      </c>
      <c r="K11" s="413">
        <v>1431</v>
      </c>
      <c r="L11" s="412">
        <v>4</v>
      </c>
      <c r="M11" s="363"/>
      <c r="P11" s="258">
        <v>496</v>
      </c>
      <c r="Q11" s="257">
        <v>11</v>
      </c>
    </row>
    <row r="12" spans="1:17" s="71" customFormat="1" ht="58.5" customHeight="1">
      <c r="A12" s="352">
        <v>5</v>
      </c>
      <c r="B12" s="353" t="s">
        <v>207</v>
      </c>
      <c r="C12" s="354">
        <v>15</v>
      </c>
      <c r="D12" s="355">
        <v>1999</v>
      </c>
      <c r="E12" s="356" t="s">
        <v>405</v>
      </c>
      <c r="F12" s="356" t="s">
        <v>348</v>
      </c>
      <c r="G12" s="359">
        <v>1359</v>
      </c>
      <c r="H12" s="359" t="s">
        <v>472</v>
      </c>
      <c r="I12" s="359">
        <v>1401</v>
      </c>
      <c r="J12" s="360">
        <v>1340</v>
      </c>
      <c r="K12" s="413">
        <v>1401</v>
      </c>
      <c r="L12" s="412">
        <v>3</v>
      </c>
      <c r="M12" s="363"/>
      <c r="P12" s="258">
        <v>512</v>
      </c>
      <c r="Q12" s="257">
        <v>12</v>
      </c>
    </row>
    <row r="13" spans="1:17" s="71" customFormat="1" ht="58.5" customHeight="1">
      <c r="A13" s="352">
        <v>6</v>
      </c>
      <c r="B13" s="353" t="s">
        <v>209</v>
      </c>
      <c r="C13" s="354">
        <v>38</v>
      </c>
      <c r="D13" s="355">
        <v>1999</v>
      </c>
      <c r="E13" s="356" t="s">
        <v>418</v>
      </c>
      <c r="F13" s="356" t="s">
        <v>309</v>
      </c>
      <c r="G13" s="359">
        <v>1211</v>
      </c>
      <c r="H13" s="359">
        <v>1238</v>
      </c>
      <c r="I13" s="359">
        <v>1207</v>
      </c>
      <c r="J13" s="360" t="s">
        <v>472</v>
      </c>
      <c r="K13" s="413">
        <v>1238</v>
      </c>
      <c r="L13" s="412">
        <v>2</v>
      </c>
      <c r="M13" s="363"/>
      <c r="P13" s="258">
        <v>528</v>
      </c>
      <c r="Q13" s="257">
        <v>13</v>
      </c>
    </row>
    <row r="14" spans="1:17" s="71" customFormat="1" ht="58.5" customHeight="1">
      <c r="A14" s="352"/>
      <c r="B14" s="353" t="s">
        <v>213</v>
      </c>
      <c r="C14" s="354" t="s">
        <v>393</v>
      </c>
      <c r="D14" s="355" t="s">
        <v>393</v>
      </c>
      <c r="E14" s="356" t="s">
        <v>393</v>
      </c>
      <c r="F14" s="356" t="s">
        <v>393</v>
      </c>
      <c r="G14" s="359"/>
      <c r="H14" s="359"/>
      <c r="I14" s="359"/>
      <c r="J14" s="360"/>
      <c r="K14" s="361">
        <v>0</v>
      </c>
      <c r="L14" s="362"/>
      <c r="M14" s="363"/>
      <c r="P14" s="258">
        <v>544</v>
      </c>
      <c r="Q14" s="257">
        <v>14</v>
      </c>
    </row>
    <row r="15" spans="1:17" s="71" customFormat="1" ht="48.75" customHeight="1">
      <c r="A15" s="352"/>
      <c r="B15" s="353" t="s">
        <v>214</v>
      </c>
      <c r="C15" s="354" t="s">
        <v>393</v>
      </c>
      <c r="D15" s="355" t="s">
        <v>393</v>
      </c>
      <c r="E15" s="356" t="s">
        <v>393</v>
      </c>
      <c r="F15" s="356" t="s">
        <v>393</v>
      </c>
      <c r="G15" s="359"/>
      <c r="H15" s="359"/>
      <c r="I15" s="359"/>
      <c r="J15" s="360"/>
      <c r="K15" s="361">
        <v>0</v>
      </c>
      <c r="L15" s="362"/>
      <c r="M15" s="363"/>
      <c r="P15" s="258">
        <v>560</v>
      </c>
      <c r="Q15" s="257">
        <v>15</v>
      </c>
    </row>
    <row r="16" spans="1:17" s="71" customFormat="1" ht="48.75" customHeight="1">
      <c r="A16" s="352"/>
      <c r="B16" s="353" t="s">
        <v>215</v>
      </c>
      <c r="C16" s="354" t="s">
        <v>393</v>
      </c>
      <c r="D16" s="355" t="s">
        <v>393</v>
      </c>
      <c r="E16" s="356" t="s">
        <v>393</v>
      </c>
      <c r="F16" s="356" t="s">
        <v>393</v>
      </c>
      <c r="G16" s="359"/>
      <c r="H16" s="359"/>
      <c r="I16" s="359"/>
      <c r="J16" s="360"/>
      <c r="K16" s="361">
        <v>0</v>
      </c>
      <c r="L16" s="362"/>
      <c r="M16" s="363"/>
      <c r="P16" s="258">
        <v>576</v>
      </c>
      <c r="Q16" s="257">
        <v>16</v>
      </c>
    </row>
    <row r="17" spans="1:17" s="71" customFormat="1" ht="48.75" customHeight="1">
      <c r="A17" s="352"/>
      <c r="B17" s="353" t="s">
        <v>216</v>
      </c>
      <c r="C17" s="354" t="s">
        <v>393</v>
      </c>
      <c r="D17" s="355" t="s">
        <v>393</v>
      </c>
      <c r="E17" s="356" t="s">
        <v>393</v>
      </c>
      <c r="F17" s="356" t="s">
        <v>393</v>
      </c>
      <c r="G17" s="359"/>
      <c r="H17" s="359"/>
      <c r="I17" s="359"/>
      <c r="J17" s="360"/>
      <c r="K17" s="361">
        <v>0</v>
      </c>
      <c r="L17" s="362"/>
      <c r="M17" s="363"/>
      <c r="P17" s="258">
        <v>592</v>
      </c>
      <c r="Q17" s="257">
        <v>17</v>
      </c>
    </row>
    <row r="18" spans="1:17" s="71" customFormat="1" ht="48.75" customHeight="1">
      <c r="A18" s="352"/>
      <c r="B18" s="353" t="s">
        <v>217</v>
      </c>
      <c r="C18" s="354" t="s">
        <v>393</v>
      </c>
      <c r="D18" s="355" t="s">
        <v>393</v>
      </c>
      <c r="E18" s="356" t="s">
        <v>393</v>
      </c>
      <c r="F18" s="356" t="s">
        <v>393</v>
      </c>
      <c r="G18" s="359"/>
      <c r="H18" s="359"/>
      <c r="I18" s="359"/>
      <c r="J18" s="360"/>
      <c r="K18" s="361">
        <v>0</v>
      </c>
      <c r="L18" s="362"/>
      <c r="M18" s="363"/>
      <c r="P18" s="258">
        <v>608</v>
      </c>
      <c r="Q18" s="257">
        <v>18</v>
      </c>
    </row>
    <row r="19" spans="1:17" s="71" customFormat="1" ht="48.75" customHeight="1">
      <c r="A19" s="352"/>
      <c r="B19" s="353" t="s">
        <v>218</v>
      </c>
      <c r="C19" s="354" t="s">
        <v>393</v>
      </c>
      <c r="D19" s="355" t="s">
        <v>393</v>
      </c>
      <c r="E19" s="356" t="s">
        <v>393</v>
      </c>
      <c r="F19" s="356" t="s">
        <v>393</v>
      </c>
      <c r="G19" s="359"/>
      <c r="H19" s="359"/>
      <c r="I19" s="359"/>
      <c r="J19" s="360"/>
      <c r="K19" s="361">
        <v>0</v>
      </c>
      <c r="L19" s="362"/>
      <c r="M19" s="363"/>
      <c r="P19" s="258">
        <v>624</v>
      </c>
      <c r="Q19" s="257">
        <v>19</v>
      </c>
    </row>
    <row r="20" spans="1:17" s="71" customFormat="1" ht="48.75" customHeight="1">
      <c r="A20" s="352"/>
      <c r="B20" s="353" t="s">
        <v>219</v>
      </c>
      <c r="C20" s="354" t="s">
        <v>393</v>
      </c>
      <c r="D20" s="355" t="s">
        <v>393</v>
      </c>
      <c r="E20" s="356" t="s">
        <v>393</v>
      </c>
      <c r="F20" s="356" t="s">
        <v>393</v>
      </c>
      <c r="G20" s="359"/>
      <c r="H20" s="359"/>
      <c r="I20" s="359"/>
      <c r="J20" s="360"/>
      <c r="K20" s="361">
        <v>0</v>
      </c>
      <c r="L20" s="362"/>
      <c r="M20" s="363"/>
      <c r="P20" s="258">
        <v>640</v>
      </c>
      <c r="Q20" s="257">
        <v>20</v>
      </c>
    </row>
    <row r="21" spans="1:17" s="71" customFormat="1" ht="48.75" customHeight="1">
      <c r="A21" s="352"/>
      <c r="B21" s="353" t="s">
        <v>220</v>
      </c>
      <c r="C21" s="354" t="s">
        <v>393</v>
      </c>
      <c r="D21" s="355" t="s">
        <v>393</v>
      </c>
      <c r="E21" s="356" t="s">
        <v>393</v>
      </c>
      <c r="F21" s="356" t="s">
        <v>393</v>
      </c>
      <c r="G21" s="359"/>
      <c r="H21" s="359"/>
      <c r="I21" s="359"/>
      <c r="J21" s="360"/>
      <c r="K21" s="361">
        <v>0</v>
      </c>
      <c r="L21" s="362"/>
      <c r="M21" s="363"/>
      <c r="P21" s="258">
        <v>656</v>
      </c>
      <c r="Q21" s="257">
        <v>21</v>
      </c>
    </row>
    <row r="22" spans="1:17" s="71" customFormat="1" ht="48.75" customHeight="1">
      <c r="A22" s="352"/>
      <c r="B22" s="353" t="s">
        <v>221</v>
      </c>
      <c r="C22" s="354" t="s">
        <v>393</v>
      </c>
      <c r="D22" s="355" t="s">
        <v>393</v>
      </c>
      <c r="E22" s="356" t="s">
        <v>393</v>
      </c>
      <c r="F22" s="356" t="s">
        <v>393</v>
      </c>
      <c r="G22" s="359"/>
      <c r="H22" s="359"/>
      <c r="I22" s="359"/>
      <c r="J22" s="360"/>
      <c r="K22" s="361">
        <v>0</v>
      </c>
      <c r="L22" s="362"/>
      <c r="M22" s="363"/>
      <c r="P22" s="258">
        <v>672</v>
      </c>
      <c r="Q22" s="257">
        <v>22</v>
      </c>
    </row>
    <row r="23" spans="1:17" s="71" customFormat="1" ht="48.75" customHeight="1">
      <c r="A23" s="352"/>
      <c r="B23" s="353" t="s">
        <v>222</v>
      </c>
      <c r="C23" s="354" t="s">
        <v>393</v>
      </c>
      <c r="D23" s="355" t="s">
        <v>393</v>
      </c>
      <c r="E23" s="356" t="s">
        <v>393</v>
      </c>
      <c r="F23" s="356" t="s">
        <v>393</v>
      </c>
      <c r="G23" s="359"/>
      <c r="H23" s="359"/>
      <c r="I23" s="359"/>
      <c r="J23" s="360"/>
      <c r="K23" s="361">
        <v>0</v>
      </c>
      <c r="L23" s="362"/>
      <c r="M23" s="363"/>
      <c r="P23" s="259">
        <v>688</v>
      </c>
      <c r="Q23" s="75">
        <v>23</v>
      </c>
    </row>
    <row r="24" spans="1:17" s="71" customFormat="1" ht="48.75" customHeight="1">
      <c r="A24" s="352"/>
      <c r="B24" s="353" t="s">
        <v>223</v>
      </c>
      <c r="C24" s="354" t="s">
        <v>393</v>
      </c>
      <c r="D24" s="355" t="s">
        <v>393</v>
      </c>
      <c r="E24" s="356" t="s">
        <v>393</v>
      </c>
      <c r="F24" s="356" t="s">
        <v>393</v>
      </c>
      <c r="G24" s="359"/>
      <c r="H24" s="359"/>
      <c r="I24" s="359"/>
      <c r="J24" s="360"/>
      <c r="K24" s="361">
        <v>0</v>
      </c>
      <c r="L24" s="362"/>
      <c r="M24" s="363"/>
      <c r="P24" s="259">
        <v>736</v>
      </c>
      <c r="Q24" s="75">
        <v>26</v>
      </c>
    </row>
    <row r="25" spans="1:17" s="71" customFormat="1" ht="48.75" customHeight="1">
      <c r="A25" s="352"/>
      <c r="B25" s="353" t="s">
        <v>224</v>
      </c>
      <c r="C25" s="354" t="s">
        <v>393</v>
      </c>
      <c r="D25" s="355" t="s">
        <v>393</v>
      </c>
      <c r="E25" s="356" t="s">
        <v>393</v>
      </c>
      <c r="F25" s="356" t="s">
        <v>393</v>
      </c>
      <c r="G25" s="359"/>
      <c r="H25" s="359"/>
      <c r="I25" s="359"/>
      <c r="J25" s="360"/>
      <c r="K25" s="361">
        <v>0</v>
      </c>
      <c r="L25" s="362"/>
      <c r="M25" s="363"/>
      <c r="P25" s="259">
        <v>752</v>
      </c>
      <c r="Q25" s="75">
        <v>27</v>
      </c>
    </row>
    <row r="26" spans="1:17" s="73" customFormat="1" ht="9" customHeight="1">
      <c r="A26" s="72"/>
      <c r="B26" s="72"/>
      <c r="C26" s="72"/>
      <c r="D26" s="322"/>
      <c r="E26" s="72"/>
      <c r="K26" s="74"/>
      <c r="L26" s="72"/>
      <c r="P26" s="259">
        <v>848</v>
      </c>
      <c r="Q26" s="75">
        <v>33</v>
      </c>
    </row>
    <row r="27" spans="1:17" s="73" customFormat="1" ht="25.5" customHeight="1">
      <c r="A27" s="536" t="s">
        <v>4</v>
      </c>
      <c r="B27" s="536"/>
      <c r="C27" s="536"/>
      <c r="D27" s="536"/>
      <c r="E27" s="75" t="s">
        <v>0</v>
      </c>
      <c r="F27" s="75" t="s">
        <v>1</v>
      </c>
      <c r="G27" s="537" t="s">
        <v>2</v>
      </c>
      <c r="H27" s="537"/>
      <c r="I27" s="537"/>
      <c r="J27" s="537"/>
      <c r="K27" s="537" t="s">
        <v>3</v>
      </c>
      <c r="L27" s="537"/>
      <c r="P27" s="259">
        <v>864</v>
      </c>
      <c r="Q27" s="75">
        <v>34</v>
      </c>
    </row>
    <row r="28" spans="16:17" ht="12.75">
      <c r="P28" s="259">
        <v>880</v>
      </c>
      <c r="Q28" s="75">
        <v>35</v>
      </c>
    </row>
    <row r="29" spans="16:17" ht="12.75">
      <c r="P29" s="259">
        <v>895</v>
      </c>
      <c r="Q29" s="75">
        <v>36</v>
      </c>
    </row>
    <row r="30" spans="16:17" ht="12.75">
      <c r="P30" s="259">
        <v>910</v>
      </c>
      <c r="Q30" s="75">
        <v>37</v>
      </c>
    </row>
    <row r="31" spans="16:17" ht="12.75">
      <c r="P31" s="259">
        <v>925</v>
      </c>
      <c r="Q31" s="75">
        <v>38</v>
      </c>
    </row>
    <row r="32" spans="16:17" ht="12.75">
      <c r="P32" s="259">
        <v>940</v>
      </c>
      <c r="Q32" s="75">
        <v>39</v>
      </c>
    </row>
    <row r="33" spans="16:17" ht="12.75">
      <c r="P33" s="259">
        <v>955</v>
      </c>
      <c r="Q33" s="75">
        <v>40</v>
      </c>
    </row>
    <row r="34" spans="16:17" ht="12.75">
      <c r="P34" s="259">
        <v>970</v>
      </c>
      <c r="Q34" s="75">
        <v>41</v>
      </c>
    </row>
    <row r="35" spans="16:17" ht="12.75">
      <c r="P35" s="259">
        <v>985</v>
      </c>
      <c r="Q35" s="75">
        <v>42</v>
      </c>
    </row>
    <row r="36" spans="16:17" ht="12.75">
      <c r="P36" s="259">
        <v>1000</v>
      </c>
      <c r="Q36" s="75">
        <v>43</v>
      </c>
    </row>
    <row r="37" spans="16:17" ht="12.75">
      <c r="P37" s="259">
        <v>1015</v>
      </c>
      <c r="Q37" s="75">
        <v>44</v>
      </c>
    </row>
    <row r="38" spans="16:17" ht="12.75">
      <c r="P38" s="259">
        <v>1030</v>
      </c>
      <c r="Q38" s="75">
        <v>45</v>
      </c>
    </row>
    <row r="39" spans="16:17" ht="12.75">
      <c r="P39" s="259">
        <v>1045</v>
      </c>
      <c r="Q39" s="75">
        <v>46</v>
      </c>
    </row>
    <row r="40" spans="16:17" ht="12.75">
      <c r="P40" s="259">
        <v>1060</v>
      </c>
      <c r="Q40" s="75">
        <v>47</v>
      </c>
    </row>
    <row r="41" spans="16:17" ht="12.75">
      <c r="P41" s="259">
        <v>1075</v>
      </c>
      <c r="Q41" s="75">
        <v>48</v>
      </c>
    </row>
    <row r="42" spans="16:17" ht="12.75">
      <c r="P42" s="259">
        <v>1090</v>
      </c>
      <c r="Q42" s="75">
        <v>49</v>
      </c>
    </row>
    <row r="43" spans="16:17" ht="12.75">
      <c r="P43" s="259">
        <v>1105</v>
      </c>
      <c r="Q43" s="75">
        <v>50</v>
      </c>
    </row>
    <row r="44" spans="16:17" ht="12.75">
      <c r="P44" s="259">
        <v>1120</v>
      </c>
      <c r="Q44" s="75">
        <v>51</v>
      </c>
    </row>
    <row r="45" spans="16:17" ht="12.75">
      <c r="P45" s="259">
        <v>1135</v>
      </c>
      <c r="Q45" s="75">
        <v>52</v>
      </c>
    </row>
    <row r="46" spans="16:17" ht="12.75">
      <c r="P46" s="259">
        <v>1150</v>
      </c>
      <c r="Q46" s="75">
        <v>53</v>
      </c>
    </row>
    <row r="47" spans="16:17" ht="12.75">
      <c r="P47" s="259">
        <v>1165</v>
      </c>
      <c r="Q47" s="75">
        <v>54</v>
      </c>
    </row>
    <row r="48" spans="16:17" ht="12.75">
      <c r="P48" s="259">
        <v>1180</v>
      </c>
      <c r="Q48" s="75">
        <v>55</v>
      </c>
    </row>
    <row r="49" spans="16:17" ht="12.75">
      <c r="P49" s="259">
        <v>1195</v>
      </c>
      <c r="Q49" s="75">
        <v>56</v>
      </c>
    </row>
    <row r="50" spans="16:17" ht="12.75">
      <c r="P50" s="259">
        <v>1210</v>
      </c>
      <c r="Q50" s="75">
        <v>57</v>
      </c>
    </row>
    <row r="51" spans="16:17" ht="12.75">
      <c r="P51" s="259">
        <v>1225</v>
      </c>
      <c r="Q51" s="75">
        <v>58</v>
      </c>
    </row>
    <row r="52" spans="16:17" ht="12.75">
      <c r="P52" s="259">
        <v>1240</v>
      </c>
      <c r="Q52" s="75">
        <v>59</v>
      </c>
    </row>
    <row r="53" spans="16:17" ht="12.75">
      <c r="P53" s="259">
        <v>1255</v>
      </c>
      <c r="Q53" s="75">
        <v>60</v>
      </c>
    </row>
    <row r="54" spans="16:17" ht="12.75">
      <c r="P54" s="259">
        <v>1270</v>
      </c>
      <c r="Q54" s="75">
        <v>61</v>
      </c>
    </row>
    <row r="55" spans="16:17" ht="12.75">
      <c r="P55" s="259">
        <v>1285</v>
      </c>
      <c r="Q55" s="75">
        <v>62</v>
      </c>
    </row>
    <row r="56" spans="16:17" ht="12.75">
      <c r="P56" s="259">
        <v>1300</v>
      </c>
      <c r="Q56" s="75">
        <v>63</v>
      </c>
    </row>
    <row r="57" spans="16:17" ht="12.75">
      <c r="P57" s="259">
        <v>1315</v>
      </c>
      <c r="Q57" s="75">
        <v>64</v>
      </c>
    </row>
    <row r="58" spans="16:17" ht="12.75">
      <c r="P58" s="258">
        <v>1330</v>
      </c>
      <c r="Q58" s="257">
        <v>65</v>
      </c>
    </row>
    <row r="59" spans="16:17" ht="12.75">
      <c r="P59" s="258">
        <v>1345</v>
      </c>
      <c r="Q59" s="257">
        <v>66</v>
      </c>
    </row>
    <row r="60" spans="16:17" ht="12.75">
      <c r="P60" s="258">
        <v>1360</v>
      </c>
      <c r="Q60" s="257">
        <v>67</v>
      </c>
    </row>
    <row r="61" spans="16:17" ht="12.75">
      <c r="P61" s="258">
        <v>1375</v>
      </c>
      <c r="Q61" s="257">
        <v>68</v>
      </c>
    </row>
    <row r="62" spans="16:17" ht="12.75">
      <c r="P62" s="258">
        <v>1390</v>
      </c>
      <c r="Q62" s="257">
        <v>69</v>
      </c>
    </row>
    <row r="63" spans="16:17" ht="12.75">
      <c r="P63" s="258">
        <v>1405</v>
      </c>
      <c r="Q63" s="257">
        <v>70</v>
      </c>
    </row>
    <row r="64" spans="16:17" ht="12.75">
      <c r="P64" s="258">
        <v>1420</v>
      </c>
      <c r="Q64" s="257">
        <v>71</v>
      </c>
    </row>
    <row r="65" spans="16:17" ht="12.75">
      <c r="P65" s="258">
        <v>1435</v>
      </c>
      <c r="Q65" s="257">
        <v>72</v>
      </c>
    </row>
    <row r="66" spans="16:17" ht="12.75">
      <c r="P66" s="258">
        <v>1450</v>
      </c>
      <c r="Q66" s="257">
        <v>73</v>
      </c>
    </row>
    <row r="67" spans="16:17" ht="12.75">
      <c r="P67" s="258">
        <v>1465</v>
      </c>
      <c r="Q67" s="257">
        <v>74</v>
      </c>
    </row>
    <row r="68" spans="16:17" ht="12.75">
      <c r="P68" s="258">
        <v>1480</v>
      </c>
      <c r="Q68" s="257">
        <v>75</v>
      </c>
    </row>
    <row r="69" spans="16:17" ht="12.75">
      <c r="P69" s="258">
        <v>1495</v>
      </c>
      <c r="Q69" s="257">
        <v>76</v>
      </c>
    </row>
    <row r="70" spans="16:17" ht="12.75">
      <c r="P70" s="258">
        <v>1510</v>
      </c>
      <c r="Q70" s="257">
        <v>77</v>
      </c>
    </row>
    <row r="71" spans="16:17" ht="12.75">
      <c r="P71" s="258">
        <v>1525</v>
      </c>
      <c r="Q71" s="257">
        <v>78</v>
      </c>
    </row>
    <row r="72" spans="16:17" ht="12.75">
      <c r="P72" s="258">
        <v>1540</v>
      </c>
      <c r="Q72" s="257">
        <v>79</v>
      </c>
    </row>
    <row r="73" spans="16:17" ht="12.75">
      <c r="P73" s="258">
        <v>1555</v>
      </c>
      <c r="Q73" s="257">
        <v>80</v>
      </c>
    </row>
    <row r="74" spans="16:17" ht="12.75">
      <c r="P74" s="258">
        <v>1570</v>
      </c>
      <c r="Q74" s="257">
        <v>81</v>
      </c>
    </row>
    <row r="75" spans="16:17" ht="12.75">
      <c r="P75" s="258">
        <v>1585</v>
      </c>
      <c r="Q75" s="257">
        <v>82</v>
      </c>
    </row>
    <row r="76" spans="16:17" ht="12.75">
      <c r="P76" s="258">
        <v>1600</v>
      </c>
      <c r="Q76" s="257">
        <v>83</v>
      </c>
    </row>
    <row r="77" spans="16:17" ht="12.75">
      <c r="P77" s="258">
        <v>1615</v>
      </c>
      <c r="Q77" s="257">
        <v>84</v>
      </c>
    </row>
    <row r="78" spans="16:17" ht="12.75">
      <c r="P78" s="258">
        <v>1630</v>
      </c>
      <c r="Q78" s="257">
        <v>85</v>
      </c>
    </row>
    <row r="79" spans="16:17" ht="12.75">
      <c r="P79" s="258">
        <v>1645</v>
      </c>
      <c r="Q79" s="257">
        <v>86</v>
      </c>
    </row>
    <row r="80" spans="16:17" ht="12.75">
      <c r="P80" s="258">
        <v>1660</v>
      </c>
      <c r="Q80" s="257">
        <v>87</v>
      </c>
    </row>
    <row r="81" spans="16:17" ht="12.75">
      <c r="P81" s="258">
        <v>1675</v>
      </c>
      <c r="Q81" s="257">
        <v>88</v>
      </c>
    </row>
    <row r="82" spans="16:17" ht="12.75">
      <c r="P82" s="258">
        <v>1690</v>
      </c>
      <c r="Q82" s="257">
        <v>89</v>
      </c>
    </row>
    <row r="83" spans="16:17" ht="12.75">
      <c r="P83" s="258">
        <v>1705</v>
      </c>
      <c r="Q83" s="257">
        <v>90</v>
      </c>
    </row>
    <row r="84" spans="16:17" ht="12.75">
      <c r="P84" s="258">
        <v>1720</v>
      </c>
      <c r="Q84" s="257">
        <v>91</v>
      </c>
    </row>
    <row r="85" spans="16:17" ht="12.75">
      <c r="P85" s="258">
        <v>1735</v>
      </c>
      <c r="Q85" s="257">
        <v>92</v>
      </c>
    </row>
    <row r="86" spans="16:17" ht="12.75">
      <c r="P86" s="258">
        <v>1750</v>
      </c>
      <c r="Q86" s="257">
        <v>93</v>
      </c>
    </row>
    <row r="87" spans="16:17" ht="12.75">
      <c r="P87" s="258">
        <v>1765</v>
      </c>
      <c r="Q87" s="257">
        <v>94</v>
      </c>
    </row>
    <row r="88" spans="16:17" ht="12.75">
      <c r="P88" s="258">
        <v>1780</v>
      </c>
      <c r="Q88" s="257">
        <v>95</v>
      </c>
    </row>
    <row r="89" spans="16:17" ht="12.75">
      <c r="P89" s="258">
        <v>1794</v>
      </c>
      <c r="Q89" s="257">
        <v>96</v>
      </c>
    </row>
    <row r="90" spans="16:17" ht="12.75">
      <c r="P90" s="258">
        <v>1808</v>
      </c>
      <c r="Q90" s="257">
        <v>97</v>
      </c>
    </row>
    <row r="91" spans="16:17" ht="12.75">
      <c r="P91" s="258">
        <v>1822</v>
      </c>
      <c r="Q91" s="257">
        <v>98</v>
      </c>
    </row>
    <row r="92" spans="16:17" ht="12.75">
      <c r="P92" s="258">
        <v>1836</v>
      </c>
      <c r="Q92" s="257">
        <v>99</v>
      </c>
    </row>
    <row r="93" spans="16:17" ht="12.75">
      <c r="P93" s="258">
        <v>1850</v>
      </c>
      <c r="Q93" s="257">
        <v>100</v>
      </c>
    </row>
  </sheetData>
  <sheetProtection/>
  <mergeCells count="22">
    <mergeCell ref="A27:D27"/>
    <mergeCell ref="G27:J27"/>
    <mergeCell ref="K27:L27"/>
    <mergeCell ref="K5:L5"/>
    <mergeCell ref="G6:J6"/>
    <mergeCell ref="D3:E3"/>
    <mergeCell ref="M6:M7"/>
    <mergeCell ref="E6:E7"/>
    <mergeCell ref="F6:F7"/>
    <mergeCell ref="J4:L4"/>
    <mergeCell ref="B6:B7"/>
    <mergeCell ref="K6:K7"/>
    <mergeCell ref="A1:M1"/>
    <mergeCell ref="A2:M2"/>
    <mergeCell ref="L6:L7"/>
    <mergeCell ref="A6:A7"/>
    <mergeCell ref="A4:C4"/>
    <mergeCell ref="D4:E4"/>
    <mergeCell ref="D6:D7"/>
    <mergeCell ref="C6:C7"/>
    <mergeCell ref="G3:H3"/>
    <mergeCell ref="A3:C3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U88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421875" style="19" customWidth="1"/>
    <col min="2" max="2" width="10.00390625" style="19" bestFit="1" customWidth="1"/>
    <col min="3" max="3" width="14.421875" style="316" customWidth="1"/>
    <col min="4" max="4" width="29.140625" style="39" bestFit="1" customWidth="1"/>
    <col min="5" max="5" width="32.8515625" style="39" customWidth="1"/>
    <col min="6" max="6" width="11.28125" style="132" bestFit="1" customWidth="1"/>
    <col min="7" max="7" width="7.57421875" style="20" customWidth="1"/>
    <col min="8" max="8" width="2.140625" style="17" customWidth="1"/>
    <col min="9" max="9" width="5.421875" style="19" customWidth="1"/>
    <col min="10" max="10" width="12.421875" style="19" hidden="1" customWidth="1"/>
    <col min="11" max="11" width="9.57421875" style="19" customWidth="1"/>
    <col min="12" max="12" width="8.140625" style="316" bestFit="1" customWidth="1"/>
    <col min="13" max="13" width="29.00390625" style="43" customWidth="1"/>
    <col min="14" max="14" width="22.00390625" style="43" customWidth="1"/>
    <col min="15" max="15" width="15.28125" style="132" customWidth="1"/>
    <col min="16" max="16" width="11.8515625" style="17" customWidth="1"/>
    <col min="17" max="17" width="5.7109375" style="17" customWidth="1"/>
    <col min="18" max="19" width="9.140625" style="17" customWidth="1"/>
    <col min="20" max="20" width="9.140625" style="263" hidden="1" customWidth="1"/>
    <col min="21" max="21" width="9.140625" style="252" hidden="1" customWidth="1"/>
    <col min="22" max="16384" width="9.140625" style="17" customWidth="1"/>
  </cols>
  <sheetData>
    <row r="1" spans="1:21" s="8" customFormat="1" ht="50.25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T1" s="262">
        <v>20414</v>
      </c>
      <c r="U1" s="249">
        <v>100</v>
      </c>
    </row>
    <row r="2" spans="1:21" s="8" customFormat="1" ht="24.75" customHeight="1">
      <c r="A2" s="511" t="str">
        <f>'YARIŞMA BİLGİLERİ'!F19</f>
        <v>4.İnternational Rumi Children Games Sport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T2" s="262">
        <v>20444</v>
      </c>
      <c r="U2" s="249">
        <v>99</v>
      </c>
    </row>
    <row r="3" spans="1:21" s="10" customFormat="1" ht="29.25" customHeight="1">
      <c r="A3" s="512" t="s">
        <v>294</v>
      </c>
      <c r="B3" s="512"/>
      <c r="C3" s="512"/>
      <c r="D3" s="513" t="str">
        <f>Program!C15</f>
        <v>800 M.</v>
      </c>
      <c r="E3" s="513"/>
      <c r="F3" s="514"/>
      <c r="G3" s="514"/>
      <c r="H3" s="9"/>
      <c r="I3" s="524"/>
      <c r="J3" s="524"/>
      <c r="K3" s="524"/>
      <c r="L3" s="524"/>
      <c r="M3" s="65"/>
      <c r="N3" s="522"/>
      <c r="O3" s="522"/>
      <c r="P3" s="522"/>
      <c r="T3" s="262">
        <v>20474</v>
      </c>
      <c r="U3" s="249">
        <v>98</v>
      </c>
    </row>
    <row r="4" spans="1:21" s="10" customFormat="1" ht="17.25" customHeight="1">
      <c r="A4" s="517" t="s">
        <v>295</v>
      </c>
      <c r="B4" s="517"/>
      <c r="C4" s="517"/>
      <c r="D4" s="518" t="str">
        <f>'YARIŞMA BİLGİLERİ'!F21</f>
        <v>Boys-Erkekler</v>
      </c>
      <c r="E4" s="518"/>
      <c r="F4" s="133"/>
      <c r="G4" s="24"/>
      <c r="H4" s="24"/>
      <c r="I4" s="24"/>
      <c r="J4" s="24"/>
      <c r="K4" s="24"/>
      <c r="L4" s="317"/>
      <c r="M4" s="308" t="s">
        <v>293</v>
      </c>
      <c r="N4" s="523" t="str">
        <f>Program!B15</f>
        <v>22 April 2014 - 16.00</v>
      </c>
      <c r="O4" s="523"/>
      <c r="P4" s="523"/>
      <c r="T4" s="262">
        <v>20504</v>
      </c>
      <c r="U4" s="249">
        <v>97</v>
      </c>
    </row>
    <row r="5" spans="1:21" s="8" customFormat="1" ht="15" customHeight="1">
      <c r="A5" s="11"/>
      <c r="B5" s="11"/>
      <c r="C5" s="313"/>
      <c r="D5" s="12"/>
      <c r="E5" s="13"/>
      <c r="F5" s="134"/>
      <c r="G5" s="13"/>
      <c r="H5" s="13"/>
      <c r="I5" s="11"/>
      <c r="J5" s="11"/>
      <c r="K5" s="11"/>
      <c r="L5" s="318"/>
      <c r="M5" s="14"/>
      <c r="N5" s="535">
        <v>41751.6725056713</v>
      </c>
      <c r="O5" s="535"/>
      <c r="P5" s="535"/>
      <c r="T5" s="262">
        <v>20534</v>
      </c>
      <c r="U5" s="249">
        <v>96</v>
      </c>
    </row>
    <row r="6" spans="1:21" s="15" customFormat="1" ht="18.75" customHeight="1">
      <c r="A6" s="519" t="s">
        <v>139</v>
      </c>
      <c r="B6" s="515" t="s">
        <v>140</v>
      </c>
      <c r="C6" s="520" t="s">
        <v>141</v>
      </c>
      <c r="D6" s="519" t="s">
        <v>142</v>
      </c>
      <c r="E6" s="519" t="s">
        <v>138</v>
      </c>
      <c r="F6" s="561" t="s">
        <v>137</v>
      </c>
      <c r="G6" s="515" t="s">
        <v>144</v>
      </c>
      <c r="I6" s="264" t="s">
        <v>145</v>
      </c>
      <c r="J6" s="265"/>
      <c r="K6" s="265"/>
      <c r="L6" s="319"/>
      <c r="M6" s="265"/>
      <c r="N6" s="265"/>
      <c r="O6" s="265"/>
      <c r="P6" s="266"/>
      <c r="T6" s="263">
        <v>20564</v>
      </c>
      <c r="U6" s="252">
        <v>95</v>
      </c>
    </row>
    <row r="7" spans="1:21" ht="26.25" customHeight="1">
      <c r="A7" s="519"/>
      <c r="B7" s="516"/>
      <c r="C7" s="520"/>
      <c r="D7" s="519"/>
      <c r="E7" s="519"/>
      <c r="F7" s="561"/>
      <c r="G7" s="516"/>
      <c r="H7" s="16"/>
      <c r="I7" s="404" t="s">
        <v>345</v>
      </c>
      <c r="J7" s="404" t="s">
        <v>28</v>
      </c>
      <c r="K7" s="404" t="s">
        <v>140</v>
      </c>
      <c r="L7" s="405" t="s">
        <v>141</v>
      </c>
      <c r="M7" s="406" t="s">
        <v>142</v>
      </c>
      <c r="N7" s="406" t="s">
        <v>138</v>
      </c>
      <c r="O7" s="407" t="s">
        <v>137</v>
      </c>
      <c r="P7" s="404" t="s">
        <v>148</v>
      </c>
      <c r="T7" s="263">
        <v>20594</v>
      </c>
      <c r="U7" s="252">
        <v>94</v>
      </c>
    </row>
    <row r="8" spans="1:21" s="15" customFormat="1" ht="47.25" customHeight="1">
      <c r="A8" s="270">
        <v>1</v>
      </c>
      <c r="B8" s="270">
        <v>56</v>
      </c>
      <c r="C8" s="346">
        <v>1999</v>
      </c>
      <c r="D8" s="357" t="s">
        <v>379</v>
      </c>
      <c r="E8" s="272" t="s">
        <v>285</v>
      </c>
      <c r="F8" s="349">
        <v>15976</v>
      </c>
      <c r="G8" s="367">
        <v>7</v>
      </c>
      <c r="H8" s="18"/>
      <c r="I8" s="270">
        <v>1</v>
      </c>
      <c r="J8" s="127" t="s">
        <v>10</v>
      </c>
      <c r="K8" s="345">
        <v>12</v>
      </c>
      <c r="L8" s="346">
        <v>2000</v>
      </c>
      <c r="M8" s="347" t="s">
        <v>401</v>
      </c>
      <c r="N8" s="347" t="s">
        <v>348</v>
      </c>
      <c r="O8" s="349">
        <v>21640</v>
      </c>
      <c r="P8" s="345">
        <v>5</v>
      </c>
      <c r="T8" s="263">
        <v>20624</v>
      </c>
      <c r="U8" s="252">
        <v>93</v>
      </c>
    </row>
    <row r="9" spans="1:21" s="15" customFormat="1" ht="47.25" customHeight="1">
      <c r="A9" s="270">
        <v>2</v>
      </c>
      <c r="B9" s="270">
        <v>26</v>
      </c>
      <c r="C9" s="346" t="s">
        <v>352</v>
      </c>
      <c r="D9" s="357" t="s">
        <v>353</v>
      </c>
      <c r="E9" s="272" t="s">
        <v>354</v>
      </c>
      <c r="F9" s="349">
        <v>20183</v>
      </c>
      <c r="G9" s="367">
        <v>6</v>
      </c>
      <c r="H9" s="18"/>
      <c r="I9" s="270">
        <v>2</v>
      </c>
      <c r="J9" s="127" t="s">
        <v>11</v>
      </c>
      <c r="K9" s="345">
        <v>36</v>
      </c>
      <c r="L9" s="346">
        <v>2000</v>
      </c>
      <c r="M9" s="347" t="s">
        <v>414</v>
      </c>
      <c r="N9" s="347" t="s">
        <v>309</v>
      </c>
      <c r="O9" s="349">
        <v>22782</v>
      </c>
      <c r="P9" s="345">
        <v>7</v>
      </c>
      <c r="T9" s="263">
        <v>20654</v>
      </c>
      <c r="U9" s="252">
        <v>92</v>
      </c>
    </row>
    <row r="10" spans="1:21" s="15" customFormat="1" ht="47.25" customHeight="1">
      <c r="A10" s="270">
        <v>3</v>
      </c>
      <c r="B10" s="270">
        <v>8</v>
      </c>
      <c r="C10" s="346">
        <v>1999</v>
      </c>
      <c r="D10" s="357" t="s">
        <v>368</v>
      </c>
      <c r="E10" s="272" t="s">
        <v>310</v>
      </c>
      <c r="F10" s="349">
        <v>20379</v>
      </c>
      <c r="G10" s="367">
        <v>5</v>
      </c>
      <c r="H10" s="18"/>
      <c r="I10" s="270">
        <v>3</v>
      </c>
      <c r="J10" s="127" t="s">
        <v>12</v>
      </c>
      <c r="K10" s="345">
        <v>21</v>
      </c>
      <c r="L10" s="346">
        <v>1999</v>
      </c>
      <c r="M10" s="347" t="s">
        <v>409</v>
      </c>
      <c r="N10" s="347" t="s">
        <v>300</v>
      </c>
      <c r="O10" s="349">
        <v>20951</v>
      </c>
      <c r="P10" s="345">
        <v>4</v>
      </c>
      <c r="T10" s="263">
        <v>20684</v>
      </c>
      <c r="U10" s="252">
        <v>91</v>
      </c>
    </row>
    <row r="11" spans="1:21" s="15" customFormat="1" ht="47.25" customHeight="1">
      <c r="A11" s="270">
        <v>4</v>
      </c>
      <c r="B11" s="270">
        <v>21</v>
      </c>
      <c r="C11" s="346">
        <v>1999</v>
      </c>
      <c r="D11" s="357" t="s">
        <v>409</v>
      </c>
      <c r="E11" s="272" t="s">
        <v>300</v>
      </c>
      <c r="F11" s="349">
        <v>20951</v>
      </c>
      <c r="G11" s="367">
        <v>4</v>
      </c>
      <c r="H11" s="18"/>
      <c r="I11" s="270">
        <v>4</v>
      </c>
      <c r="J11" s="127" t="s">
        <v>13</v>
      </c>
      <c r="K11" s="345">
        <v>56</v>
      </c>
      <c r="L11" s="346">
        <v>1999</v>
      </c>
      <c r="M11" s="347" t="s">
        <v>379</v>
      </c>
      <c r="N11" s="347" t="s">
        <v>285</v>
      </c>
      <c r="O11" s="349">
        <v>15976</v>
      </c>
      <c r="P11" s="345">
        <v>1</v>
      </c>
      <c r="T11" s="263">
        <v>20714</v>
      </c>
      <c r="U11" s="252">
        <v>90</v>
      </c>
    </row>
    <row r="12" spans="1:21" s="15" customFormat="1" ht="47.25" customHeight="1">
      <c r="A12" s="270">
        <v>5</v>
      </c>
      <c r="B12" s="270">
        <v>12</v>
      </c>
      <c r="C12" s="346">
        <v>2000</v>
      </c>
      <c r="D12" s="357" t="s">
        <v>401</v>
      </c>
      <c r="E12" s="272" t="s">
        <v>348</v>
      </c>
      <c r="F12" s="349">
        <v>21640</v>
      </c>
      <c r="G12" s="367">
        <v>3</v>
      </c>
      <c r="H12" s="18"/>
      <c r="I12" s="270">
        <v>5</v>
      </c>
      <c r="J12" s="127" t="s">
        <v>14</v>
      </c>
      <c r="K12" s="345">
        <v>8</v>
      </c>
      <c r="L12" s="346">
        <v>1999</v>
      </c>
      <c r="M12" s="347" t="s">
        <v>368</v>
      </c>
      <c r="N12" s="347" t="s">
        <v>310</v>
      </c>
      <c r="O12" s="349">
        <v>20379</v>
      </c>
      <c r="P12" s="345">
        <v>3</v>
      </c>
      <c r="T12" s="263">
        <v>20744</v>
      </c>
      <c r="U12" s="252">
        <v>89</v>
      </c>
    </row>
    <row r="13" spans="1:21" s="15" customFormat="1" ht="47.25" customHeight="1">
      <c r="A13" s="270">
        <v>6</v>
      </c>
      <c r="B13" s="270">
        <v>36</v>
      </c>
      <c r="C13" s="346">
        <v>2000</v>
      </c>
      <c r="D13" s="357" t="s">
        <v>414</v>
      </c>
      <c r="E13" s="272" t="s">
        <v>309</v>
      </c>
      <c r="F13" s="349">
        <v>22782</v>
      </c>
      <c r="G13" s="367">
        <v>2</v>
      </c>
      <c r="H13" s="18"/>
      <c r="I13" s="270">
        <v>6</v>
      </c>
      <c r="J13" s="127" t="s">
        <v>15</v>
      </c>
      <c r="K13" s="345">
        <v>2</v>
      </c>
      <c r="L13" s="346">
        <v>1999</v>
      </c>
      <c r="M13" s="347" t="s">
        <v>439</v>
      </c>
      <c r="N13" s="347" t="s">
        <v>311</v>
      </c>
      <c r="O13" s="349">
        <v>25760</v>
      </c>
      <c r="P13" s="345">
        <v>6</v>
      </c>
      <c r="T13" s="263">
        <v>20774</v>
      </c>
      <c r="U13" s="252">
        <v>88</v>
      </c>
    </row>
    <row r="14" spans="1:21" s="15" customFormat="1" ht="47.25" customHeight="1">
      <c r="A14" s="270">
        <v>7</v>
      </c>
      <c r="B14" s="270">
        <v>2</v>
      </c>
      <c r="C14" s="346">
        <v>1999</v>
      </c>
      <c r="D14" s="357" t="s">
        <v>439</v>
      </c>
      <c r="E14" s="272" t="s">
        <v>311</v>
      </c>
      <c r="F14" s="349">
        <v>25760</v>
      </c>
      <c r="G14" s="367">
        <v>1</v>
      </c>
      <c r="H14" s="18"/>
      <c r="I14" s="270">
        <v>7</v>
      </c>
      <c r="J14" s="127" t="s">
        <v>62</v>
      </c>
      <c r="K14" s="345">
        <v>26</v>
      </c>
      <c r="L14" s="346" t="s">
        <v>352</v>
      </c>
      <c r="M14" s="347" t="s">
        <v>353</v>
      </c>
      <c r="N14" s="347" t="s">
        <v>354</v>
      </c>
      <c r="O14" s="349">
        <v>20183</v>
      </c>
      <c r="P14" s="345">
        <v>2</v>
      </c>
      <c r="T14" s="263">
        <v>20804</v>
      </c>
      <c r="U14" s="252">
        <v>87</v>
      </c>
    </row>
    <row r="15" spans="1:21" s="15" customFormat="1" ht="47.25" customHeight="1">
      <c r="A15" s="270" t="s">
        <v>427</v>
      </c>
      <c r="B15" s="270">
        <v>37</v>
      </c>
      <c r="C15" s="346">
        <v>1999</v>
      </c>
      <c r="D15" s="357" t="s">
        <v>460</v>
      </c>
      <c r="E15" s="272" t="s">
        <v>459</v>
      </c>
      <c r="F15" s="349" t="s">
        <v>488</v>
      </c>
      <c r="G15" s="367" t="s">
        <v>427</v>
      </c>
      <c r="H15" s="18"/>
      <c r="I15" s="270">
        <v>8</v>
      </c>
      <c r="J15" s="127" t="s">
        <v>63</v>
      </c>
      <c r="K15" s="345">
        <v>37</v>
      </c>
      <c r="L15" s="346">
        <v>1999</v>
      </c>
      <c r="M15" s="347" t="s">
        <v>460</v>
      </c>
      <c r="N15" s="347" t="s">
        <v>459</v>
      </c>
      <c r="O15" s="349" t="s">
        <v>488</v>
      </c>
      <c r="P15" s="345" t="s">
        <v>427</v>
      </c>
      <c r="T15" s="263">
        <v>20834</v>
      </c>
      <c r="U15" s="252">
        <v>86</v>
      </c>
    </row>
    <row r="16" spans="1:21" s="15" customFormat="1" ht="47.25" customHeight="1">
      <c r="A16" s="270"/>
      <c r="B16" s="270"/>
      <c r="C16" s="346"/>
      <c r="D16" s="357"/>
      <c r="E16" s="272"/>
      <c r="F16" s="349"/>
      <c r="G16" s="367"/>
      <c r="H16" s="18"/>
      <c r="I16" s="264" t="s">
        <v>146</v>
      </c>
      <c r="J16" s="265"/>
      <c r="K16" s="265"/>
      <c r="L16" s="319"/>
      <c r="M16" s="265"/>
      <c r="N16" s="265"/>
      <c r="O16" s="265"/>
      <c r="P16" s="266"/>
      <c r="T16" s="263">
        <v>20984</v>
      </c>
      <c r="U16" s="252">
        <v>81</v>
      </c>
    </row>
    <row r="17" spans="1:21" s="15" customFormat="1" ht="47.25" customHeight="1">
      <c r="A17" s="270"/>
      <c r="B17" s="270"/>
      <c r="C17" s="346"/>
      <c r="D17" s="357"/>
      <c r="E17" s="272"/>
      <c r="F17" s="349"/>
      <c r="G17" s="367"/>
      <c r="H17" s="18"/>
      <c r="I17" s="35" t="s">
        <v>345</v>
      </c>
      <c r="J17" s="37" t="s">
        <v>28</v>
      </c>
      <c r="K17" s="37" t="s">
        <v>140</v>
      </c>
      <c r="L17" s="310" t="s">
        <v>141</v>
      </c>
      <c r="M17" s="90" t="s">
        <v>142</v>
      </c>
      <c r="N17" s="90" t="s">
        <v>138</v>
      </c>
      <c r="O17" s="129" t="s">
        <v>137</v>
      </c>
      <c r="P17" s="37" t="s">
        <v>148</v>
      </c>
      <c r="T17" s="263">
        <v>21014</v>
      </c>
      <c r="U17" s="252">
        <v>80</v>
      </c>
    </row>
    <row r="18" spans="1:21" s="15" customFormat="1" ht="47.25" customHeight="1">
      <c r="A18" s="270"/>
      <c r="B18" s="270"/>
      <c r="C18" s="346"/>
      <c r="D18" s="357"/>
      <c r="E18" s="272"/>
      <c r="F18" s="349"/>
      <c r="G18" s="367"/>
      <c r="H18" s="18"/>
      <c r="I18" s="270">
        <v>1</v>
      </c>
      <c r="J18" s="127" t="s">
        <v>16</v>
      </c>
      <c r="K18" s="345" t="s">
        <v>393</v>
      </c>
      <c r="L18" s="346" t="s">
        <v>393</v>
      </c>
      <c r="M18" s="347" t="s">
        <v>393</v>
      </c>
      <c r="N18" s="347" t="s">
        <v>393</v>
      </c>
      <c r="O18" s="349"/>
      <c r="P18" s="345"/>
      <c r="T18" s="263">
        <v>21044</v>
      </c>
      <c r="U18" s="252">
        <v>79</v>
      </c>
    </row>
    <row r="19" spans="1:21" s="15" customFormat="1" ht="47.25" customHeight="1">
      <c r="A19" s="270"/>
      <c r="B19" s="270"/>
      <c r="C19" s="346"/>
      <c r="D19" s="357"/>
      <c r="E19" s="272"/>
      <c r="F19" s="349"/>
      <c r="G19" s="367"/>
      <c r="H19" s="18"/>
      <c r="I19" s="270">
        <v>2</v>
      </c>
      <c r="J19" s="127" t="s">
        <v>17</v>
      </c>
      <c r="K19" s="345" t="s">
        <v>393</v>
      </c>
      <c r="L19" s="346" t="s">
        <v>393</v>
      </c>
      <c r="M19" s="347" t="s">
        <v>393</v>
      </c>
      <c r="N19" s="347" t="s">
        <v>393</v>
      </c>
      <c r="O19" s="349"/>
      <c r="P19" s="345"/>
      <c r="T19" s="263">
        <v>21074</v>
      </c>
      <c r="U19" s="252">
        <v>78</v>
      </c>
    </row>
    <row r="20" spans="1:21" s="15" customFormat="1" ht="47.25" customHeight="1">
      <c r="A20" s="270"/>
      <c r="B20" s="270"/>
      <c r="C20" s="346"/>
      <c r="D20" s="357"/>
      <c r="E20" s="272"/>
      <c r="F20" s="349"/>
      <c r="G20" s="367"/>
      <c r="H20" s="18"/>
      <c r="I20" s="270">
        <v>3</v>
      </c>
      <c r="J20" s="127" t="s">
        <v>18</v>
      </c>
      <c r="K20" s="345" t="s">
        <v>393</v>
      </c>
      <c r="L20" s="346" t="s">
        <v>393</v>
      </c>
      <c r="M20" s="347" t="s">
        <v>393</v>
      </c>
      <c r="N20" s="347" t="s">
        <v>393</v>
      </c>
      <c r="O20" s="349"/>
      <c r="P20" s="345"/>
      <c r="T20" s="263">
        <v>21104</v>
      </c>
      <c r="U20" s="252">
        <v>77</v>
      </c>
    </row>
    <row r="21" spans="1:21" s="15" customFormat="1" ht="47.25" customHeight="1">
      <c r="A21" s="270"/>
      <c r="B21" s="270"/>
      <c r="C21" s="346"/>
      <c r="D21" s="357"/>
      <c r="E21" s="272"/>
      <c r="F21" s="349"/>
      <c r="G21" s="367"/>
      <c r="H21" s="18"/>
      <c r="I21" s="270">
        <v>4</v>
      </c>
      <c r="J21" s="127" t="s">
        <v>19</v>
      </c>
      <c r="K21" s="345" t="s">
        <v>393</v>
      </c>
      <c r="L21" s="346" t="s">
        <v>393</v>
      </c>
      <c r="M21" s="347" t="s">
        <v>393</v>
      </c>
      <c r="N21" s="347" t="s">
        <v>393</v>
      </c>
      <c r="O21" s="349"/>
      <c r="P21" s="345"/>
      <c r="T21" s="263">
        <v>21134</v>
      </c>
      <c r="U21" s="252">
        <v>76</v>
      </c>
    </row>
    <row r="22" spans="1:21" s="15" customFormat="1" ht="47.25" customHeight="1">
      <c r="A22" s="270"/>
      <c r="B22" s="270"/>
      <c r="C22" s="346"/>
      <c r="D22" s="357"/>
      <c r="E22" s="272"/>
      <c r="F22" s="349"/>
      <c r="G22" s="367"/>
      <c r="H22" s="18"/>
      <c r="I22" s="270">
        <v>5</v>
      </c>
      <c r="J22" s="127" t="s">
        <v>20</v>
      </c>
      <c r="K22" s="345" t="s">
        <v>393</v>
      </c>
      <c r="L22" s="346" t="s">
        <v>393</v>
      </c>
      <c r="M22" s="347" t="s">
        <v>393</v>
      </c>
      <c r="N22" s="347" t="s">
        <v>393</v>
      </c>
      <c r="O22" s="349"/>
      <c r="P22" s="345"/>
      <c r="T22" s="263">
        <v>21164</v>
      </c>
      <c r="U22" s="252">
        <v>75</v>
      </c>
    </row>
    <row r="23" spans="1:21" s="15" customFormat="1" ht="47.25" customHeight="1">
      <c r="A23" s="270"/>
      <c r="B23" s="270"/>
      <c r="C23" s="346"/>
      <c r="D23" s="357"/>
      <c r="E23" s="272"/>
      <c r="F23" s="349"/>
      <c r="G23" s="367"/>
      <c r="H23" s="18"/>
      <c r="I23" s="270">
        <v>6</v>
      </c>
      <c r="J23" s="127" t="s">
        <v>21</v>
      </c>
      <c r="K23" s="345" t="s">
        <v>393</v>
      </c>
      <c r="L23" s="346" t="s">
        <v>393</v>
      </c>
      <c r="M23" s="347" t="s">
        <v>393</v>
      </c>
      <c r="N23" s="347" t="s">
        <v>393</v>
      </c>
      <c r="O23" s="349"/>
      <c r="P23" s="345"/>
      <c r="T23" s="263">
        <v>21204</v>
      </c>
      <c r="U23" s="252">
        <v>74</v>
      </c>
    </row>
    <row r="24" spans="1:21" s="15" customFormat="1" ht="47.25" customHeight="1">
      <c r="A24" s="270"/>
      <c r="B24" s="270"/>
      <c r="C24" s="346"/>
      <c r="D24" s="357"/>
      <c r="E24" s="272"/>
      <c r="F24" s="349"/>
      <c r="G24" s="367"/>
      <c r="H24" s="18"/>
      <c r="I24" s="270">
        <v>7</v>
      </c>
      <c r="J24" s="127" t="s">
        <v>64</v>
      </c>
      <c r="K24" s="345" t="s">
        <v>393</v>
      </c>
      <c r="L24" s="346" t="s">
        <v>393</v>
      </c>
      <c r="M24" s="347" t="s">
        <v>393</v>
      </c>
      <c r="N24" s="347" t="s">
        <v>393</v>
      </c>
      <c r="O24" s="349"/>
      <c r="P24" s="345"/>
      <c r="T24" s="263">
        <v>21244</v>
      </c>
      <c r="U24" s="252">
        <v>73</v>
      </c>
    </row>
    <row r="25" spans="1:21" s="15" customFormat="1" ht="47.25" customHeight="1">
      <c r="A25" s="270"/>
      <c r="B25" s="270"/>
      <c r="C25" s="346"/>
      <c r="D25" s="357"/>
      <c r="E25" s="272"/>
      <c r="F25" s="349"/>
      <c r="G25" s="367"/>
      <c r="H25" s="18"/>
      <c r="I25" s="270">
        <v>8</v>
      </c>
      <c r="J25" s="127" t="s">
        <v>65</v>
      </c>
      <c r="K25" s="345" t="s">
        <v>393</v>
      </c>
      <c r="L25" s="346" t="s">
        <v>393</v>
      </c>
      <c r="M25" s="347" t="s">
        <v>393</v>
      </c>
      <c r="N25" s="347" t="s">
        <v>393</v>
      </c>
      <c r="O25" s="349"/>
      <c r="P25" s="345"/>
      <c r="T25" s="263">
        <v>21284</v>
      </c>
      <c r="U25" s="252">
        <v>72</v>
      </c>
    </row>
    <row r="26" spans="1:21" s="15" customFormat="1" ht="47.25" customHeight="1">
      <c r="A26" s="270"/>
      <c r="B26" s="270"/>
      <c r="C26" s="346"/>
      <c r="D26" s="357"/>
      <c r="E26" s="272"/>
      <c r="F26" s="349"/>
      <c r="G26" s="367"/>
      <c r="H26" s="18"/>
      <c r="I26" s="264" t="s">
        <v>147</v>
      </c>
      <c r="J26" s="265"/>
      <c r="K26" s="265"/>
      <c r="L26" s="319"/>
      <c r="M26" s="265"/>
      <c r="N26" s="265"/>
      <c r="O26" s="265"/>
      <c r="P26" s="266"/>
      <c r="T26" s="263">
        <v>21524</v>
      </c>
      <c r="U26" s="252">
        <v>67</v>
      </c>
    </row>
    <row r="27" spans="1:21" s="15" customFormat="1" ht="47.25" customHeight="1">
      <c r="A27" s="270"/>
      <c r="B27" s="270"/>
      <c r="C27" s="346"/>
      <c r="D27" s="357"/>
      <c r="E27" s="272"/>
      <c r="F27" s="349"/>
      <c r="G27" s="367"/>
      <c r="H27" s="18"/>
      <c r="I27" s="35" t="s">
        <v>345</v>
      </c>
      <c r="J27" s="37" t="s">
        <v>28</v>
      </c>
      <c r="K27" s="37" t="s">
        <v>140</v>
      </c>
      <c r="L27" s="310" t="s">
        <v>141</v>
      </c>
      <c r="M27" s="90" t="s">
        <v>142</v>
      </c>
      <c r="N27" s="90" t="s">
        <v>138</v>
      </c>
      <c r="O27" s="129" t="s">
        <v>137</v>
      </c>
      <c r="P27" s="37" t="s">
        <v>148</v>
      </c>
      <c r="T27" s="263">
        <v>21574</v>
      </c>
      <c r="U27" s="252">
        <v>66</v>
      </c>
    </row>
    <row r="28" spans="1:21" s="15" customFormat="1" ht="47.25" customHeight="1">
      <c r="A28" s="270"/>
      <c r="B28" s="270"/>
      <c r="C28" s="346"/>
      <c r="D28" s="357"/>
      <c r="E28" s="272"/>
      <c r="F28" s="349"/>
      <c r="G28" s="367"/>
      <c r="H28" s="18"/>
      <c r="I28" s="270">
        <v>1</v>
      </c>
      <c r="J28" s="127" t="s">
        <v>22</v>
      </c>
      <c r="K28" s="345" t="s">
        <v>393</v>
      </c>
      <c r="L28" s="346" t="s">
        <v>393</v>
      </c>
      <c r="M28" s="347" t="s">
        <v>393</v>
      </c>
      <c r="N28" s="347" t="s">
        <v>393</v>
      </c>
      <c r="O28" s="349"/>
      <c r="P28" s="345"/>
      <c r="T28" s="263">
        <v>21624</v>
      </c>
      <c r="U28" s="252">
        <v>65</v>
      </c>
    </row>
    <row r="29" spans="1:21" s="15" customFormat="1" ht="47.25" customHeight="1">
      <c r="A29" s="270"/>
      <c r="B29" s="270"/>
      <c r="C29" s="346"/>
      <c r="D29" s="357"/>
      <c r="E29" s="272"/>
      <c r="F29" s="349"/>
      <c r="G29" s="367"/>
      <c r="H29" s="18"/>
      <c r="I29" s="270">
        <v>2</v>
      </c>
      <c r="J29" s="127" t="s">
        <v>23</v>
      </c>
      <c r="K29" s="345" t="s">
        <v>393</v>
      </c>
      <c r="L29" s="346" t="s">
        <v>393</v>
      </c>
      <c r="M29" s="347" t="s">
        <v>393</v>
      </c>
      <c r="N29" s="347" t="s">
        <v>393</v>
      </c>
      <c r="O29" s="349"/>
      <c r="P29" s="345"/>
      <c r="T29" s="263">
        <v>21674</v>
      </c>
      <c r="U29" s="252">
        <v>64</v>
      </c>
    </row>
    <row r="30" spans="1:21" s="15" customFormat="1" ht="47.25" customHeight="1">
      <c r="A30" s="270"/>
      <c r="B30" s="270"/>
      <c r="C30" s="346"/>
      <c r="D30" s="357"/>
      <c r="E30" s="272"/>
      <c r="F30" s="349"/>
      <c r="G30" s="367"/>
      <c r="H30" s="18"/>
      <c r="I30" s="270">
        <v>3</v>
      </c>
      <c r="J30" s="127" t="s">
        <v>24</v>
      </c>
      <c r="K30" s="345" t="s">
        <v>393</v>
      </c>
      <c r="L30" s="346" t="s">
        <v>393</v>
      </c>
      <c r="M30" s="347" t="s">
        <v>393</v>
      </c>
      <c r="N30" s="347" t="s">
        <v>393</v>
      </c>
      <c r="O30" s="349"/>
      <c r="P30" s="345"/>
      <c r="T30" s="263">
        <v>21724</v>
      </c>
      <c r="U30" s="252">
        <v>63</v>
      </c>
    </row>
    <row r="31" spans="1:21" s="15" customFormat="1" ht="47.25" customHeight="1">
      <c r="A31" s="270"/>
      <c r="B31" s="270"/>
      <c r="C31" s="346"/>
      <c r="D31" s="357"/>
      <c r="E31" s="272"/>
      <c r="F31" s="349"/>
      <c r="G31" s="367"/>
      <c r="H31" s="18"/>
      <c r="I31" s="270">
        <v>4</v>
      </c>
      <c r="J31" s="127" t="s">
        <v>25</v>
      </c>
      <c r="K31" s="345" t="s">
        <v>393</v>
      </c>
      <c r="L31" s="346" t="s">
        <v>393</v>
      </c>
      <c r="M31" s="347" t="s">
        <v>393</v>
      </c>
      <c r="N31" s="347" t="s">
        <v>393</v>
      </c>
      <c r="O31" s="349"/>
      <c r="P31" s="345"/>
      <c r="T31" s="263">
        <v>21784</v>
      </c>
      <c r="U31" s="252">
        <v>62</v>
      </c>
    </row>
    <row r="32" spans="1:21" s="15" customFormat="1" ht="47.25" customHeight="1">
      <c r="A32" s="270"/>
      <c r="B32" s="270"/>
      <c r="C32" s="346"/>
      <c r="D32" s="357"/>
      <c r="E32" s="272"/>
      <c r="F32" s="349"/>
      <c r="G32" s="367"/>
      <c r="H32" s="18"/>
      <c r="I32" s="270">
        <v>5</v>
      </c>
      <c r="J32" s="127" t="s">
        <v>26</v>
      </c>
      <c r="K32" s="345" t="s">
        <v>393</v>
      </c>
      <c r="L32" s="346" t="s">
        <v>393</v>
      </c>
      <c r="M32" s="347" t="s">
        <v>393</v>
      </c>
      <c r="N32" s="347" t="s">
        <v>393</v>
      </c>
      <c r="O32" s="349"/>
      <c r="P32" s="345"/>
      <c r="T32" s="263">
        <v>21844</v>
      </c>
      <c r="U32" s="252">
        <v>61</v>
      </c>
    </row>
    <row r="33" spans="1:21" s="15" customFormat="1" ht="47.25" customHeight="1">
      <c r="A33" s="270"/>
      <c r="B33" s="270"/>
      <c r="C33" s="346"/>
      <c r="D33" s="357"/>
      <c r="E33" s="272"/>
      <c r="F33" s="349"/>
      <c r="G33" s="367"/>
      <c r="H33" s="18"/>
      <c r="I33" s="270">
        <v>6</v>
      </c>
      <c r="J33" s="127" t="s">
        <v>27</v>
      </c>
      <c r="K33" s="345" t="s">
        <v>393</v>
      </c>
      <c r="L33" s="346" t="s">
        <v>393</v>
      </c>
      <c r="M33" s="347" t="s">
        <v>393</v>
      </c>
      <c r="N33" s="347" t="s">
        <v>393</v>
      </c>
      <c r="O33" s="349"/>
      <c r="P33" s="345"/>
      <c r="T33" s="263">
        <v>21914</v>
      </c>
      <c r="U33" s="252">
        <v>60</v>
      </c>
    </row>
    <row r="34" spans="1:21" s="15" customFormat="1" ht="47.25" customHeight="1">
      <c r="A34" s="270"/>
      <c r="B34" s="270"/>
      <c r="C34" s="346"/>
      <c r="D34" s="357"/>
      <c r="E34" s="272"/>
      <c r="F34" s="349"/>
      <c r="G34" s="367"/>
      <c r="H34" s="18"/>
      <c r="I34" s="270">
        <v>7</v>
      </c>
      <c r="J34" s="127" t="s">
        <v>66</v>
      </c>
      <c r="K34" s="345" t="s">
        <v>393</v>
      </c>
      <c r="L34" s="346" t="s">
        <v>393</v>
      </c>
      <c r="M34" s="347" t="s">
        <v>393</v>
      </c>
      <c r="N34" s="347" t="s">
        <v>393</v>
      </c>
      <c r="O34" s="349"/>
      <c r="P34" s="345"/>
      <c r="T34" s="263">
        <v>21984</v>
      </c>
      <c r="U34" s="252">
        <v>59</v>
      </c>
    </row>
    <row r="35" spans="1:21" s="15" customFormat="1" ht="47.25" customHeight="1">
      <c r="A35" s="270"/>
      <c r="B35" s="270"/>
      <c r="C35" s="346"/>
      <c r="D35" s="357"/>
      <c r="E35" s="272"/>
      <c r="F35" s="349"/>
      <c r="G35" s="367"/>
      <c r="H35" s="18"/>
      <c r="I35" s="270">
        <v>8</v>
      </c>
      <c r="J35" s="127" t="s">
        <v>67</v>
      </c>
      <c r="K35" s="345" t="s">
        <v>393</v>
      </c>
      <c r="L35" s="346" t="s">
        <v>393</v>
      </c>
      <c r="M35" s="347" t="s">
        <v>393</v>
      </c>
      <c r="N35" s="347" t="s">
        <v>393</v>
      </c>
      <c r="O35" s="349"/>
      <c r="P35" s="345"/>
      <c r="T35" s="263">
        <v>22054</v>
      </c>
      <c r="U35" s="252">
        <v>58</v>
      </c>
    </row>
    <row r="36" spans="1:21" ht="7.5" customHeight="1">
      <c r="A36" s="26"/>
      <c r="B36" s="26"/>
      <c r="C36" s="314"/>
      <c r="D36" s="44"/>
      <c r="E36" s="27"/>
      <c r="F36" s="135"/>
      <c r="G36" s="29"/>
      <c r="I36" s="30"/>
      <c r="J36" s="31"/>
      <c r="K36" s="32"/>
      <c r="L36" s="320"/>
      <c r="M36" s="40"/>
      <c r="N36" s="40"/>
      <c r="O36" s="130"/>
      <c r="P36" s="32"/>
      <c r="T36" s="263">
        <v>22404</v>
      </c>
      <c r="U36" s="252">
        <v>53</v>
      </c>
    </row>
    <row r="37" spans="1:21" ht="14.25" customHeight="1">
      <c r="A37" s="21" t="s">
        <v>6</v>
      </c>
      <c r="B37" s="21"/>
      <c r="C37" s="315"/>
      <c r="D37" s="45"/>
      <c r="E37" s="38" t="s">
        <v>0</v>
      </c>
      <c r="F37" s="136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31" t="s">
        <v>3</v>
      </c>
      <c r="P37" s="21"/>
      <c r="Q37" s="23"/>
      <c r="T37" s="263">
        <v>22474</v>
      </c>
      <c r="U37" s="252">
        <v>52</v>
      </c>
    </row>
    <row r="38" spans="20:21" ht="12.75">
      <c r="T38" s="263">
        <v>22544</v>
      </c>
      <c r="U38" s="252">
        <v>51</v>
      </c>
    </row>
    <row r="39" spans="20:21" ht="12.75">
      <c r="T39" s="263">
        <v>22614</v>
      </c>
      <c r="U39" s="252">
        <v>50</v>
      </c>
    </row>
    <row r="40" spans="20:21" ht="12.75">
      <c r="T40" s="263">
        <v>22714</v>
      </c>
      <c r="U40" s="252">
        <v>49</v>
      </c>
    </row>
    <row r="41" spans="20:21" ht="12.75">
      <c r="T41" s="263">
        <v>22814</v>
      </c>
      <c r="U41" s="252">
        <v>48</v>
      </c>
    </row>
    <row r="42" spans="20:21" ht="12.75">
      <c r="T42" s="263">
        <v>22914</v>
      </c>
      <c r="U42" s="252">
        <v>47</v>
      </c>
    </row>
    <row r="43" spans="20:21" ht="12.75">
      <c r="T43" s="263">
        <v>23014</v>
      </c>
      <c r="U43" s="252">
        <v>46</v>
      </c>
    </row>
    <row r="44" spans="20:21" ht="12.75">
      <c r="T44" s="263">
        <v>23114</v>
      </c>
      <c r="U44" s="252">
        <v>45</v>
      </c>
    </row>
    <row r="45" spans="20:21" ht="12.75">
      <c r="T45" s="263">
        <v>23214</v>
      </c>
      <c r="U45" s="252">
        <v>44</v>
      </c>
    </row>
    <row r="46" spans="20:21" ht="12.75">
      <c r="T46" s="263">
        <v>23314</v>
      </c>
      <c r="U46" s="252">
        <v>43</v>
      </c>
    </row>
    <row r="47" spans="20:21" ht="12.75">
      <c r="T47" s="263">
        <v>23414</v>
      </c>
      <c r="U47" s="252">
        <v>42</v>
      </c>
    </row>
    <row r="48" spans="20:21" ht="12.75">
      <c r="T48" s="263">
        <v>23514</v>
      </c>
      <c r="U48" s="252">
        <v>41</v>
      </c>
    </row>
    <row r="49" spans="20:21" ht="12.75">
      <c r="T49" s="263">
        <v>23634</v>
      </c>
      <c r="U49" s="252">
        <v>40</v>
      </c>
    </row>
    <row r="50" spans="20:21" ht="12.75">
      <c r="T50" s="263">
        <v>23754</v>
      </c>
      <c r="U50" s="252">
        <v>39</v>
      </c>
    </row>
    <row r="51" spans="20:21" ht="12.75">
      <c r="T51" s="263">
        <v>23874</v>
      </c>
      <c r="U51" s="252">
        <v>38</v>
      </c>
    </row>
    <row r="52" spans="20:21" ht="12.75">
      <c r="T52" s="263">
        <v>23994</v>
      </c>
      <c r="U52" s="252">
        <v>37</v>
      </c>
    </row>
    <row r="53" spans="20:21" ht="12.75">
      <c r="T53" s="263">
        <v>24114</v>
      </c>
      <c r="U53" s="252">
        <v>36</v>
      </c>
    </row>
    <row r="54" spans="20:21" ht="12.75">
      <c r="T54" s="263">
        <v>24234</v>
      </c>
      <c r="U54" s="252">
        <v>35</v>
      </c>
    </row>
    <row r="55" spans="20:21" ht="12.75">
      <c r="T55" s="263">
        <v>24354</v>
      </c>
      <c r="U55" s="252">
        <v>34</v>
      </c>
    </row>
    <row r="56" spans="20:21" ht="12.75">
      <c r="T56" s="263">
        <v>24474</v>
      </c>
      <c r="U56" s="252">
        <v>33</v>
      </c>
    </row>
    <row r="57" spans="20:21" ht="12.75">
      <c r="T57" s="263">
        <v>24594</v>
      </c>
      <c r="U57" s="252">
        <v>32</v>
      </c>
    </row>
    <row r="58" spans="20:21" ht="12.75">
      <c r="T58" s="263">
        <v>24714</v>
      </c>
      <c r="U58" s="252">
        <v>31</v>
      </c>
    </row>
    <row r="59" spans="20:21" ht="12.75">
      <c r="T59" s="263">
        <v>24864</v>
      </c>
      <c r="U59" s="252">
        <v>30</v>
      </c>
    </row>
    <row r="60" spans="20:21" ht="12.75">
      <c r="T60" s="263">
        <v>25014</v>
      </c>
      <c r="U60" s="252">
        <v>29</v>
      </c>
    </row>
    <row r="61" spans="20:21" ht="12.75">
      <c r="T61" s="263">
        <v>25164</v>
      </c>
      <c r="U61" s="252">
        <v>28</v>
      </c>
    </row>
    <row r="62" spans="20:21" ht="12.75">
      <c r="T62" s="263">
        <v>25314</v>
      </c>
      <c r="U62" s="252">
        <v>27</v>
      </c>
    </row>
    <row r="63" spans="20:21" ht="12.75">
      <c r="T63" s="263">
        <v>25464</v>
      </c>
      <c r="U63" s="252">
        <v>26</v>
      </c>
    </row>
    <row r="64" spans="20:21" ht="12.75">
      <c r="T64" s="263">
        <v>25614</v>
      </c>
      <c r="U64" s="252">
        <v>25</v>
      </c>
    </row>
    <row r="65" spans="20:21" ht="12.75">
      <c r="T65" s="263">
        <v>25814</v>
      </c>
      <c r="U65" s="252">
        <v>24</v>
      </c>
    </row>
    <row r="66" spans="20:21" ht="12.75">
      <c r="T66" s="263">
        <v>30014</v>
      </c>
      <c r="U66" s="252">
        <v>23</v>
      </c>
    </row>
    <row r="67" spans="20:21" ht="12.75">
      <c r="T67" s="263">
        <v>30214</v>
      </c>
      <c r="U67" s="252">
        <v>22</v>
      </c>
    </row>
    <row r="68" spans="20:21" ht="12.75">
      <c r="T68" s="263">
        <v>30414</v>
      </c>
      <c r="U68" s="252">
        <v>21</v>
      </c>
    </row>
    <row r="69" spans="20:21" ht="12.75">
      <c r="T69" s="263">
        <v>30614</v>
      </c>
      <c r="U69" s="252">
        <v>20</v>
      </c>
    </row>
    <row r="70" spans="20:21" ht="12.75">
      <c r="T70" s="263">
        <v>30814</v>
      </c>
      <c r="U70" s="252">
        <v>19</v>
      </c>
    </row>
    <row r="71" spans="20:21" ht="12.75">
      <c r="T71" s="263">
        <v>31014</v>
      </c>
      <c r="U71" s="252">
        <v>18</v>
      </c>
    </row>
    <row r="72" spans="20:21" ht="12.75">
      <c r="T72" s="263">
        <v>31214</v>
      </c>
      <c r="U72" s="252">
        <v>17</v>
      </c>
    </row>
    <row r="73" spans="20:21" ht="12.75">
      <c r="T73" s="263">
        <v>31414</v>
      </c>
      <c r="U73" s="252">
        <v>16</v>
      </c>
    </row>
    <row r="74" spans="20:21" ht="12.75">
      <c r="T74" s="263">
        <v>31614</v>
      </c>
      <c r="U74" s="252">
        <v>15</v>
      </c>
    </row>
    <row r="75" spans="20:21" ht="12.75">
      <c r="T75" s="263">
        <v>31814</v>
      </c>
      <c r="U75" s="252">
        <v>14</v>
      </c>
    </row>
    <row r="76" spans="20:21" ht="12.75">
      <c r="T76" s="263">
        <v>32014</v>
      </c>
      <c r="U76" s="252">
        <v>13</v>
      </c>
    </row>
    <row r="77" spans="20:21" ht="12.75">
      <c r="T77" s="263">
        <v>32214</v>
      </c>
      <c r="U77" s="252">
        <v>12</v>
      </c>
    </row>
    <row r="78" spans="20:21" ht="12.75">
      <c r="T78" s="263">
        <v>32414</v>
      </c>
      <c r="U78" s="252">
        <v>11</v>
      </c>
    </row>
    <row r="79" spans="20:21" ht="12.75">
      <c r="T79" s="263">
        <v>32614</v>
      </c>
      <c r="U79" s="252">
        <v>10</v>
      </c>
    </row>
    <row r="80" spans="20:21" ht="12.75">
      <c r="T80" s="263">
        <v>32914</v>
      </c>
      <c r="U80" s="252">
        <v>9</v>
      </c>
    </row>
    <row r="81" spans="20:21" ht="12.75">
      <c r="T81" s="263">
        <v>33214</v>
      </c>
      <c r="U81" s="252">
        <v>8</v>
      </c>
    </row>
    <row r="82" spans="20:21" ht="12.75">
      <c r="T82" s="263">
        <v>33514</v>
      </c>
      <c r="U82" s="252">
        <v>7</v>
      </c>
    </row>
    <row r="83" spans="20:21" ht="12.75">
      <c r="T83" s="263">
        <v>33814</v>
      </c>
      <c r="U83" s="252">
        <v>6</v>
      </c>
    </row>
    <row r="84" spans="20:21" ht="12.75">
      <c r="T84" s="263">
        <v>34214</v>
      </c>
      <c r="U84" s="252">
        <v>5</v>
      </c>
    </row>
    <row r="85" spans="20:21" ht="12.75">
      <c r="T85" s="263">
        <v>34614</v>
      </c>
      <c r="U85" s="252">
        <v>4</v>
      </c>
    </row>
    <row r="86" spans="20:21" ht="12.75">
      <c r="T86" s="263">
        <v>35014</v>
      </c>
      <c r="U86" s="252">
        <v>3</v>
      </c>
    </row>
    <row r="87" spans="20:21" ht="12.75">
      <c r="T87" s="263">
        <v>35514</v>
      </c>
      <c r="U87" s="252">
        <v>2</v>
      </c>
    </row>
    <row r="88" spans="20:21" ht="12.75">
      <c r="T88" s="263">
        <v>40014</v>
      </c>
      <c r="U88" s="252">
        <v>1</v>
      </c>
    </row>
  </sheetData>
  <sheetProtection/>
  <mergeCells count="18">
    <mergeCell ref="A1:P1"/>
    <mergeCell ref="A2:P2"/>
    <mergeCell ref="A3:C3"/>
    <mergeCell ref="D3:E3"/>
    <mergeCell ref="F3:G3"/>
    <mergeCell ref="N4:P4"/>
    <mergeCell ref="I3:L3"/>
    <mergeCell ref="N3:P3"/>
    <mergeCell ref="A4:C4"/>
    <mergeCell ref="D4:E4"/>
    <mergeCell ref="N5:P5"/>
    <mergeCell ref="G6:G7"/>
    <mergeCell ref="A6:A7"/>
    <mergeCell ref="B6:B7"/>
    <mergeCell ref="E6:E7"/>
    <mergeCell ref="F6:F7"/>
    <mergeCell ref="C6:C7"/>
    <mergeCell ref="D6:D7"/>
  </mergeCells>
  <conditionalFormatting sqref="N1:N65536 E1:E65536">
    <cfRule type="containsText" priority="4" dxfId="0" operator="containsText" stopIfTrue="1" text="FERDİ">
      <formula>NOT(ISERROR(SEARCH("FERDİ",E1)))</formula>
    </cfRule>
  </conditionalFormatting>
  <conditionalFormatting sqref="N8:N15">
    <cfRule type="containsText" priority="2" dxfId="0" operator="containsText" stopIfTrue="1" text="OC">
      <formula>NOT(ISERROR(SEARCH("OC",N8)))</formula>
    </cfRule>
  </conditionalFormatting>
  <conditionalFormatting sqref="E8:E35">
    <cfRule type="containsText" priority="1" dxfId="0" operator="containsText" stopIfTrue="1" text="OC">
      <formula>NOT(ISERROR(SEARCH("OC",E8)))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7" r:id="rId2"/>
  <ignoredErrors>
    <ignoredError sqref="D4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S9" sqref="S9"/>
    </sheetView>
  </sheetViews>
  <sheetFormatPr defaultColWidth="9.140625" defaultRowHeight="12.75"/>
  <cols>
    <col min="1" max="1" width="6.28125" style="19" customWidth="1"/>
    <col min="2" max="2" width="8.57421875" style="19" customWidth="1"/>
    <col min="3" max="3" width="13.28125" style="316" bestFit="1" customWidth="1"/>
    <col min="4" max="4" width="41.7109375" style="39" bestFit="1" customWidth="1"/>
    <col min="5" max="5" width="18.8515625" style="39" customWidth="1"/>
    <col min="6" max="6" width="15.57421875" style="17" customWidth="1"/>
    <col min="7" max="7" width="7.57421875" style="20" customWidth="1"/>
    <col min="8" max="8" width="2.140625" style="17" customWidth="1"/>
    <col min="9" max="9" width="7.7109375" style="19" customWidth="1"/>
    <col min="10" max="10" width="14.00390625" style="19" hidden="1" customWidth="1"/>
    <col min="11" max="11" width="8.7109375" style="19" customWidth="1"/>
    <col min="12" max="12" width="12.421875" style="316" customWidth="1"/>
    <col min="13" max="13" width="35.421875" style="43" bestFit="1" customWidth="1"/>
    <col min="14" max="14" width="21.140625" style="43" customWidth="1"/>
    <col min="15" max="15" width="16.140625" style="17" customWidth="1"/>
    <col min="16" max="16" width="9.00390625" style="17" customWidth="1"/>
    <col min="17" max="17" width="5.7109375" style="17" customWidth="1"/>
    <col min="18" max="19" width="9.140625" style="17" customWidth="1"/>
    <col min="20" max="20" width="9.140625" style="263" hidden="1" customWidth="1"/>
    <col min="21" max="21" width="9.140625" style="252" hidden="1" customWidth="1"/>
    <col min="22" max="16384" width="9.140625" style="17" customWidth="1"/>
  </cols>
  <sheetData>
    <row r="1" spans="1:21" s="8" customFormat="1" ht="48.75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T1" s="262">
        <v>5254</v>
      </c>
      <c r="U1" s="249">
        <v>100</v>
      </c>
    </row>
    <row r="2" spans="1:21" s="8" customFormat="1" ht="24.75" customHeight="1">
      <c r="A2" s="511" t="str">
        <f>'YARIŞMA BİLGİLERİ'!F19</f>
        <v>4.İnternational Rumi Children Games Sport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T2" s="262">
        <v>5264</v>
      </c>
      <c r="U2" s="249">
        <v>99</v>
      </c>
    </row>
    <row r="3" spans="1:21" s="10" customFormat="1" ht="20.25" customHeight="1">
      <c r="A3" s="512" t="s">
        <v>294</v>
      </c>
      <c r="B3" s="512"/>
      <c r="C3" s="512"/>
      <c r="D3" s="513" t="str">
        <f>Program!C20</f>
        <v>4x100 M.</v>
      </c>
      <c r="E3" s="513"/>
      <c r="F3" s="514"/>
      <c r="G3" s="514"/>
      <c r="H3" s="9"/>
      <c r="I3" s="599"/>
      <c r="J3" s="599"/>
      <c r="K3" s="599"/>
      <c r="L3" s="599"/>
      <c r="M3" s="67"/>
      <c r="N3" s="522"/>
      <c r="O3" s="522"/>
      <c r="P3" s="522"/>
      <c r="T3" s="262">
        <v>5274</v>
      </c>
      <c r="U3" s="249">
        <v>98</v>
      </c>
    </row>
    <row r="4" spans="1:21" s="10" customFormat="1" ht="17.25" customHeight="1">
      <c r="A4" s="517" t="s">
        <v>295</v>
      </c>
      <c r="B4" s="517"/>
      <c r="C4" s="517"/>
      <c r="D4" s="518" t="str">
        <f>'YARIŞMA BİLGİLERİ'!F21</f>
        <v>Boys-Erkekler</v>
      </c>
      <c r="E4" s="518"/>
      <c r="F4" s="24"/>
      <c r="G4" s="24"/>
      <c r="H4" s="24"/>
      <c r="I4" s="24"/>
      <c r="J4" s="24"/>
      <c r="K4" s="24"/>
      <c r="L4" s="317"/>
      <c r="M4" s="66" t="s">
        <v>293</v>
      </c>
      <c r="N4" s="523" t="str">
        <f>Program!B20</f>
        <v>22 April 2014 - 16.40</v>
      </c>
      <c r="O4" s="523"/>
      <c r="P4" s="523"/>
      <c r="T4" s="262">
        <v>5284</v>
      </c>
      <c r="U4" s="249">
        <v>97</v>
      </c>
    </row>
    <row r="5" spans="1:21" s="8" customFormat="1" ht="15" customHeight="1">
      <c r="A5" s="11"/>
      <c r="B5" s="11"/>
      <c r="C5" s="313"/>
      <c r="D5" s="12"/>
      <c r="E5" s="13"/>
      <c r="F5" s="13"/>
      <c r="G5" s="13"/>
      <c r="H5" s="13"/>
      <c r="I5" s="11"/>
      <c r="J5" s="11"/>
      <c r="K5" s="11"/>
      <c r="L5" s="318"/>
      <c r="M5" s="14"/>
      <c r="N5" s="535">
        <v>41751.70509189815</v>
      </c>
      <c r="O5" s="535"/>
      <c r="P5" s="535"/>
      <c r="T5" s="262">
        <v>5294</v>
      </c>
      <c r="U5" s="249">
        <v>96</v>
      </c>
    </row>
    <row r="6" spans="1:21" s="15" customFormat="1" ht="24" customHeight="1">
      <c r="A6" s="519" t="s">
        <v>139</v>
      </c>
      <c r="B6" s="515" t="s">
        <v>140</v>
      </c>
      <c r="C6" s="520" t="s">
        <v>141</v>
      </c>
      <c r="D6" s="519" t="s">
        <v>142</v>
      </c>
      <c r="E6" s="519" t="s">
        <v>138</v>
      </c>
      <c r="F6" s="519" t="s">
        <v>137</v>
      </c>
      <c r="G6" s="515" t="s">
        <v>144</v>
      </c>
      <c r="I6" s="596" t="s">
        <v>145</v>
      </c>
      <c r="J6" s="597"/>
      <c r="K6" s="597"/>
      <c r="L6" s="597"/>
      <c r="M6" s="597"/>
      <c r="N6" s="597"/>
      <c r="O6" s="597"/>
      <c r="P6" s="598"/>
      <c r="T6" s="263">
        <v>5304</v>
      </c>
      <c r="U6" s="252">
        <v>95</v>
      </c>
    </row>
    <row r="7" spans="1:21" ht="24" customHeight="1">
      <c r="A7" s="519"/>
      <c r="B7" s="516"/>
      <c r="C7" s="520"/>
      <c r="D7" s="519"/>
      <c r="E7" s="519"/>
      <c r="F7" s="519"/>
      <c r="G7" s="516"/>
      <c r="H7" s="16"/>
      <c r="I7" s="35" t="s">
        <v>345</v>
      </c>
      <c r="J7" s="35" t="s">
        <v>28</v>
      </c>
      <c r="K7" s="35" t="s">
        <v>140</v>
      </c>
      <c r="L7" s="309" t="s">
        <v>141</v>
      </c>
      <c r="M7" s="36" t="s">
        <v>142</v>
      </c>
      <c r="N7" s="36" t="s">
        <v>138</v>
      </c>
      <c r="O7" s="35" t="s">
        <v>137</v>
      </c>
      <c r="P7" s="35" t="s">
        <v>148</v>
      </c>
      <c r="T7" s="263">
        <v>5314</v>
      </c>
      <c r="U7" s="252">
        <v>94</v>
      </c>
    </row>
    <row r="8" spans="1:21" s="15" customFormat="1" ht="78" customHeight="1">
      <c r="A8" s="270">
        <v>1</v>
      </c>
      <c r="B8" s="369" t="s">
        <v>471</v>
      </c>
      <c r="C8" s="365" t="s">
        <v>469</v>
      </c>
      <c r="D8" s="357" t="s">
        <v>470</v>
      </c>
      <c r="E8" s="272" t="s">
        <v>285</v>
      </c>
      <c r="F8" s="348">
        <v>4458</v>
      </c>
      <c r="G8" s="367">
        <v>7</v>
      </c>
      <c r="H8" s="18"/>
      <c r="I8" s="270">
        <v>1</v>
      </c>
      <c r="J8" s="127" t="s">
        <v>68</v>
      </c>
      <c r="K8" s="364" t="s">
        <v>393</v>
      </c>
      <c r="L8" s="365" t="s">
        <v>393</v>
      </c>
      <c r="M8" s="347" t="s">
        <v>393</v>
      </c>
      <c r="N8" s="347" t="s">
        <v>393</v>
      </c>
      <c r="O8" s="348"/>
      <c r="P8" s="345"/>
      <c r="T8" s="263">
        <v>5324</v>
      </c>
      <c r="U8" s="252">
        <v>93</v>
      </c>
    </row>
    <row r="9" spans="1:21" s="15" customFormat="1" ht="78" customHeight="1">
      <c r="A9" s="270">
        <v>2</v>
      </c>
      <c r="B9" s="369" t="s">
        <v>465</v>
      </c>
      <c r="C9" s="365" t="s">
        <v>466</v>
      </c>
      <c r="D9" s="357" t="s">
        <v>464</v>
      </c>
      <c r="E9" s="272" t="s">
        <v>300</v>
      </c>
      <c r="F9" s="348">
        <v>4736</v>
      </c>
      <c r="G9" s="367">
        <v>6</v>
      </c>
      <c r="H9" s="18"/>
      <c r="I9" s="270">
        <v>2</v>
      </c>
      <c r="J9" s="127" t="s">
        <v>69</v>
      </c>
      <c r="K9" s="364" t="s">
        <v>462</v>
      </c>
      <c r="L9" s="365" t="s">
        <v>463</v>
      </c>
      <c r="M9" s="347" t="s">
        <v>461</v>
      </c>
      <c r="N9" s="347" t="s">
        <v>348</v>
      </c>
      <c r="O9" s="348">
        <v>4743</v>
      </c>
      <c r="P9" s="345">
        <v>3</v>
      </c>
      <c r="T9" s="263">
        <v>5334</v>
      </c>
      <c r="U9" s="252">
        <v>92</v>
      </c>
    </row>
    <row r="10" spans="1:21" s="15" customFormat="1" ht="78" customHeight="1">
      <c r="A10" s="270">
        <v>3</v>
      </c>
      <c r="B10" s="369" t="s">
        <v>462</v>
      </c>
      <c r="C10" s="365" t="s">
        <v>463</v>
      </c>
      <c r="D10" s="357" t="s">
        <v>461</v>
      </c>
      <c r="E10" s="272" t="s">
        <v>348</v>
      </c>
      <c r="F10" s="348">
        <v>4743</v>
      </c>
      <c r="G10" s="367">
        <v>5</v>
      </c>
      <c r="H10" s="18"/>
      <c r="I10" s="270">
        <v>3</v>
      </c>
      <c r="J10" s="127" t="s">
        <v>70</v>
      </c>
      <c r="K10" s="364" t="s">
        <v>363</v>
      </c>
      <c r="L10" s="365" t="s">
        <v>364</v>
      </c>
      <c r="M10" s="347" t="s">
        <v>365</v>
      </c>
      <c r="N10" s="347" t="s">
        <v>354</v>
      </c>
      <c r="O10" s="348">
        <v>4758</v>
      </c>
      <c r="P10" s="345">
        <v>4</v>
      </c>
      <c r="T10" s="263">
        <v>5344</v>
      </c>
      <c r="U10" s="252">
        <v>91</v>
      </c>
    </row>
    <row r="11" spans="1:21" s="15" customFormat="1" ht="78" customHeight="1">
      <c r="A11" s="270">
        <v>4</v>
      </c>
      <c r="B11" s="369" t="s">
        <v>363</v>
      </c>
      <c r="C11" s="365" t="s">
        <v>364</v>
      </c>
      <c r="D11" s="357" t="s">
        <v>365</v>
      </c>
      <c r="E11" s="272" t="s">
        <v>354</v>
      </c>
      <c r="F11" s="348">
        <v>4758</v>
      </c>
      <c r="G11" s="367">
        <v>4</v>
      </c>
      <c r="H11" s="18"/>
      <c r="I11" s="270">
        <v>4</v>
      </c>
      <c r="J11" s="127" t="s">
        <v>71</v>
      </c>
      <c r="K11" s="364" t="s">
        <v>468</v>
      </c>
      <c r="L11" s="365" t="s">
        <v>469</v>
      </c>
      <c r="M11" s="347" t="s">
        <v>467</v>
      </c>
      <c r="N11" s="347" t="s">
        <v>310</v>
      </c>
      <c r="O11" s="348" t="s">
        <v>489</v>
      </c>
      <c r="P11" s="345" t="s">
        <v>427</v>
      </c>
      <c r="T11" s="263">
        <v>5354</v>
      </c>
      <c r="U11" s="252">
        <v>90</v>
      </c>
    </row>
    <row r="12" spans="1:21" s="15" customFormat="1" ht="78" customHeight="1">
      <c r="A12" s="270">
        <v>5</v>
      </c>
      <c r="B12" s="369" t="s">
        <v>456</v>
      </c>
      <c r="C12" s="365">
        <v>0</v>
      </c>
      <c r="D12" s="357" t="s">
        <v>457</v>
      </c>
      <c r="E12" s="272" t="s">
        <v>309</v>
      </c>
      <c r="F12" s="348">
        <v>5102</v>
      </c>
      <c r="G12" s="367">
        <v>3</v>
      </c>
      <c r="H12" s="18"/>
      <c r="I12" s="270">
        <v>5</v>
      </c>
      <c r="J12" s="127" t="s">
        <v>72</v>
      </c>
      <c r="K12" s="364" t="s">
        <v>471</v>
      </c>
      <c r="L12" s="365" t="s">
        <v>469</v>
      </c>
      <c r="M12" s="347" t="s">
        <v>470</v>
      </c>
      <c r="N12" s="347" t="s">
        <v>285</v>
      </c>
      <c r="O12" s="348">
        <v>4458</v>
      </c>
      <c r="P12" s="345">
        <v>1</v>
      </c>
      <c r="T12" s="263">
        <v>5364</v>
      </c>
      <c r="U12" s="252">
        <v>89</v>
      </c>
    </row>
    <row r="13" spans="1:21" s="15" customFormat="1" ht="78" customHeight="1">
      <c r="A13" s="270" t="s">
        <v>427</v>
      </c>
      <c r="B13" s="369" t="s">
        <v>468</v>
      </c>
      <c r="C13" s="365" t="s">
        <v>469</v>
      </c>
      <c r="D13" s="357" t="s">
        <v>467</v>
      </c>
      <c r="E13" s="272" t="s">
        <v>310</v>
      </c>
      <c r="F13" s="348" t="s">
        <v>489</v>
      </c>
      <c r="G13" s="367">
        <v>0</v>
      </c>
      <c r="H13" s="18"/>
      <c r="I13" s="270">
        <v>6</v>
      </c>
      <c r="J13" s="127" t="s">
        <v>73</v>
      </c>
      <c r="K13" s="364" t="s">
        <v>465</v>
      </c>
      <c r="L13" s="365" t="s">
        <v>466</v>
      </c>
      <c r="M13" s="347" t="s">
        <v>464</v>
      </c>
      <c r="N13" s="347" t="s">
        <v>300</v>
      </c>
      <c r="O13" s="348">
        <v>4736</v>
      </c>
      <c r="P13" s="345">
        <v>2</v>
      </c>
      <c r="T13" s="263">
        <v>5374</v>
      </c>
      <c r="U13" s="252">
        <v>88</v>
      </c>
    </row>
    <row r="14" spans="1:21" s="15" customFormat="1" ht="78" customHeight="1">
      <c r="A14" s="270"/>
      <c r="B14" s="369"/>
      <c r="C14" s="365"/>
      <c r="D14" s="357"/>
      <c r="E14" s="272"/>
      <c r="F14" s="348"/>
      <c r="G14" s="367"/>
      <c r="H14" s="18"/>
      <c r="I14" s="270">
        <v>7</v>
      </c>
      <c r="J14" s="127" t="s">
        <v>74</v>
      </c>
      <c r="K14" s="364" t="s">
        <v>456</v>
      </c>
      <c r="L14" s="365">
        <v>0</v>
      </c>
      <c r="M14" s="347" t="s">
        <v>457</v>
      </c>
      <c r="N14" s="347" t="s">
        <v>309</v>
      </c>
      <c r="O14" s="348">
        <v>5102</v>
      </c>
      <c r="P14" s="345">
        <v>5</v>
      </c>
      <c r="T14" s="263">
        <v>5384</v>
      </c>
      <c r="U14" s="252">
        <v>87</v>
      </c>
    </row>
    <row r="15" spans="1:21" s="15" customFormat="1" ht="78" customHeight="1">
      <c r="A15" s="270"/>
      <c r="B15" s="369"/>
      <c r="C15" s="365"/>
      <c r="D15" s="357"/>
      <c r="E15" s="272"/>
      <c r="F15" s="348"/>
      <c r="G15" s="367"/>
      <c r="H15" s="18"/>
      <c r="I15" s="270">
        <v>8</v>
      </c>
      <c r="J15" s="127" t="s">
        <v>75</v>
      </c>
      <c r="K15" s="364" t="s">
        <v>393</v>
      </c>
      <c r="L15" s="365" t="s">
        <v>393</v>
      </c>
      <c r="M15" s="347" t="s">
        <v>393</v>
      </c>
      <c r="N15" s="347" t="s">
        <v>393</v>
      </c>
      <c r="O15" s="348"/>
      <c r="P15" s="345"/>
      <c r="T15" s="263">
        <v>5394</v>
      </c>
      <c r="U15" s="252">
        <v>86</v>
      </c>
    </row>
    <row r="16" spans="1:21" s="15" customFormat="1" ht="78" customHeight="1">
      <c r="A16" s="270"/>
      <c r="B16" s="369"/>
      <c r="C16" s="365"/>
      <c r="D16" s="357"/>
      <c r="E16" s="272"/>
      <c r="F16" s="348"/>
      <c r="G16" s="367"/>
      <c r="H16" s="18"/>
      <c r="I16" s="596" t="s">
        <v>146</v>
      </c>
      <c r="J16" s="597"/>
      <c r="K16" s="597"/>
      <c r="L16" s="597"/>
      <c r="M16" s="597"/>
      <c r="N16" s="597"/>
      <c r="O16" s="597"/>
      <c r="P16" s="598"/>
      <c r="T16" s="263">
        <v>5404</v>
      </c>
      <c r="U16" s="252">
        <v>85</v>
      </c>
    </row>
    <row r="17" spans="1:21" s="15" customFormat="1" ht="78" customHeight="1">
      <c r="A17" s="270"/>
      <c r="B17" s="369"/>
      <c r="C17" s="365"/>
      <c r="D17" s="357"/>
      <c r="E17" s="272"/>
      <c r="F17" s="348"/>
      <c r="G17" s="367"/>
      <c r="H17" s="18"/>
      <c r="I17" s="35" t="s">
        <v>345</v>
      </c>
      <c r="J17" s="35" t="s">
        <v>28</v>
      </c>
      <c r="K17" s="35" t="s">
        <v>140</v>
      </c>
      <c r="L17" s="309" t="s">
        <v>141</v>
      </c>
      <c r="M17" s="36" t="s">
        <v>142</v>
      </c>
      <c r="N17" s="36" t="s">
        <v>138</v>
      </c>
      <c r="O17" s="35" t="s">
        <v>137</v>
      </c>
      <c r="P17" s="35" t="s">
        <v>148</v>
      </c>
      <c r="T17" s="263">
        <v>5424</v>
      </c>
      <c r="U17" s="252">
        <v>84</v>
      </c>
    </row>
    <row r="18" spans="1:21" s="15" customFormat="1" ht="78" customHeight="1">
      <c r="A18" s="270"/>
      <c r="B18" s="369"/>
      <c r="C18" s="365"/>
      <c r="D18" s="357"/>
      <c r="E18" s="272"/>
      <c r="F18" s="348"/>
      <c r="G18" s="367"/>
      <c r="H18" s="18"/>
      <c r="I18" s="270">
        <v>1</v>
      </c>
      <c r="J18" s="127" t="s">
        <v>76</v>
      </c>
      <c r="K18" s="364" t="s">
        <v>393</v>
      </c>
      <c r="L18" s="365" t="s">
        <v>393</v>
      </c>
      <c r="M18" s="347" t="s">
        <v>393</v>
      </c>
      <c r="N18" s="347" t="s">
        <v>393</v>
      </c>
      <c r="O18" s="348"/>
      <c r="P18" s="345"/>
      <c r="T18" s="263">
        <v>5444</v>
      </c>
      <c r="U18" s="252">
        <v>83</v>
      </c>
    </row>
    <row r="19" spans="1:21" s="15" customFormat="1" ht="78" customHeight="1">
      <c r="A19" s="270"/>
      <c r="B19" s="369"/>
      <c r="C19" s="365"/>
      <c r="D19" s="357"/>
      <c r="E19" s="272"/>
      <c r="F19" s="348"/>
      <c r="G19" s="367"/>
      <c r="H19" s="18"/>
      <c r="I19" s="270">
        <v>2</v>
      </c>
      <c r="J19" s="127" t="s">
        <v>77</v>
      </c>
      <c r="K19" s="364" t="s">
        <v>393</v>
      </c>
      <c r="L19" s="365" t="s">
        <v>393</v>
      </c>
      <c r="M19" s="347" t="s">
        <v>393</v>
      </c>
      <c r="N19" s="347" t="s">
        <v>393</v>
      </c>
      <c r="O19" s="348"/>
      <c r="P19" s="345"/>
      <c r="T19" s="263">
        <v>5464</v>
      </c>
      <c r="U19" s="252">
        <v>82</v>
      </c>
    </row>
    <row r="20" spans="1:21" s="15" customFormat="1" ht="78" customHeight="1">
      <c r="A20" s="270"/>
      <c r="B20" s="369"/>
      <c r="C20" s="365"/>
      <c r="D20" s="357"/>
      <c r="E20" s="272"/>
      <c r="F20" s="348"/>
      <c r="G20" s="367"/>
      <c r="H20" s="18"/>
      <c r="I20" s="270">
        <v>3</v>
      </c>
      <c r="J20" s="127" t="s">
        <v>78</v>
      </c>
      <c r="K20" s="364" t="s">
        <v>393</v>
      </c>
      <c r="L20" s="365" t="s">
        <v>393</v>
      </c>
      <c r="M20" s="347" t="s">
        <v>393</v>
      </c>
      <c r="N20" s="347" t="s">
        <v>393</v>
      </c>
      <c r="O20" s="348"/>
      <c r="P20" s="345"/>
      <c r="T20" s="263">
        <v>5484</v>
      </c>
      <c r="U20" s="252">
        <v>81</v>
      </c>
    </row>
    <row r="21" spans="1:21" s="15" customFormat="1" ht="78" customHeight="1">
      <c r="A21" s="270"/>
      <c r="B21" s="369"/>
      <c r="C21" s="365"/>
      <c r="D21" s="357"/>
      <c r="E21" s="272"/>
      <c r="F21" s="348"/>
      <c r="G21" s="367"/>
      <c r="H21" s="18"/>
      <c r="I21" s="270">
        <v>4</v>
      </c>
      <c r="J21" s="127" t="s">
        <v>79</v>
      </c>
      <c r="K21" s="364" t="s">
        <v>393</v>
      </c>
      <c r="L21" s="365" t="s">
        <v>393</v>
      </c>
      <c r="M21" s="347" t="s">
        <v>393</v>
      </c>
      <c r="N21" s="347" t="s">
        <v>393</v>
      </c>
      <c r="O21" s="348"/>
      <c r="P21" s="345"/>
      <c r="T21" s="263">
        <v>5504</v>
      </c>
      <c r="U21" s="252">
        <v>80</v>
      </c>
    </row>
    <row r="22" spans="1:21" s="15" customFormat="1" ht="78" customHeight="1">
      <c r="A22" s="270"/>
      <c r="B22" s="369"/>
      <c r="C22" s="365"/>
      <c r="D22" s="357"/>
      <c r="E22" s="272"/>
      <c r="F22" s="348"/>
      <c r="G22" s="367"/>
      <c r="H22" s="18"/>
      <c r="I22" s="270">
        <v>5</v>
      </c>
      <c r="J22" s="127" t="s">
        <v>80</v>
      </c>
      <c r="K22" s="364" t="s">
        <v>393</v>
      </c>
      <c r="L22" s="365" t="s">
        <v>393</v>
      </c>
      <c r="M22" s="347" t="s">
        <v>393</v>
      </c>
      <c r="N22" s="347" t="s">
        <v>393</v>
      </c>
      <c r="O22" s="348"/>
      <c r="P22" s="345"/>
      <c r="T22" s="263">
        <v>5524</v>
      </c>
      <c r="U22" s="252">
        <v>79</v>
      </c>
    </row>
    <row r="23" spans="1:21" s="15" customFormat="1" ht="78" customHeight="1">
      <c r="A23" s="270"/>
      <c r="B23" s="369"/>
      <c r="C23" s="365"/>
      <c r="D23" s="357"/>
      <c r="E23" s="272"/>
      <c r="F23" s="348"/>
      <c r="G23" s="367"/>
      <c r="H23" s="18"/>
      <c r="I23" s="270">
        <v>6</v>
      </c>
      <c r="J23" s="127" t="s">
        <v>81</v>
      </c>
      <c r="K23" s="364" t="s">
        <v>393</v>
      </c>
      <c r="L23" s="365" t="s">
        <v>393</v>
      </c>
      <c r="M23" s="347" t="s">
        <v>393</v>
      </c>
      <c r="N23" s="347" t="s">
        <v>393</v>
      </c>
      <c r="O23" s="348"/>
      <c r="P23" s="345"/>
      <c r="T23" s="263">
        <v>5544</v>
      </c>
      <c r="U23" s="252">
        <v>78</v>
      </c>
    </row>
    <row r="24" spans="1:21" s="15" customFormat="1" ht="78" customHeight="1">
      <c r="A24" s="270"/>
      <c r="B24" s="369"/>
      <c r="C24" s="365"/>
      <c r="D24" s="357"/>
      <c r="E24" s="272"/>
      <c r="F24" s="348"/>
      <c r="G24" s="367"/>
      <c r="H24" s="18"/>
      <c r="I24" s="270">
        <v>7</v>
      </c>
      <c r="J24" s="127" t="s">
        <v>82</v>
      </c>
      <c r="K24" s="364" t="s">
        <v>393</v>
      </c>
      <c r="L24" s="365" t="s">
        <v>393</v>
      </c>
      <c r="M24" s="347" t="s">
        <v>393</v>
      </c>
      <c r="N24" s="347" t="s">
        <v>393</v>
      </c>
      <c r="O24" s="348"/>
      <c r="P24" s="345"/>
      <c r="T24" s="263">
        <v>5564</v>
      </c>
      <c r="U24" s="252">
        <v>77</v>
      </c>
    </row>
    <row r="25" spans="1:21" s="15" customFormat="1" ht="78" customHeight="1">
      <c r="A25" s="270"/>
      <c r="B25" s="369"/>
      <c r="C25" s="365"/>
      <c r="D25" s="357"/>
      <c r="E25" s="272"/>
      <c r="F25" s="348"/>
      <c r="G25" s="367"/>
      <c r="H25" s="18"/>
      <c r="I25" s="270">
        <v>8</v>
      </c>
      <c r="J25" s="127" t="s">
        <v>83</v>
      </c>
      <c r="K25" s="364" t="s">
        <v>393</v>
      </c>
      <c r="L25" s="365" t="s">
        <v>393</v>
      </c>
      <c r="M25" s="347" t="s">
        <v>393</v>
      </c>
      <c r="N25" s="347" t="s">
        <v>393</v>
      </c>
      <c r="O25" s="348"/>
      <c r="P25" s="345"/>
      <c r="T25" s="263">
        <v>5584</v>
      </c>
      <c r="U25" s="252">
        <v>76</v>
      </c>
    </row>
    <row r="26" spans="1:21" ht="13.5" customHeight="1">
      <c r="A26" s="26"/>
      <c r="B26" s="26"/>
      <c r="C26" s="314"/>
      <c r="D26" s="44"/>
      <c r="E26" s="27"/>
      <c r="F26" s="28"/>
      <c r="G26" s="29"/>
      <c r="T26" s="263">
        <v>5604</v>
      </c>
      <c r="U26" s="252">
        <v>75</v>
      </c>
    </row>
    <row r="27" spans="1:21" ht="14.25" customHeight="1">
      <c r="A27" s="21" t="s">
        <v>6</v>
      </c>
      <c r="B27" s="21"/>
      <c r="C27" s="315"/>
      <c r="D27" s="45"/>
      <c r="E27" s="38" t="s">
        <v>0</v>
      </c>
      <c r="F27" s="34" t="s">
        <v>1</v>
      </c>
      <c r="G27" s="19"/>
      <c r="H27" s="22" t="s">
        <v>2</v>
      </c>
      <c r="M27" s="41" t="s">
        <v>3</v>
      </c>
      <c r="N27" s="42" t="s">
        <v>3</v>
      </c>
      <c r="O27" s="19" t="s">
        <v>3</v>
      </c>
      <c r="P27" s="21"/>
      <c r="Q27" s="23"/>
      <c r="T27" s="263">
        <v>5624</v>
      </c>
      <c r="U27" s="252">
        <v>74</v>
      </c>
    </row>
    <row r="28" spans="20:21" ht="12.75">
      <c r="T28" s="263">
        <v>5644</v>
      </c>
      <c r="U28" s="252">
        <v>73</v>
      </c>
    </row>
    <row r="29" spans="20:21" ht="12.75">
      <c r="T29" s="263">
        <v>5664</v>
      </c>
      <c r="U29" s="252">
        <v>72</v>
      </c>
    </row>
    <row r="30" spans="20:21" ht="12.75">
      <c r="T30" s="263">
        <v>5684</v>
      </c>
      <c r="U30" s="252">
        <v>71</v>
      </c>
    </row>
    <row r="31" spans="20:21" ht="12.75">
      <c r="T31" s="263">
        <v>5704</v>
      </c>
      <c r="U31" s="252">
        <v>70</v>
      </c>
    </row>
    <row r="32" spans="20:21" ht="12.75">
      <c r="T32" s="263">
        <v>5724</v>
      </c>
      <c r="U32" s="252">
        <v>69</v>
      </c>
    </row>
    <row r="33" spans="20:21" ht="12.75">
      <c r="T33" s="263">
        <v>5744</v>
      </c>
      <c r="U33" s="252">
        <v>68</v>
      </c>
    </row>
    <row r="34" spans="20:21" ht="12.75">
      <c r="T34" s="263">
        <v>5764</v>
      </c>
      <c r="U34" s="252">
        <v>67</v>
      </c>
    </row>
    <row r="35" spans="20:21" ht="12.75">
      <c r="T35" s="263">
        <v>5784</v>
      </c>
      <c r="U35" s="252">
        <v>66</v>
      </c>
    </row>
    <row r="36" spans="20:21" ht="12.75">
      <c r="T36" s="263">
        <v>5804</v>
      </c>
      <c r="U36" s="252">
        <v>65</v>
      </c>
    </row>
    <row r="37" spans="20:21" ht="12.75">
      <c r="T37" s="263">
        <v>5824</v>
      </c>
      <c r="U37" s="252">
        <v>64</v>
      </c>
    </row>
    <row r="38" spans="20:21" ht="12.75">
      <c r="T38" s="263">
        <v>5844</v>
      </c>
      <c r="U38" s="252">
        <v>63</v>
      </c>
    </row>
    <row r="39" spans="20:21" ht="12.75">
      <c r="T39" s="263">
        <v>5864</v>
      </c>
      <c r="U39" s="252">
        <v>62</v>
      </c>
    </row>
    <row r="40" spans="20:21" ht="12.75">
      <c r="T40" s="263">
        <v>5884</v>
      </c>
      <c r="U40" s="252">
        <v>61</v>
      </c>
    </row>
    <row r="41" spans="20:21" ht="12.75">
      <c r="T41" s="263">
        <v>5904</v>
      </c>
      <c r="U41" s="252">
        <v>60</v>
      </c>
    </row>
    <row r="42" spans="20:21" ht="12.75">
      <c r="T42" s="263">
        <v>5924</v>
      </c>
      <c r="U42" s="252">
        <v>59</v>
      </c>
    </row>
    <row r="43" spans="20:21" ht="12.75">
      <c r="T43" s="263">
        <v>5944</v>
      </c>
      <c r="U43" s="252">
        <v>58</v>
      </c>
    </row>
    <row r="44" spans="20:21" ht="12.75">
      <c r="T44" s="263">
        <v>5964</v>
      </c>
      <c r="U44" s="252">
        <v>57</v>
      </c>
    </row>
    <row r="45" spans="20:21" ht="12.75">
      <c r="T45" s="263">
        <v>5984</v>
      </c>
      <c r="U45" s="252">
        <v>56</v>
      </c>
    </row>
    <row r="46" spans="20:21" ht="12.75">
      <c r="T46" s="263">
        <v>10004</v>
      </c>
      <c r="U46" s="252">
        <v>55</v>
      </c>
    </row>
    <row r="47" spans="20:21" ht="12.75">
      <c r="T47" s="263">
        <v>10024</v>
      </c>
      <c r="U47" s="252">
        <v>54</v>
      </c>
    </row>
    <row r="48" spans="20:21" ht="12.75">
      <c r="T48" s="263">
        <v>10044</v>
      </c>
      <c r="U48" s="252">
        <v>53</v>
      </c>
    </row>
    <row r="49" spans="20:21" ht="12.75">
      <c r="T49" s="263">
        <v>10064</v>
      </c>
      <c r="U49" s="252">
        <v>52</v>
      </c>
    </row>
    <row r="50" spans="20:21" ht="12.75">
      <c r="T50" s="263">
        <v>10084</v>
      </c>
      <c r="U50" s="252">
        <v>51</v>
      </c>
    </row>
    <row r="51" spans="20:21" ht="12.75">
      <c r="T51" s="263">
        <v>10104</v>
      </c>
      <c r="U51" s="252">
        <v>50</v>
      </c>
    </row>
    <row r="52" spans="20:21" ht="12.75">
      <c r="T52" s="263">
        <v>10134</v>
      </c>
      <c r="U52" s="252">
        <v>49</v>
      </c>
    </row>
    <row r="53" spans="20:21" ht="12.75">
      <c r="T53" s="263">
        <v>10164</v>
      </c>
      <c r="U53" s="252">
        <v>48</v>
      </c>
    </row>
    <row r="54" spans="20:21" ht="12.75">
      <c r="T54" s="263">
        <v>10194</v>
      </c>
      <c r="U54" s="252">
        <v>47</v>
      </c>
    </row>
    <row r="55" spans="20:21" ht="12.75">
      <c r="T55" s="263">
        <v>10224</v>
      </c>
      <c r="U55" s="252">
        <v>46</v>
      </c>
    </row>
    <row r="56" spans="20:21" ht="12.75">
      <c r="T56" s="263">
        <v>10254</v>
      </c>
      <c r="U56" s="252">
        <v>45</v>
      </c>
    </row>
    <row r="57" spans="20:21" ht="12.75">
      <c r="T57" s="263">
        <v>10284</v>
      </c>
      <c r="U57" s="252">
        <v>44</v>
      </c>
    </row>
    <row r="58" spans="20:21" ht="12.75">
      <c r="T58" s="263">
        <v>10314</v>
      </c>
      <c r="U58" s="252">
        <v>43</v>
      </c>
    </row>
    <row r="59" spans="20:21" ht="12.75">
      <c r="T59" s="263">
        <v>10344</v>
      </c>
      <c r="U59" s="252">
        <v>42</v>
      </c>
    </row>
    <row r="60" spans="20:21" ht="12.75">
      <c r="T60" s="263">
        <v>10374</v>
      </c>
      <c r="U60" s="252">
        <v>41</v>
      </c>
    </row>
    <row r="61" spans="20:21" ht="12.75">
      <c r="T61" s="263">
        <v>10404</v>
      </c>
      <c r="U61" s="252">
        <v>40</v>
      </c>
    </row>
    <row r="62" spans="20:21" ht="12.75">
      <c r="T62" s="263">
        <v>10434</v>
      </c>
      <c r="U62" s="252">
        <v>39</v>
      </c>
    </row>
    <row r="63" spans="20:21" ht="12.75">
      <c r="T63" s="263">
        <v>10474</v>
      </c>
      <c r="U63" s="252">
        <v>38</v>
      </c>
    </row>
    <row r="64" spans="20:21" ht="12.75">
      <c r="T64" s="263">
        <v>10504</v>
      </c>
      <c r="U64" s="252">
        <v>37</v>
      </c>
    </row>
    <row r="65" spans="20:21" ht="12.75">
      <c r="T65" s="263">
        <v>10524</v>
      </c>
      <c r="U65" s="252">
        <v>36</v>
      </c>
    </row>
    <row r="66" spans="20:21" ht="12.75">
      <c r="T66" s="263">
        <v>10554</v>
      </c>
      <c r="U66" s="252">
        <v>35</v>
      </c>
    </row>
    <row r="67" spans="20:21" ht="12.75">
      <c r="T67" s="263">
        <v>10574</v>
      </c>
      <c r="U67" s="252">
        <v>34</v>
      </c>
    </row>
    <row r="68" spans="20:21" ht="12.75">
      <c r="T68" s="263">
        <v>10594</v>
      </c>
      <c r="U68" s="252">
        <v>33</v>
      </c>
    </row>
    <row r="69" spans="20:21" ht="12.75">
      <c r="T69" s="263">
        <v>10604</v>
      </c>
      <c r="U69" s="252">
        <v>32</v>
      </c>
    </row>
    <row r="70" spans="20:21" ht="12.75">
      <c r="T70" s="263">
        <v>10624</v>
      </c>
      <c r="U70" s="252">
        <v>31</v>
      </c>
    </row>
    <row r="71" spans="20:21" ht="12.75">
      <c r="T71" s="263">
        <v>10654</v>
      </c>
      <c r="U71" s="252">
        <v>30</v>
      </c>
    </row>
    <row r="72" spans="20:21" ht="12.75">
      <c r="T72" s="263">
        <v>10674</v>
      </c>
      <c r="U72" s="252">
        <v>29</v>
      </c>
    </row>
    <row r="73" spans="20:21" ht="12.75">
      <c r="T73" s="263">
        <v>10694</v>
      </c>
      <c r="U73" s="252">
        <v>28</v>
      </c>
    </row>
    <row r="74" spans="20:21" ht="12.75">
      <c r="T74" s="263">
        <v>10704</v>
      </c>
      <c r="U74" s="252">
        <v>27</v>
      </c>
    </row>
    <row r="75" spans="20:21" ht="12.75">
      <c r="T75" s="263">
        <v>10724</v>
      </c>
      <c r="U75" s="252">
        <v>26</v>
      </c>
    </row>
    <row r="76" spans="20:21" ht="12.75">
      <c r="T76" s="263">
        <v>10754</v>
      </c>
      <c r="U76" s="252">
        <v>25</v>
      </c>
    </row>
    <row r="77" spans="20:21" ht="12.75">
      <c r="T77" s="263">
        <v>10774</v>
      </c>
      <c r="U77" s="252">
        <v>24</v>
      </c>
    </row>
    <row r="78" spans="20:21" ht="12.75">
      <c r="T78" s="263">
        <v>10794</v>
      </c>
      <c r="U78" s="252">
        <v>23</v>
      </c>
    </row>
    <row r="79" spans="20:21" ht="12.75">
      <c r="T79" s="263">
        <v>10804</v>
      </c>
      <c r="U79" s="252">
        <v>22</v>
      </c>
    </row>
    <row r="80" spans="20:21" ht="12.75">
      <c r="T80" s="263">
        <v>10824</v>
      </c>
      <c r="U80" s="252">
        <v>21</v>
      </c>
    </row>
    <row r="81" spans="20:21" ht="12.75">
      <c r="T81" s="263">
        <v>10854</v>
      </c>
      <c r="U81" s="252">
        <v>20</v>
      </c>
    </row>
    <row r="82" spans="20:21" ht="12.75">
      <c r="T82" s="263">
        <v>10894</v>
      </c>
      <c r="U82" s="252">
        <v>19</v>
      </c>
    </row>
    <row r="83" spans="20:21" ht="12.75">
      <c r="T83" s="263">
        <v>10904</v>
      </c>
      <c r="U83" s="252">
        <v>18</v>
      </c>
    </row>
    <row r="84" spans="20:21" ht="12.75">
      <c r="T84" s="263">
        <v>10924</v>
      </c>
      <c r="U84" s="252">
        <v>17</v>
      </c>
    </row>
    <row r="85" spans="20:21" ht="12.75">
      <c r="T85" s="263">
        <v>10954</v>
      </c>
      <c r="U85" s="252">
        <v>16</v>
      </c>
    </row>
    <row r="86" spans="20:21" ht="12.75">
      <c r="T86" s="263">
        <v>10974</v>
      </c>
      <c r="U86" s="252">
        <v>15</v>
      </c>
    </row>
    <row r="87" spans="20:21" ht="12.75">
      <c r="T87" s="263">
        <v>10994</v>
      </c>
      <c r="U87" s="252">
        <v>14</v>
      </c>
    </row>
    <row r="88" spans="20:21" ht="12.75">
      <c r="T88" s="263">
        <v>11004</v>
      </c>
      <c r="U88" s="252">
        <v>13</v>
      </c>
    </row>
    <row r="89" spans="20:21" ht="12.75">
      <c r="T89" s="263">
        <v>11024</v>
      </c>
      <c r="U89" s="252">
        <v>12</v>
      </c>
    </row>
    <row r="90" spans="20:21" ht="12.75">
      <c r="T90" s="263">
        <v>11054</v>
      </c>
      <c r="U90" s="252">
        <v>11</v>
      </c>
    </row>
    <row r="91" spans="20:21" ht="12.75">
      <c r="T91" s="263">
        <v>11094</v>
      </c>
      <c r="U91" s="252">
        <v>10</v>
      </c>
    </row>
    <row r="92" spans="20:21" ht="12.75">
      <c r="T92" s="263">
        <v>11114</v>
      </c>
      <c r="U92" s="252">
        <v>9</v>
      </c>
    </row>
    <row r="93" spans="20:21" ht="12.75">
      <c r="T93" s="263">
        <v>11154</v>
      </c>
      <c r="U93" s="252">
        <v>8</v>
      </c>
    </row>
    <row r="94" spans="20:21" ht="12.75">
      <c r="T94" s="263">
        <v>11204</v>
      </c>
      <c r="U94" s="252">
        <v>7</v>
      </c>
    </row>
    <row r="95" spans="20:21" ht="12.75">
      <c r="T95" s="263">
        <v>11234</v>
      </c>
      <c r="U95" s="252">
        <v>6</v>
      </c>
    </row>
    <row r="96" spans="20:21" ht="12.75">
      <c r="T96" s="263">
        <v>12264</v>
      </c>
      <c r="U96" s="252">
        <v>5</v>
      </c>
    </row>
    <row r="97" spans="20:21" ht="12.75">
      <c r="T97" s="263">
        <v>11294</v>
      </c>
      <c r="U97" s="252">
        <v>4</v>
      </c>
    </row>
    <row r="98" spans="20:21" ht="12.75">
      <c r="T98" s="263">
        <v>11324</v>
      </c>
      <c r="U98" s="252">
        <v>3</v>
      </c>
    </row>
    <row r="99" spans="20:21" ht="12.75">
      <c r="T99" s="263">
        <v>11354</v>
      </c>
      <c r="U99" s="252">
        <v>2</v>
      </c>
    </row>
    <row r="100" spans="20:21" ht="12.75">
      <c r="T100" s="263">
        <v>11384</v>
      </c>
      <c r="U100" s="252">
        <v>1</v>
      </c>
    </row>
  </sheetData>
  <sheetProtection/>
  <mergeCells count="20">
    <mergeCell ref="E6:E7"/>
    <mergeCell ref="F6:F7"/>
    <mergeCell ref="N5:P5"/>
    <mergeCell ref="A1:P1"/>
    <mergeCell ref="A2:P2"/>
    <mergeCell ref="A3:C3"/>
    <mergeCell ref="D3:E3"/>
    <mergeCell ref="F3:G3"/>
    <mergeCell ref="N3:P3"/>
    <mergeCell ref="I3:L3"/>
    <mergeCell ref="G6:G7"/>
    <mergeCell ref="I6:P6"/>
    <mergeCell ref="I16:P16"/>
    <mergeCell ref="A4:C4"/>
    <mergeCell ref="D4:E4"/>
    <mergeCell ref="N4:P4"/>
    <mergeCell ref="A6:A7"/>
    <mergeCell ref="B6:B7"/>
    <mergeCell ref="C6:C7"/>
    <mergeCell ref="D6:D7"/>
  </mergeCells>
  <hyperlinks>
    <hyperlink ref="D3" location="'YARIŞMA PROGRAMI'!C7" display="100 m. Engelli"/>
  </hyperlinks>
  <printOptions horizontalCentered="1"/>
  <pageMargins left="0.2755905511811024" right="0.1968503937007874" top="0.5118110236220472" bottom="0.35433070866141736" header="0.3937007874015748" footer="0.2755905511811024"/>
  <pageSetup horizontalDpi="600" verticalDpi="600" orientation="portrait" paperSize="9" scale="45" r:id="rId2"/>
  <ignoredErrors>
    <ignoredError sqref="D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view="pageBreakPreview" zoomScale="90" zoomScaleNormal="78" zoomScaleSheetLayoutView="90" zoomScalePageLayoutView="0" workbookViewId="0" topLeftCell="A10">
      <selection activeCell="B15" sqref="B15"/>
    </sheetView>
  </sheetViews>
  <sheetFormatPr defaultColWidth="9.140625" defaultRowHeight="12.75"/>
  <cols>
    <col min="1" max="1" width="2.57421875" style="83" customWidth="1"/>
    <col min="2" max="2" width="24.140625" style="89" bestFit="1" customWidth="1"/>
    <col min="3" max="3" width="28.421875" style="83" bestFit="1" customWidth="1"/>
    <col min="4" max="4" width="27.00390625" style="83" hidden="1" customWidth="1"/>
    <col min="5" max="5" width="36.28125" style="83" customWidth="1"/>
    <col min="6" max="6" width="2.421875" style="83" customWidth="1"/>
    <col min="7" max="16384" width="9.140625" style="83" customWidth="1"/>
  </cols>
  <sheetData>
    <row r="1" spans="1:6" ht="12" customHeight="1">
      <c r="A1" s="81"/>
      <c r="B1" s="82"/>
      <c r="C1" s="81"/>
      <c r="D1" s="81"/>
      <c r="E1" s="81"/>
      <c r="F1" s="81"/>
    </row>
    <row r="2" spans="1:6" ht="51" customHeight="1">
      <c r="A2" s="81"/>
      <c r="B2" s="489" t="str">
        <f>'YARIŞMA BİLGİLERİ'!F19</f>
        <v>4.İnternational Rumi Children Games Sport</v>
      </c>
      <c r="C2" s="490"/>
      <c r="D2" s="490"/>
      <c r="E2" s="491"/>
      <c r="F2" s="81"/>
    </row>
    <row r="3" spans="1:6" ht="20.25" customHeight="1">
      <c r="A3" s="81"/>
      <c r="B3" s="486" t="s">
        <v>299</v>
      </c>
      <c r="C3" s="487"/>
      <c r="D3" s="487"/>
      <c r="E3" s="488"/>
      <c r="F3" s="81"/>
    </row>
    <row r="4" spans="1:6" ht="15.75">
      <c r="A4" s="81"/>
      <c r="B4" s="492"/>
      <c r="C4" s="493"/>
      <c r="D4" s="493"/>
      <c r="E4" s="494"/>
      <c r="F4" s="81"/>
    </row>
    <row r="5" spans="1:6" ht="33.75" customHeight="1">
      <c r="A5" s="81"/>
      <c r="B5" s="482" t="str">
        <f>'YARIŞMA BİLGİLERİ'!F21</f>
        <v>Boys-Erkekler</v>
      </c>
      <c r="C5" s="483"/>
      <c r="D5" s="484" t="s">
        <v>158</v>
      </c>
      <c r="E5" s="485"/>
      <c r="F5" s="81"/>
    </row>
    <row r="6" spans="1:6" ht="39.75" customHeight="1">
      <c r="A6" s="81"/>
      <c r="B6" s="105" t="s">
        <v>288</v>
      </c>
      <c r="C6" s="105" t="s">
        <v>159</v>
      </c>
      <c r="D6" s="105" t="s">
        <v>143</v>
      </c>
      <c r="E6" s="105" t="s">
        <v>160</v>
      </c>
      <c r="F6" s="81"/>
    </row>
    <row r="7" spans="1:6" s="87" customFormat="1" ht="41.25" customHeight="1">
      <c r="A7" s="84"/>
      <c r="B7" s="85" t="s">
        <v>302</v>
      </c>
      <c r="C7" s="102" t="s">
        <v>125</v>
      </c>
      <c r="D7" s="103" t="s">
        <v>114</v>
      </c>
      <c r="E7" s="86"/>
      <c r="F7" s="84"/>
    </row>
    <row r="8" spans="1:6" s="87" customFormat="1" ht="41.25" customHeight="1">
      <c r="A8" s="84"/>
      <c r="B8" s="85" t="s">
        <v>287</v>
      </c>
      <c r="C8" s="102" t="s">
        <v>127</v>
      </c>
      <c r="D8" s="103" t="s">
        <v>118</v>
      </c>
      <c r="E8" s="86"/>
      <c r="F8" s="84"/>
    </row>
    <row r="9" spans="1:6" s="87" customFormat="1" ht="41.25" customHeight="1">
      <c r="A9" s="84"/>
      <c r="B9" s="85" t="s">
        <v>304</v>
      </c>
      <c r="C9" s="102" t="s">
        <v>303</v>
      </c>
      <c r="D9" s="103" t="s">
        <v>115</v>
      </c>
      <c r="E9" s="86"/>
      <c r="F9" s="84"/>
    </row>
    <row r="10" spans="1:6" s="87" customFormat="1" ht="41.25" customHeight="1">
      <c r="A10" s="84"/>
      <c r="B10" s="85" t="s">
        <v>286</v>
      </c>
      <c r="C10" s="102" t="s">
        <v>163</v>
      </c>
      <c r="D10" s="155">
        <v>140</v>
      </c>
      <c r="E10" s="86"/>
      <c r="F10" s="84"/>
    </row>
    <row r="11" spans="1:6" s="87" customFormat="1" ht="41.25" customHeight="1">
      <c r="A11" s="84"/>
      <c r="B11" s="85" t="s">
        <v>286</v>
      </c>
      <c r="C11" s="102" t="s">
        <v>301</v>
      </c>
      <c r="D11" s="155">
        <v>465</v>
      </c>
      <c r="E11" s="86"/>
      <c r="F11" s="84"/>
    </row>
    <row r="12" spans="1:6" s="87" customFormat="1" ht="41.25" customHeight="1">
      <c r="A12" s="84"/>
      <c r="B12" s="85" t="s">
        <v>287</v>
      </c>
      <c r="C12" s="102" t="s">
        <v>166</v>
      </c>
      <c r="D12" s="155">
        <v>2900</v>
      </c>
      <c r="E12" s="86"/>
      <c r="F12" s="84"/>
    </row>
    <row r="13" spans="1:6" s="87" customFormat="1" ht="32.25" customHeight="1">
      <c r="A13" s="84"/>
      <c r="B13" s="482" t="str">
        <f>'YARIŞMA BİLGİLERİ'!F21</f>
        <v>Boys-Erkekler</v>
      </c>
      <c r="C13" s="483"/>
      <c r="D13" s="484" t="s">
        <v>161</v>
      </c>
      <c r="E13" s="485"/>
      <c r="F13" s="84"/>
    </row>
    <row r="14" spans="1:6" s="87" customFormat="1" ht="41.25" customHeight="1">
      <c r="A14" s="84"/>
      <c r="B14" s="105" t="s">
        <v>288</v>
      </c>
      <c r="C14" s="105" t="s">
        <v>159</v>
      </c>
      <c r="D14" s="105" t="s">
        <v>143</v>
      </c>
      <c r="E14" s="105" t="s">
        <v>160</v>
      </c>
      <c r="F14" s="84"/>
    </row>
    <row r="15" spans="1:6" s="87" customFormat="1" ht="42" customHeight="1">
      <c r="A15" s="84"/>
      <c r="B15" s="85" t="s">
        <v>305</v>
      </c>
      <c r="C15" s="102" t="s">
        <v>130</v>
      </c>
      <c r="D15" s="103" t="s">
        <v>117</v>
      </c>
      <c r="E15" s="86"/>
      <c r="F15" s="84"/>
    </row>
    <row r="16" spans="1:6" s="87" customFormat="1" ht="43.5" customHeight="1">
      <c r="A16" s="84"/>
      <c r="B16" s="85" t="s">
        <v>290</v>
      </c>
      <c r="C16" s="102" t="s">
        <v>162</v>
      </c>
      <c r="D16" s="103" t="s">
        <v>116</v>
      </c>
      <c r="E16" s="86"/>
      <c r="F16" s="84"/>
    </row>
    <row r="17" spans="1:6" s="87" customFormat="1" ht="43.5" customHeight="1">
      <c r="A17" s="84"/>
      <c r="B17" s="85" t="s">
        <v>289</v>
      </c>
      <c r="C17" s="102" t="s">
        <v>165</v>
      </c>
      <c r="D17" s="155">
        <v>465</v>
      </c>
      <c r="E17" s="86"/>
      <c r="F17" s="84"/>
    </row>
    <row r="18" spans="1:6" s="87" customFormat="1" ht="43.5" customHeight="1">
      <c r="A18" s="84"/>
      <c r="B18" s="85" t="s">
        <v>289</v>
      </c>
      <c r="C18" s="102" t="s">
        <v>167</v>
      </c>
      <c r="D18" s="155">
        <v>3000</v>
      </c>
      <c r="E18" s="86"/>
      <c r="F18" s="84"/>
    </row>
    <row r="19" spans="1:6" s="87" customFormat="1" ht="43.5" customHeight="1">
      <c r="A19" s="84"/>
      <c r="B19" s="85" t="s">
        <v>291</v>
      </c>
      <c r="C19" s="104" t="s">
        <v>164</v>
      </c>
      <c r="D19" s="155">
        <v>980</v>
      </c>
      <c r="E19" s="86"/>
      <c r="F19" s="84"/>
    </row>
    <row r="20" spans="1:6" s="88" customFormat="1" ht="43.5" customHeight="1">
      <c r="A20" s="84"/>
      <c r="B20" s="85" t="s">
        <v>292</v>
      </c>
      <c r="C20" s="102" t="s">
        <v>157</v>
      </c>
      <c r="D20" s="103"/>
      <c r="E20" s="86"/>
      <c r="F20" s="84"/>
    </row>
    <row r="21" spans="1:6" s="88" customFormat="1" ht="36.75" customHeight="1">
      <c r="A21" s="84"/>
      <c r="B21" s="85" t="s">
        <v>306</v>
      </c>
      <c r="C21" s="160"/>
      <c r="D21" s="156"/>
      <c r="E21" s="157"/>
      <c r="F21" s="84"/>
    </row>
    <row r="22" spans="1:6" ht="34.5" customHeight="1">
      <c r="A22" s="84"/>
      <c r="B22" s="81"/>
      <c r="C22" s="81"/>
      <c r="D22" s="81"/>
      <c r="E22" s="140"/>
      <c r="F22" s="84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7">
    <mergeCell ref="B5:C5"/>
    <mergeCell ref="D5:E5"/>
    <mergeCell ref="B13:C13"/>
    <mergeCell ref="D13:E13"/>
    <mergeCell ref="B3:E3"/>
    <mergeCell ref="B2:E2"/>
    <mergeCell ref="B4:E4"/>
  </mergeCells>
  <hyperlinks>
    <hyperlink ref="C7" location="'100m.'!C3" display="100 Metre"/>
    <hyperlink ref="C15" location="'800m.'!A1" display="800 Metre"/>
    <hyperlink ref="C20" location="'4x100m.'!A1" display="4x100 Metre"/>
    <hyperlink ref="C11" location="UZUN!A1" display="Uzun Atlama"/>
    <hyperlink ref="C10" location="Yüksek!D3" display="Yüksek  Atlama"/>
    <hyperlink ref="C17" location="UZUN!A1" display="Uzun Atlama"/>
    <hyperlink ref="C19" location="FırlatmaTopu!A1" display="Fırlatma Topu"/>
  </hyperlinks>
  <printOptions horizontalCentered="1" verticalCentered="1"/>
  <pageMargins left="0.5905511811023623" right="0.15748031496062992" top="0.5905511811023623" bottom="0.4330708661417323" header="0.35433070866141736" footer="0.2755905511811024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87"/>
  <sheetViews>
    <sheetView view="pageBreakPreview" zoomScale="60" zoomScalePageLayoutView="0" workbookViewId="0" topLeftCell="A16">
      <selection activeCell="S78" sqref="S78"/>
    </sheetView>
  </sheetViews>
  <sheetFormatPr defaultColWidth="9.140625" defaultRowHeight="12.75"/>
  <cols>
    <col min="1" max="1" width="9.421875" style="0" customWidth="1"/>
    <col min="2" max="2" width="12.7109375" style="0" bestFit="1" customWidth="1"/>
    <col min="3" max="3" width="14.421875" style="311" customWidth="1"/>
    <col min="4" max="4" width="30.57421875" style="0" customWidth="1"/>
    <col min="5" max="5" width="34.8515625" style="0" customWidth="1"/>
    <col min="6" max="6" width="18.00390625" style="0" customWidth="1"/>
    <col min="7" max="7" width="12.8515625" style="329" customWidth="1"/>
    <col min="9" max="9" width="0" style="0" hidden="1" customWidth="1"/>
    <col min="11" max="11" width="16.28125" style="0" bestFit="1" customWidth="1"/>
    <col min="12" max="12" width="17.00390625" style="311" customWidth="1"/>
    <col min="13" max="13" width="30.7109375" style="0" customWidth="1"/>
    <col min="14" max="14" width="35.57421875" style="0" customWidth="1"/>
    <col min="15" max="15" width="18.7109375" style="0" customWidth="1"/>
    <col min="16" max="16" width="14.140625" style="329" customWidth="1"/>
  </cols>
  <sheetData>
    <row r="1" spans="1:16" ht="48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</row>
    <row r="2" spans="1:16" ht="18" customHeight="1">
      <c r="A2" s="503" t="str">
        <f>'YARIŞMA BİLGİLERİ'!F19</f>
        <v>4.İnternational Rumi Children Games Sport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6" ht="23.25" customHeight="1">
      <c r="A3" s="506" t="s">
        <v>347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</row>
    <row r="4" spans="1:16" ht="42.75" customHeight="1">
      <c r="A4" s="591" t="s">
        <v>125</v>
      </c>
      <c r="B4" s="591"/>
      <c r="C4" s="591"/>
      <c r="D4" s="591"/>
      <c r="E4" s="591"/>
      <c r="F4" s="591"/>
      <c r="G4" s="591"/>
      <c r="H4" s="243"/>
      <c r="J4" s="600" t="s">
        <v>127</v>
      </c>
      <c r="K4" s="600"/>
      <c r="L4" s="600"/>
      <c r="M4" s="600"/>
      <c r="N4" s="600"/>
      <c r="O4" s="600"/>
      <c r="P4" s="600"/>
    </row>
    <row r="5" spans="1:16" ht="42.75" customHeight="1">
      <c r="A5" s="247" t="s">
        <v>139</v>
      </c>
      <c r="B5" s="342" t="s">
        <v>140</v>
      </c>
      <c r="C5" s="343" t="s">
        <v>141</v>
      </c>
      <c r="D5" s="344" t="s">
        <v>142</v>
      </c>
      <c r="E5" s="344" t="s">
        <v>138</v>
      </c>
      <c r="F5" s="344" t="s">
        <v>137</v>
      </c>
      <c r="G5" s="371" t="s">
        <v>144</v>
      </c>
      <c r="H5" s="243"/>
      <c r="I5" s="341"/>
      <c r="J5" s="247" t="s">
        <v>139</v>
      </c>
      <c r="K5" s="342" t="s">
        <v>140</v>
      </c>
      <c r="L5" s="343" t="s">
        <v>141</v>
      </c>
      <c r="M5" s="344" t="s">
        <v>142</v>
      </c>
      <c r="N5" s="344" t="s">
        <v>138</v>
      </c>
      <c r="O5" s="344" t="s">
        <v>137</v>
      </c>
      <c r="P5" s="371" t="s">
        <v>144</v>
      </c>
    </row>
    <row r="6" spans="1:16" ht="42.75" customHeight="1">
      <c r="A6" s="270">
        <f>'100m.'!A8</f>
        <v>1</v>
      </c>
      <c r="B6" s="345">
        <f>'100m.'!B8</f>
        <v>54</v>
      </c>
      <c r="C6" s="346">
        <f>'100m.'!C8</f>
        <v>1999</v>
      </c>
      <c r="D6" s="347" t="str">
        <f>'100m.'!D8</f>
        <v>RAMAZAN AKKAYA</v>
      </c>
      <c r="E6" s="347" t="str">
        <f>'100m.'!E8</f>
        <v>TURKEY</v>
      </c>
      <c r="F6" s="370">
        <f>'100m.'!F8</f>
        <v>1134</v>
      </c>
      <c r="G6" s="375">
        <f>'100m.'!G8</f>
        <v>7</v>
      </c>
      <c r="H6" s="244"/>
      <c r="I6" s="58">
        <v>1</v>
      </c>
      <c r="J6" s="270">
        <f>'300m.'!A8</f>
        <v>1</v>
      </c>
      <c r="K6" s="345">
        <f>'300m.'!B8</f>
        <v>47</v>
      </c>
      <c r="L6" s="346">
        <f>'300m.'!C8</f>
        <v>1999</v>
      </c>
      <c r="M6" s="347" t="str">
        <f>'300m.'!D8</f>
        <v>BALACI NICOLAE FLORENTIN</v>
      </c>
      <c r="N6" s="347" t="str">
        <f>'300m.'!E8</f>
        <v>ROMANIA</v>
      </c>
      <c r="O6" s="370">
        <f>'300m.'!F8</f>
        <v>3518</v>
      </c>
      <c r="P6" s="375">
        <f>'300m.'!G8</f>
        <v>7</v>
      </c>
    </row>
    <row r="7" spans="1:16" ht="42.75" customHeight="1">
      <c r="A7" s="270">
        <f>'100m.'!A9</f>
        <v>2</v>
      </c>
      <c r="B7" s="345">
        <f>'100m.'!B9</f>
        <v>43</v>
      </c>
      <c r="C7" s="346">
        <f>'100m.'!C9</f>
        <v>1999</v>
      </c>
      <c r="D7" s="347" t="str">
        <f>'100m.'!D9</f>
        <v>NEAGOE SORIN ALEXANDRU</v>
      </c>
      <c r="E7" s="347" t="str">
        <f>'100m.'!E9</f>
        <v>ROMANIA</v>
      </c>
      <c r="F7" s="370">
        <f>'100m.'!F9</f>
        <v>1143</v>
      </c>
      <c r="G7" s="375">
        <f>'100m.'!G9</f>
        <v>6</v>
      </c>
      <c r="H7" s="244"/>
      <c r="I7" s="58">
        <v>2</v>
      </c>
      <c r="J7" s="270">
        <f>'300m.'!A9</f>
        <v>2</v>
      </c>
      <c r="K7" s="345">
        <f>'300m.'!B9</f>
        <v>55</v>
      </c>
      <c r="L7" s="346">
        <f>'300m.'!C9</f>
        <v>1999</v>
      </c>
      <c r="M7" s="347" t="str">
        <f>'300m.'!D9</f>
        <v>YENER ARAS</v>
      </c>
      <c r="N7" s="347" t="str">
        <f>'300m.'!E9</f>
        <v>TURKEY</v>
      </c>
      <c r="O7" s="370">
        <f>'300m.'!F9</f>
        <v>3717</v>
      </c>
      <c r="P7" s="375">
        <f>'300m.'!G9</f>
        <v>6</v>
      </c>
    </row>
    <row r="8" spans="1:16" ht="42.75" customHeight="1">
      <c r="A8" s="270">
        <f>'100m.'!A10</f>
        <v>3</v>
      </c>
      <c r="B8" s="345">
        <f>'100m.'!B10</f>
        <v>19</v>
      </c>
      <c r="C8" s="346">
        <f>'100m.'!C10</f>
        <v>1999</v>
      </c>
      <c r="D8" s="347" t="str">
        <f>'100m.'!D10</f>
        <v>MARTİN GEORGİEV</v>
      </c>
      <c r="E8" s="347" t="str">
        <f>'100m.'!E10</f>
        <v>BULGARIA</v>
      </c>
      <c r="F8" s="370">
        <f>'100m.'!F10</f>
        <v>1165</v>
      </c>
      <c r="G8" s="375">
        <f>'100m.'!G10</f>
        <v>5</v>
      </c>
      <c r="H8" s="244"/>
      <c r="I8" s="58">
        <v>3</v>
      </c>
      <c r="J8" s="270">
        <f>'300m.'!A10</f>
        <v>3</v>
      </c>
      <c r="K8" s="345">
        <f>'300m.'!B10</f>
        <v>35</v>
      </c>
      <c r="L8" s="346">
        <f>'300m.'!C10</f>
        <v>2000</v>
      </c>
      <c r="M8" s="347" t="str">
        <f>'300m.'!D10</f>
        <v>MİLAN VELKOVOKJ</v>
      </c>
      <c r="N8" s="347" t="str">
        <f>'300m.'!E10</f>
        <v>MACEDONIA</v>
      </c>
      <c r="O8" s="370">
        <f>'300m.'!F10</f>
        <v>3788</v>
      </c>
      <c r="P8" s="375">
        <f>'300m.'!G10</f>
        <v>5</v>
      </c>
    </row>
    <row r="9" spans="1:16" ht="42.75" customHeight="1">
      <c r="A9" s="270">
        <f>'100m.'!A11</f>
        <v>4</v>
      </c>
      <c r="B9" s="345">
        <f>'100m.'!B11</f>
        <v>35</v>
      </c>
      <c r="C9" s="346">
        <f>'100m.'!C11</f>
        <v>2000</v>
      </c>
      <c r="D9" s="347" t="str">
        <f>'100m.'!D11</f>
        <v>MİLAN VELKOVOKJ</v>
      </c>
      <c r="E9" s="347" t="str">
        <f>'100m.'!E11</f>
        <v>MACEDONIA</v>
      </c>
      <c r="F9" s="370">
        <f>'100m.'!F11</f>
        <v>1177</v>
      </c>
      <c r="G9" s="375">
        <f>'100m.'!G11</f>
        <v>4</v>
      </c>
      <c r="H9" s="244"/>
      <c r="I9" s="58">
        <v>4</v>
      </c>
      <c r="J9" s="270">
        <f>'300m.'!A11</f>
        <v>4</v>
      </c>
      <c r="K9" s="345">
        <f>'300m.'!B11</f>
        <v>25</v>
      </c>
      <c r="L9" s="346" t="str">
        <f>'300m.'!C11</f>
        <v>2000</v>
      </c>
      <c r="M9" s="347" t="str">
        <f>'300m.'!D11</f>
        <v>BURAK ALIMCI</v>
      </c>
      <c r="N9" s="347" t="str">
        <f>'300m.'!E11</f>
        <v>KONYA-TURKEY</v>
      </c>
      <c r="O9" s="370">
        <f>'300m.'!F11</f>
        <v>3986</v>
      </c>
      <c r="P9" s="375">
        <f>'300m.'!G11</f>
        <v>4</v>
      </c>
    </row>
    <row r="10" spans="1:16" ht="42.75" customHeight="1">
      <c r="A10" s="270">
        <f>'100m.'!A12</f>
        <v>5</v>
      </c>
      <c r="B10" s="345">
        <f>'100m.'!B12</f>
        <v>10</v>
      </c>
      <c r="C10" s="346">
        <f>'100m.'!C12</f>
        <v>1999</v>
      </c>
      <c r="D10" s="347" t="str">
        <f>'100m.'!D12</f>
        <v>HAMZA SEHIC</v>
      </c>
      <c r="E10" s="347" t="str">
        <f>'100m.'!E12</f>
        <v>BOSNIA AND HERZEGOVINA</v>
      </c>
      <c r="F10" s="370">
        <f>'100m.'!F12</f>
        <v>1193</v>
      </c>
      <c r="G10" s="375">
        <f>'100m.'!G12</f>
        <v>3</v>
      </c>
      <c r="H10" s="244"/>
      <c r="I10" s="58">
        <v>5</v>
      </c>
      <c r="J10" s="270">
        <f>'300m.'!A12</f>
        <v>5</v>
      </c>
      <c r="K10" s="345">
        <f>'300m.'!B12</f>
        <v>19</v>
      </c>
      <c r="L10" s="346">
        <f>'300m.'!C12</f>
        <v>1999</v>
      </c>
      <c r="M10" s="347" t="str">
        <f>'300m.'!D12</f>
        <v>MARTİN GEORGİEV</v>
      </c>
      <c r="N10" s="347" t="str">
        <f>'300m.'!E12</f>
        <v>BULGARIA</v>
      </c>
      <c r="O10" s="370">
        <f>'300m.'!F12</f>
        <v>3990</v>
      </c>
      <c r="P10" s="375">
        <f>'300m.'!G12</f>
        <v>3</v>
      </c>
    </row>
    <row r="11" spans="1:16" ht="42.75" customHeight="1">
      <c r="A11" s="270">
        <f>'100m.'!A13</f>
        <v>6</v>
      </c>
      <c r="B11" s="345">
        <f>'100m.'!B13</f>
        <v>24</v>
      </c>
      <c r="C11" s="346" t="str">
        <f>'100m.'!C13</f>
        <v>2000</v>
      </c>
      <c r="D11" s="347" t="str">
        <f>'100m.'!D13</f>
        <v>MEHMET AVCI</v>
      </c>
      <c r="E11" s="347" t="str">
        <f>'100m.'!E13</f>
        <v>KONYA-TURKEY</v>
      </c>
      <c r="F11" s="370">
        <f>'100m.'!F13</f>
        <v>1200</v>
      </c>
      <c r="G11" s="375">
        <f>'100m.'!G13</f>
        <v>2</v>
      </c>
      <c r="H11" s="244"/>
      <c r="I11" s="58">
        <v>6</v>
      </c>
      <c r="J11" s="270">
        <f>'300m.'!A13</f>
        <v>6</v>
      </c>
      <c r="K11" s="345">
        <f>'300m.'!B13</f>
        <v>14</v>
      </c>
      <c r="L11" s="346">
        <f>'300m.'!C13</f>
        <v>1999</v>
      </c>
      <c r="M11" s="347" t="str">
        <f>'300m.'!D13</f>
        <v>ALEKSANDAR DURAN</v>
      </c>
      <c r="N11" s="347" t="str">
        <f>'300m.'!E13</f>
        <v>BOSNIA AND HERZEGOVINA</v>
      </c>
      <c r="O11" s="370">
        <f>'300m.'!F13</f>
        <v>4157</v>
      </c>
      <c r="P11" s="375">
        <f>'300m.'!G13</f>
        <v>2</v>
      </c>
    </row>
    <row r="12" spans="1:16" ht="42.75" customHeight="1">
      <c r="A12" s="270" t="str">
        <f>'100m.'!A14</f>
        <v>-</v>
      </c>
      <c r="B12" s="345">
        <f>'100m.'!B14</f>
        <v>40</v>
      </c>
      <c r="C12" s="346">
        <f>'100m.'!C14</f>
        <v>1999</v>
      </c>
      <c r="D12" s="347" t="str">
        <f>'100m.'!D14</f>
        <v>STEFAN LAZOVSKI</v>
      </c>
      <c r="E12" s="347" t="str">
        <f>'100m.'!E14</f>
        <v>MACEDONIA OC</v>
      </c>
      <c r="F12" s="370">
        <f>'100m.'!F14</f>
        <v>1234</v>
      </c>
      <c r="G12" s="375" t="str">
        <f>'100m.'!G14</f>
        <v>-</v>
      </c>
      <c r="H12" s="244"/>
      <c r="I12" s="58">
        <v>7</v>
      </c>
      <c r="J12" s="270">
        <f>'300m.'!A14</f>
        <v>7</v>
      </c>
      <c r="K12" s="345">
        <f>'300m.'!B14</f>
        <v>4</v>
      </c>
      <c r="L12" s="346">
        <f>'300m.'!C14</f>
        <v>2000</v>
      </c>
      <c r="M12" s="347" t="str">
        <f>'300m.'!D14</f>
        <v>ELTON  GJUTA</v>
      </c>
      <c r="N12" s="347" t="str">
        <f>'300m.'!E14</f>
        <v>ALBANIA</v>
      </c>
      <c r="O12" s="370">
        <f>'300m.'!F14</f>
        <v>4764</v>
      </c>
      <c r="P12" s="375">
        <f>'300m.'!G14</f>
        <v>1</v>
      </c>
    </row>
    <row r="13" spans="1:16" ht="42.75" customHeight="1">
      <c r="A13" s="270">
        <f>'100m.'!A15</f>
        <v>7</v>
      </c>
      <c r="B13" s="345">
        <f>'100m.'!B15</f>
        <v>1</v>
      </c>
      <c r="C13" s="346">
        <f>'100m.'!C15</f>
        <v>2002</v>
      </c>
      <c r="D13" s="347" t="str">
        <f>'100m.'!D15</f>
        <v>HENDİ  MOQİ</v>
      </c>
      <c r="E13" s="347" t="str">
        <f>'100m.'!E15</f>
        <v>ALBANIA</v>
      </c>
      <c r="F13" s="370">
        <f>'100m.'!F15</f>
        <v>1449</v>
      </c>
      <c r="G13" s="375">
        <f>'100m.'!G15</f>
        <v>1</v>
      </c>
      <c r="H13" s="244"/>
      <c r="I13" s="58">
        <v>8</v>
      </c>
      <c r="J13" s="270">
        <f>'300m.'!A15</f>
        <v>0</v>
      </c>
      <c r="K13" s="345">
        <f>'300m.'!B15</f>
        <v>0</v>
      </c>
      <c r="L13" s="346">
        <f>'300m.'!C15</f>
        <v>0</v>
      </c>
      <c r="M13" s="347">
        <f>'300m.'!D15</f>
        <v>0</v>
      </c>
      <c r="N13" s="347">
        <f>'300m.'!E15</f>
        <v>0</v>
      </c>
      <c r="O13" s="370">
        <f>'300m.'!F15</f>
        <v>0</v>
      </c>
      <c r="P13" s="375">
        <f>'300m.'!G15</f>
        <v>0</v>
      </c>
    </row>
    <row r="14" spans="1:16" ht="42.75" customHeight="1">
      <c r="A14" s="270">
        <f>'100m.'!A16</f>
        <v>0</v>
      </c>
      <c r="B14" s="345">
        <f>'100m.'!B16</f>
        <v>0</v>
      </c>
      <c r="C14" s="346">
        <f>'100m.'!C16</f>
        <v>0</v>
      </c>
      <c r="D14" s="347">
        <f>'100m.'!D16</f>
        <v>0</v>
      </c>
      <c r="E14" s="347">
        <f>'100m.'!E16</f>
        <v>0</v>
      </c>
      <c r="F14" s="370">
        <f>'100m.'!F16</f>
        <v>0</v>
      </c>
      <c r="G14" s="375">
        <f>'100m.'!G16</f>
        <v>0</v>
      </c>
      <c r="H14" s="243"/>
      <c r="I14" s="59">
        <v>11</v>
      </c>
      <c r="J14" s="270">
        <f>'300m.'!A16</f>
        <v>0</v>
      </c>
      <c r="K14" s="345">
        <f>'300m.'!B16</f>
        <v>0</v>
      </c>
      <c r="L14" s="346">
        <f>'300m.'!C16</f>
        <v>0</v>
      </c>
      <c r="M14" s="347">
        <f>'300m.'!D16</f>
        <v>0</v>
      </c>
      <c r="N14" s="347">
        <f>'300m.'!E16</f>
        <v>0</v>
      </c>
      <c r="O14" s="370">
        <f>'300m.'!F16</f>
        <v>0</v>
      </c>
      <c r="P14" s="375">
        <f>'300m.'!G16</f>
        <v>0</v>
      </c>
    </row>
    <row r="15" spans="1:16" ht="42.75" customHeight="1">
      <c r="A15" s="270">
        <f>'100m.'!A17</f>
        <v>0</v>
      </c>
      <c r="B15" s="345">
        <f>'100m.'!B17</f>
        <v>0</v>
      </c>
      <c r="C15" s="346">
        <f>'100m.'!C17</f>
        <v>0</v>
      </c>
      <c r="D15" s="347">
        <f>'100m.'!D17</f>
        <v>0</v>
      </c>
      <c r="E15" s="347">
        <f>'100m.'!E17</f>
        <v>0</v>
      </c>
      <c r="F15" s="370">
        <f>'100m.'!F17</f>
        <v>0</v>
      </c>
      <c r="G15" s="375">
        <f>'100m.'!G17</f>
        <v>0</v>
      </c>
      <c r="H15" s="243"/>
      <c r="I15" s="59">
        <v>12</v>
      </c>
      <c r="J15" s="270">
        <f>'300m.'!A17</f>
        <v>0</v>
      </c>
      <c r="K15" s="345">
        <f>'300m.'!B17</f>
        <v>0</v>
      </c>
      <c r="L15" s="346">
        <f>'300m.'!C17</f>
        <v>0</v>
      </c>
      <c r="M15" s="347">
        <f>'300m.'!D17</f>
        <v>0</v>
      </c>
      <c r="N15" s="347">
        <f>'300m.'!E17</f>
        <v>0</v>
      </c>
      <c r="O15" s="370">
        <f>'300m.'!F17</f>
        <v>0</v>
      </c>
      <c r="P15" s="375">
        <f>'300m.'!G17</f>
        <v>0</v>
      </c>
    </row>
    <row r="16" spans="1:16" ht="42.75" customHeight="1">
      <c r="A16" s="270">
        <f>'100m.'!A18</f>
        <v>0</v>
      </c>
      <c r="B16" s="345">
        <f>'100m.'!B18</f>
        <v>0</v>
      </c>
      <c r="C16" s="346">
        <f>'100m.'!C18</f>
        <v>0</v>
      </c>
      <c r="D16" s="347">
        <f>'100m.'!D18</f>
        <v>0</v>
      </c>
      <c r="E16" s="347">
        <f>'100m.'!E18</f>
        <v>0</v>
      </c>
      <c r="F16" s="370">
        <f>'100m.'!F18</f>
        <v>0</v>
      </c>
      <c r="G16" s="375">
        <f>'100m.'!G18</f>
        <v>0</v>
      </c>
      <c r="H16" s="243"/>
      <c r="I16" s="59">
        <v>13</v>
      </c>
      <c r="J16" s="270">
        <f>'300m.'!A18</f>
        <v>0</v>
      </c>
      <c r="K16" s="345">
        <f>'300m.'!B18</f>
        <v>0</v>
      </c>
      <c r="L16" s="346">
        <f>'300m.'!C18</f>
        <v>0</v>
      </c>
      <c r="M16" s="347">
        <f>'300m.'!D18</f>
        <v>0</v>
      </c>
      <c r="N16" s="347">
        <f>'300m.'!E18</f>
        <v>0</v>
      </c>
      <c r="O16" s="370">
        <f>'300m.'!F18</f>
        <v>0</v>
      </c>
      <c r="P16" s="375">
        <f>'300m.'!G18</f>
        <v>0</v>
      </c>
    </row>
    <row r="17" spans="1:16" ht="42.75" customHeight="1">
      <c r="A17" s="270">
        <f>'100m.'!A19</f>
        <v>0</v>
      </c>
      <c r="B17" s="345">
        <f>'100m.'!B19</f>
        <v>0</v>
      </c>
      <c r="C17" s="346">
        <f>'100m.'!C19</f>
        <v>0</v>
      </c>
      <c r="D17" s="347">
        <f>'100m.'!D19</f>
        <v>0</v>
      </c>
      <c r="E17" s="347">
        <f>'100m.'!E19</f>
        <v>0</v>
      </c>
      <c r="F17" s="370">
        <f>'100m.'!F19</f>
        <v>0</v>
      </c>
      <c r="G17" s="375">
        <f>'100m.'!G19</f>
        <v>0</v>
      </c>
      <c r="H17" s="243"/>
      <c r="I17" s="59">
        <v>14</v>
      </c>
      <c r="J17" s="270">
        <f>'300m.'!A19</f>
        <v>0</v>
      </c>
      <c r="K17" s="345">
        <f>'300m.'!B19</f>
        <v>0</v>
      </c>
      <c r="L17" s="346">
        <f>'300m.'!C19</f>
        <v>0</v>
      </c>
      <c r="M17" s="347">
        <f>'300m.'!D19</f>
        <v>0</v>
      </c>
      <c r="N17" s="347">
        <f>'300m.'!E19</f>
        <v>0</v>
      </c>
      <c r="O17" s="370">
        <f>'300m.'!F19</f>
        <v>0</v>
      </c>
      <c r="P17" s="375">
        <f>'300m.'!G19</f>
        <v>0</v>
      </c>
    </row>
    <row r="18" spans="1:16" ht="42.75" customHeight="1">
      <c r="A18" s="595" t="s">
        <v>168</v>
      </c>
      <c r="B18" s="595"/>
      <c r="C18" s="595"/>
      <c r="D18" s="595"/>
      <c r="E18" s="595"/>
      <c r="F18" s="595"/>
      <c r="G18" s="595"/>
      <c r="H18" s="243"/>
      <c r="I18" s="59"/>
      <c r="J18" s="591" t="s">
        <v>130</v>
      </c>
      <c r="K18" s="591"/>
      <c r="L18" s="591"/>
      <c r="M18" s="591"/>
      <c r="N18" s="591"/>
      <c r="O18" s="591"/>
      <c r="P18" s="591"/>
    </row>
    <row r="19" spans="1:16" ht="42.75" customHeight="1">
      <c r="A19" s="247" t="s">
        <v>139</v>
      </c>
      <c r="B19" s="342" t="s">
        <v>140</v>
      </c>
      <c r="C19" s="343" t="s">
        <v>141</v>
      </c>
      <c r="D19" s="344" t="s">
        <v>142</v>
      </c>
      <c r="E19" s="344" t="s">
        <v>138</v>
      </c>
      <c r="F19" s="344" t="s">
        <v>137</v>
      </c>
      <c r="G19" s="371" t="s">
        <v>144</v>
      </c>
      <c r="H19" s="243"/>
      <c r="I19" s="59"/>
      <c r="J19" s="247" t="s">
        <v>139</v>
      </c>
      <c r="K19" s="342" t="s">
        <v>140</v>
      </c>
      <c r="L19" s="343" t="s">
        <v>141</v>
      </c>
      <c r="M19" s="344" t="s">
        <v>142</v>
      </c>
      <c r="N19" s="344" t="s">
        <v>138</v>
      </c>
      <c r="O19" s="344" t="s">
        <v>137</v>
      </c>
      <c r="P19" s="371" t="s">
        <v>144</v>
      </c>
    </row>
    <row r="20" spans="1:16" ht="42.75" customHeight="1">
      <c r="A20" s="270">
        <f>'100m.Hurdles'!A8</f>
        <v>1</v>
      </c>
      <c r="B20" s="345">
        <f>'100m.Hurdles'!B8</f>
        <v>44</v>
      </c>
      <c r="C20" s="346">
        <f>'100m.Hurdles'!C8</f>
        <v>1999</v>
      </c>
      <c r="D20" s="347" t="str">
        <f>'100m.Hurdles'!D8</f>
        <v>NEGOITA ANDREI</v>
      </c>
      <c r="E20" s="347" t="str">
        <f>'100m.Hurdles'!E8</f>
        <v>ROMANIA</v>
      </c>
      <c r="F20" s="370">
        <f>'100m.Hurdles'!F8</f>
        <v>1434</v>
      </c>
      <c r="G20" s="375">
        <f>'100m.Hurdles'!G8</f>
        <v>7</v>
      </c>
      <c r="H20" s="243"/>
      <c r="I20" s="59"/>
      <c r="J20" s="270">
        <f>'800m.'!A8</f>
        <v>1</v>
      </c>
      <c r="K20" s="345">
        <f>'800m.'!B8</f>
        <v>56</v>
      </c>
      <c r="L20" s="346">
        <f>'800m.'!C8</f>
        <v>1999</v>
      </c>
      <c r="M20" s="347" t="str">
        <f>'800m.'!D8</f>
        <v>MUHAMMET ALPEREN ÜLKER</v>
      </c>
      <c r="N20" s="347" t="str">
        <f>'800m.'!E8</f>
        <v>TURKEY</v>
      </c>
      <c r="O20" s="373">
        <f>'800m.'!F8</f>
        <v>15976</v>
      </c>
      <c r="P20" s="375">
        <f>'800m.'!G8</f>
        <v>7</v>
      </c>
    </row>
    <row r="21" spans="1:16" ht="42.75" customHeight="1">
      <c r="A21" s="270">
        <f>'100m.Hurdles'!A9</f>
        <v>2</v>
      </c>
      <c r="B21" s="345">
        <f>'100m.Hurdles'!B9</f>
        <v>20</v>
      </c>
      <c r="C21" s="346">
        <f>'100m.Hurdles'!C9</f>
        <v>2000</v>
      </c>
      <c r="D21" s="347" t="str">
        <f>'100m.Hurdles'!D9</f>
        <v>RADİN VALCHEV</v>
      </c>
      <c r="E21" s="347" t="str">
        <f>'100m.Hurdles'!E9</f>
        <v>BULGARIA</v>
      </c>
      <c r="F21" s="370">
        <f>'100m.Hurdles'!F9</f>
        <v>1505</v>
      </c>
      <c r="G21" s="375">
        <f>'100m.Hurdles'!G9</f>
        <v>6</v>
      </c>
      <c r="H21" s="243"/>
      <c r="I21" s="59"/>
      <c r="J21" s="270">
        <f>'800m.'!A9</f>
        <v>2</v>
      </c>
      <c r="K21" s="345">
        <f>'800m.'!B9</f>
        <v>26</v>
      </c>
      <c r="L21" s="346" t="str">
        <f>'800m.'!C9</f>
        <v>2001</v>
      </c>
      <c r="M21" s="347" t="str">
        <f>'800m.'!D9</f>
        <v>VEDAT DEMİR</v>
      </c>
      <c r="N21" s="347" t="str">
        <f>'800m.'!E9</f>
        <v>KONYA-TURKEY</v>
      </c>
      <c r="O21" s="373">
        <f>'800m.'!F9</f>
        <v>20183</v>
      </c>
      <c r="P21" s="375">
        <f>'800m.'!G9</f>
        <v>6</v>
      </c>
    </row>
    <row r="22" spans="1:16" ht="42.75" customHeight="1">
      <c r="A22" s="270">
        <f>'100m.Hurdles'!A10</f>
        <v>3</v>
      </c>
      <c r="B22" s="345">
        <f>'100m.Hurdles'!B10</f>
        <v>58</v>
      </c>
      <c r="C22" s="346">
        <f>'100m.Hurdles'!C10</f>
        <v>1999</v>
      </c>
      <c r="D22" s="347" t="str">
        <f>'100m.Hurdles'!D10</f>
        <v>SONER YALÇINKAYA</v>
      </c>
      <c r="E22" s="347" t="str">
        <f>'100m.Hurdles'!E10</f>
        <v>TURKEY</v>
      </c>
      <c r="F22" s="370">
        <f>'100m.Hurdles'!F10</f>
        <v>1522</v>
      </c>
      <c r="G22" s="375">
        <f>'100m.Hurdles'!G10</f>
        <v>5</v>
      </c>
      <c r="H22" s="243"/>
      <c r="I22" s="59"/>
      <c r="J22" s="270">
        <f>'800m.'!A10</f>
        <v>3</v>
      </c>
      <c r="K22" s="345">
        <f>'800m.'!B10</f>
        <v>8</v>
      </c>
      <c r="L22" s="346">
        <f>'800m.'!C10</f>
        <v>1999</v>
      </c>
      <c r="M22" s="347" t="str">
        <f>'800m.'!D10</f>
        <v>AILINCAI MATEI</v>
      </c>
      <c r="N22" s="347" t="str">
        <f>'800m.'!E10</f>
        <v>ROMANIA</v>
      </c>
      <c r="O22" s="373">
        <f>'800m.'!F10</f>
        <v>20379</v>
      </c>
      <c r="P22" s="375">
        <f>'800m.'!G10</f>
        <v>5</v>
      </c>
    </row>
    <row r="23" spans="1:16" ht="42.75" customHeight="1">
      <c r="A23" s="270">
        <f>'100m.Hurdles'!A11</f>
        <v>4</v>
      </c>
      <c r="B23" s="345">
        <f>'100m.Hurdles'!B11</f>
        <v>28</v>
      </c>
      <c r="C23" s="346" t="str">
        <f>'100m.Hurdles'!C11</f>
        <v>2000</v>
      </c>
      <c r="D23" s="347" t="str">
        <f>'100m.Hurdles'!D11</f>
        <v>MUHAMMET YORULMAZ</v>
      </c>
      <c r="E23" s="347" t="str">
        <f>'100m.Hurdles'!E11</f>
        <v>KONYA-TURKEY</v>
      </c>
      <c r="F23" s="370">
        <f>'100m.Hurdles'!F11</f>
        <v>1800</v>
      </c>
      <c r="G23" s="375">
        <f>'100m.Hurdles'!G11</f>
        <v>4</v>
      </c>
      <c r="H23" s="243"/>
      <c r="I23" s="59"/>
      <c r="J23" s="270">
        <f>'800m.'!A11</f>
        <v>4</v>
      </c>
      <c r="K23" s="345">
        <f>'800m.'!B11</f>
        <v>21</v>
      </c>
      <c r="L23" s="346">
        <f>'800m.'!C11</f>
        <v>1999</v>
      </c>
      <c r="M23" s="347" t="str">
        <f>'800m.'!D11</f>
        <v>PAVEL TANKOVSKİ</v>
      </c>
      <c r="N23" s="347" t="str">
        <f>'800m.'!E11</f>
        <v>BULGARIA</v>
      </c>
      <c r="O23" s="373">
        <f>'800m.'!F11</f>
        <v>20951</v>
      </c>
      <c r="P23" s="375">
        <f>'800m.'!G11</f>
        <v>4</v>
      </c>
    </row>
    <row r="24" spans="1:16" ht="42.75" customHeight="1">
      <c r="A24" s="270">
        <f>'100m.Hurdles'!A12</f>
        <v>5</v>
      </c>
      <c r="B24" s="345">
        <f>'100m.Hurdles'!B12</f>
        <v>11</v>
      </c>
      <c r="C24" s="346">
        <f>'100m.Hurdles'!C12</f>
        <v>1999</v>
      </c>
      <c r="D24" s="347" t="str">
        <f>'100m.Hurdles'!D12</f>
        <v>PETAR MANDIC</v>
      </c>
      <c r="E24" s="347" t="str">
        <f>'100m.Hurdles'!E12</f>
        <v>BOSNIA AND HERZEGOVINA</v>
      </c>
      <c r="F24" s="370">
        <f>'100m.Hurdles'!F12</f>
        <v>1949</v>
      </c>
      <c r="G24" s="375">
        <f>'100m.Hurdles'!G12</f>
        <v>3</v>
      </c>
      <c r="H24" s="243"/>
      <c r="I24" s="59"/>
      <c r="J24" s="270">
        <f>'800m.'!A12</f>
        <v>5</v>
      </c>
      <c r="K24" s="345">
        <f>'800m.'!B12</f>
        <v>12</v>
      </c>
      <c r="L24" s="346">
        <f>'800m.'!C12</f>
        <v>2000</v>
      </c>
      <c r="M24" s="347" t="str">
        <f>'800m.'!D12</f>
        <v>MİRKO CVIJIC</v>
      </c>
      <c r="N24" s="347" t="str">
        <f>'800m.'!E12</f>
        <v>BOSNIA AND HERZEGOVINA</v>
      </c>
      <c r="O24" s="373">
        <f>'800m.'!F12</f>
        <v>21640</v>
      </c>
      <c r="P24" s="375">
        <f>'800m.'!G12</f>
        <v>3</v>
      </c>
    </row>
    <row r="25" spans="1:16" ht="42.75" customHeight="1">
      <c r="A25" s="270">
        <f>'100m.Hurdles'!A13</f>
        <v>0</v>
      </c>
      <c r="B25" s="345">
        <f>'100m.Hurdles'!B13</f>
        <v>0</v>
      </c>
      <c r="C25" s="346">
        <f>'100m.Hurdles'!C13</f>
        <v>0</v>
      </c>
      <c r="D25" s="347">
        <f>'100m.Hurdles'!D13</f>
        <v>0</v>
      </c>
      <c r="E25" s="347">
        <f>'100m.Hurdles'!E13</f>
        <v>0</v>
      </c>
      <c r="F25" s="370">
        <f>'100m.Hurdles'!F13</f>
        <v>0</v>
      </c>
      <c r="G25" s="375">
        <f>'100m.Hurdles'!G13</f>
        <v>0</v>
      </c>
      <c r="H25" s="243"/>
      <c r="I25" s="59"/>
      <c r="J25" s="270">
        <f>'800m.'!A13</f>
        <v>6</v>
      </c>
      <c r="K25" s="345">
        <f>'800m.'!B13</f>
        <v>36</v>
      </c>
      <c r="L25" s="346">
        <f>'800m.'!C13</f>
        <v>2000</v>
      </c>
      <c r="M25" s="347" t="str">
        <f>'800m.'!D13</f>
        <v>LEONİD VANDEVSKI</v>
      </c>
      <c r="N25" s="347" t="str">
        <f>'800m.'!E13</f>
        <v>MACEDONIA</v>
      </c>
      <c r="O25" s="373">
        <f>'800m.'!F13</f>
        <v>22782</v>
      </c>
      <c r="P25" s="375">
        <f>'800m.'!G13</f>
        <v>2</v>
      </c>
    </row>
    <row r="26" spans="1:16" ht="42.75" customHeight="1">
      <c r="A26" s="270">
        <f>'100m.Hurdles'!A14</f>
        <v>0</v>
      </c>
      <c r="B26" s="345">
        <f>'100m.Hurdles'!B14</f>
        <v>0</v>
      </c>
      <c r="C26" s="346">
        <f>'100m.Hurdles'!C14</f>
        <v>0</v>
      </c>
      <c r="D26" s="347">
        <f>'100m.Hurdles'!D14</f>
        <v>0</v>
      </c>
      <c r="E26" s="347">
        <f>'100m.Hurdles'!E14</f>
        <v>0</v>
      </c>
      <c r="F26" s="370">
        <f>'100m.Hurdles'!F14</f>
        <v>0</v>
      </c>
      <c r="G26" s="375">
        <f>'100m.Hurdles'!G14</f>
        <v>0</v>
      </c>
      <c r="H26" s="243"/>
      <c r="I26" s="59"/>
      <c r="J26" s="270">
        <f>'800m.'!A14</f>
        <v>7</v>
      </c>
      <c r="K26" s="345">
        <f>'800m.'!B14</f>
        <v>2</v>
      </c>
      <c r="L26" s="346">
        <f>'800m.'!C14</f>
        <v>1999</v>
      </c>
      <c r="M26" s="347" t="str">
        <f>'800m.'!D14</f>
        <v>MEJVİS ZAGANJORİ</v>
      </c>
      <c r="N26" s="347" t="str">
        <f>'800m.'!E14</f>
        <v>ALBANIA</v>
      </c>
      <c r="O26" s="373">
        <f>'800m.'!F14</f>
        <v>25760</v>
      </c>
      <c r="P26" s="375">
        <f>'800m.'!G14</f>
        <v>1</v>
      </c>
    </row>
    <row r="27" spans="1:16" ht="42.75" customHeight="1">
      <c r="A27" s="270">
        <f>'100m.Hurdles'!A15</f>
        <v>0</v>
      </c>
      <c r="B27" s="345">
        <f>'100m.Hurdles'!B15</f>
        <v>0</v>
      </c>
      <c r="C27" s="346">
        <f>'100m.Hurdles'!C15</f>
        <v>0</v>
      </c>
      <c r="D27" s="347">
        <f>'100m.Hurdles'!D15</f>
        <v>0</v>
      </c>
      <c r="E27" s="347">
        <f>'100m.Hurdles'!E15</f>
        <v>0</v>
      </c>
      <c r="F27" s="370">
        <f>'100m.Hurdles'!F15</f>
        <v>0</v>
      </c>
      <c r="G27" s="375">
        <f>'100m.Hurdles'!G15</f>
        <v>0</v>
      </c>
      <c r="H27" s="243"/>
      <c r="I27" s="59"/>
      <c r="J27" s="270" t="str">
        <f>'800m.'!A15</f>
        <v>-</v>
      </c>
      <c r="K27" s="345">
        <f>'800m.'!B15</f>
        <v>37</v>
      </c>
      <c r="L27" s="346">
        <f>'800m.'!C15</f>
        <v>1999</v>
      </c>
      <c r="M27" s="347" t="str">
        <f>'800m.'!D15</f>
        <v>KIRIL  LUCESKI</v>
      </c>
      <c r="N27" s="347" t="str">
        <f>'800m.'!E15</f>
        <v>MACEDONIA OC</v>
      </c>
      <c r="O27" s="373" t="str">
        <f>'800m.'!F15</f>
        <v>DNS</v>
      </c>
      <c r="P27" s="375" t="str">
        <f>'800m.'!G15</f>
        <v>-</v>
      </c>
    </row>
    <row r="28" spans="1:16" ht="42.75" customHeight="1">
      <c r="A28" s="270">
        <f>'100m.Hurdles'!A16</f>
        <v>0</v>
      </c>
      <c r="B28" s="345">
        <f>'100m.Hurdles'!B16</f>
        <v>0</v>
      </c>
      <c r="C28" s="346">
        <f>'100m.Hurdles'!C16</f>
        <v>0</v>
      </c>
      <c r="D28" s="347">
        <f>'100m.Hurdles'!D16</f>
        <v>0</v>
      </c>
      <c r="E28" s="347">
        <f>'100m.Hurdles'!E16</f>
        <v>0</v>
      </c>
      <c r="F28" s="370">
        <f>'100m.Hurdles'!F16</f>
        <v>0</v>
      </c>
      <c r="G28" s="375">
        <f>'100m.Hurdles'!G16</f>
        <v>0</v>
      </c>
      <c r="H28" s="243"/>
      <c r="I28" s="59"/>
      <c r="J28" s="270">
        <f>'800m.'!A16</f>
        <v>0</v>
      </c>
      <c r="K28" s="345">
        <f>'800m.'!B16</f>
        <v>0</v>
      </c>
      <c r="L28" s="346">
        <f>'800m.'!C16</f>
        <v>0</v>
      </c>
      <c r="M28" s="347">
        <f>'800m.'!D16</f>
        <v>0</v>
      </c>
      <c r="N28" s="347">
        <f>'800m.'!E16</f>
        <v>0</v>
      </c>
      <c r="O28" s="373">
        <f>'800m.'!F16</f>
        <v>0</v>
      </c>
      <c r="P28" s="375">
        <f>'800m.'!G16</f>
        <v>0</v>
      </c>
    </row>
    <row r="29" spans="1:16" ht="42.75" customHeight="1">
      <c r="A29" s="270">
        <f>'100m.Hurdles'!A17</f>
        <v>0</v>
      </c>
      <c r="B29" s="345">
        <f>'100m.Hurdles'!B17</f>
        <v>0</v>
      </c>
      <c r="C29" s="346">
        <f>'100m.Hurdles'!C17</f>
        <v>0</v>
      </c>
      <c r="D29" s="347">
        <f>'100m.Hurdles'!D17</f>
        <v>0</v>
      </c>
      <c r="E29" s="347">
        <f>'100m.Hurdles'!E17</f>
        <v>0</v>
      </c>
      <c r="F29" s="370">
        <f>'100m.Hurdles'!F17</f>
        <v>0</v>
      </c>
      <c r="G29" s="375">
        <f>'100m.Hurdles'!G17</f>
        <v>0</v>
      </c>
      <c r="H29" s="243"/>
      <c r="I29" s="59"/>
      <c r="J29" s="270">
        <f>'800m.'!A17</f>
        <v>0</v>
      </c>
      <c r="K29" s="345">
        <f>'800m.'!B17</f>
        <v>0</v>
      </c>
      <c r="L29" s="346">
        <f>'800m.'!C17</f>
        <v>0</v>
      </c>
      <c r="M29" s="347">
        <f>'800m.'!D17</f>
        <v>0</v>
      </c>
      <c r="N29" s="347">
        <f>'800m.'!E17</f>
        <v>0</v>
      </c>
      <c r="O29" s="373">
        <f>'800m.'!F17</f>
        <v>0</v>
      </c>
      <c r="P29" s="375">
        <f>'800m.'!G17</f>
        <v>0</v>
      </c>
    </row>
    <row r="30" spans="1:16" ht="42.75" customHeight="1">
      <c r="A30" s="270">
        <f>'100m.Hurdles'!A18</f>
        <v>0</v>
      </c>
      <c r="B30" s="345">
        <f>'100m.Hurdles'!B18</f>
        <v>0</v>
      </c>
      <c r="C30" s="346">
        <f>'100m.Hurdles'!C18</f>
        <v>0</v>
      </c>
      <c r="D30" s="347">
        <f>'100m.Hurdles'!D18</f>
        <v>0</v>
      </c>
      <c r="E30" s="347">
        <f>'100m.Hurdles'!E18</f>
        <v>0</v>
      </c>
      <c r="F30" s="370">
        <f>'100m.Hurdles'!F18</f>
        <v>0</v>
      </c>
      <c r="G30" s="375">
        <f>'100m.Hurdles'!G18</f>
        <v>0</v>
      </c>
      <c r="H30" s="243"/>
      <c r="I30" s="59"/>
      <c r="J30" s="270">
        <f>'800m.'!A18</f>
        <v>0</v>
      </c>
      <c r="K30" s="345">
        <f>'800m.'!B18</f>
        <v>0</v>
      </c>
      <c r="L30" s="346">
        <f>'800m.'!C18</f>
        <v>0</v>
      </c>
      <c r="M30" s="347">
        <f>'800m.'!D18</f>
        <v>0</v>
      </c>
      <c r="N30" s="347">
        <f>'800m.'!E18</f>
        <v>0</v>
      </c>
      <c r="O30" s="373">
        <f>'800m.'!F18</f>
        <v>0</v>
      </c>
      <c r="P30" s="375">
        <f>'800m.'!G18</f>
        <v>0</v>
      </c>
    </row>
    <row r="31" spans="1:16" ht="42.75" customHeight="1">
      <c r="A31" s="270">
        <f>'100m.Hurdles'!A19</f>
        <v>0</v>
      </c>
      <c r="B31" s="345">
        <f>'100m.Hurdles'!B19</f>
        <v>0</v>
      </c>
      <c r="C31" s="346">
        <f>'100m.Hurdles'!C19</f>
        <v>0</v>
      </c>
      <c r="D31" s="347">
        <f>'100m.Hurdles'!D19</f>
        <v>0</v>
      </c>
      <c r="E31" s="347">
        <f>'100m.Hurdles'!E19</f>
        <v>0</v>
      </c>
      <c r="F31" s="370">
        <f>'100m.Hurdles'!F19</f>
        <v>0</v>
      </c>
      <c r="G31" s="375">
        <f>'100m.Hurdles'!G19</f>
        <v>0</v>
      </c>
      <c r="H31" s="243"/>
      <c r="I31" s="59"/>
      <c r="J31" s="270">
        <f>'800m.'!A19</f>
        <v>0</v>
      </c>
      <c r="K31" s="345">
        <f>'800m.'!B19</f>
        <v>0</v>
      </c>
      <c r="L31" s="346">
        <f>'800m.'!C19</f>
        <v>0</v>
      </c>
      <c r="M31" s="347">
        <f>'800m.'!D19</f>
        <v>0</v>
      </c>
      <c r="N31" s="347">
        <f>'800m.'!E19</f>
        <v>0</v>
      </c>
      <c r="O31" s="373">
        <f>'800m.'!F19</f>
        <v>0</v>
      </c>
      <c r="P31" s="375">
        <f>'800m.'!G19</f>
        <v>0</v>
      </c>
    </row>
    <row r="32" spans="1:16" ht="42.75" customHeight="1">
      <c r="A32" s="595" t="s">
        <v>303</v>
      </c>
      <c r="B32" s="595"/>
      <c r="C32" s="595"/>
      <c r="D32" s="595"/>
      <c r="E32" s="595"/>
      <c r="F32" s="595"/>
      <c r="G32" s="595"/>
      <c r="H32" s="243"/>
      <c r="I32" s="59"/>
      <c r="J32" s="591" t="s">
        <v>307</v>
      </c>
      <c r="K32" s="591"/>
      <c r="L32" s="591"/>
      <c r="M32" s="591"/>
      <c r="N32" s="591"/>
      <c r="O32" s="591"/>
      <c r="P32" s="591"/>
    </row>
    <row r="33" spans="1:16" ht="42.75" customHeight="1">
      <c r="A33" s="247" t="s">
        <v>139</v>
      </c>
      <c r="B33" s="342" t="s">
        <v>140</v>
      </c>
      <c r="C33" s="343" t="s">
        <v>141</v>
      </c>
      <c r="D33" s="344" t="s">
        <v>142</v>
      </c>
      <c r="E33" s="344" t="s">
        <v>138</v>
      </c>
      <c r="F33" s="344" t="s">
        <v>137</v>
      </c>
      <c r="G33" s="371" t="s">
        <v>144</v>
      </c>
      <c r="H33" s="243"/>
      <c r="I33" s="59"/>
      <c r="J33" s="247" t="s">
        <v>139</v>
      </c>
      <c r="K33" s="247" t="s">
        <v>140</v>
      </c>
      <c r="L33" s="312" t="s">
        <v>141</v>
      </c>
      <c r="M33" s="247" t="s">
        <v>142</v>
      </c>
      <c r="N33" s="247" t="s">
        <v>138</v>
      </c>
      <c r="O33" s="340" t="s">
        <v>137</v>
      </c>
      <c r="P33" s="371" t="s">
        <v>144</v>
      </c>
    </row>
    <row r="34" spans="1:16" ht="42.75" customHeight="1">
      <c r="A34" s="270">
        <f>'2000m.'!A8</f>
        <v>1</v>
      </c>
      <c r="B34" s="345">
        <f>'2000m.'!B8</f>
        <v>57</v>
      </c>
      <c r="C34" s="346">
        <f>'2000m.'!C8</f>
        <v>1999</v>
      </c>
      <c r="D34" s="347" t="str">
        <f>'2000m.'!D8</f>
        <v>NURKAN DAĞTEKİN</v>
      </c>
      <c r="E34" s="347" t="str">
        <f>'2000m.'!E8</f>
        <v>TURKEY</v>
      </c>
      <c r="F34" s="373">
        <f>'2000m.'!F8</f>
        <v>55310</v>
      </c>
      <c r="G34" s="375">
        <f>'2000m.'!G8</f>
        <v>7</v>
      </c>
      <c r="H34" s="243"/>
      <c r="I34" s="59"/>
      <c r="J34" s="270">
        <f>TJ!A8</f>
        <v>1</v>
      </c>
      <c r="K34" s="271">
        <f>TJ!C8</f>
        <v>53</v>
      </c>
      <c r="L34" s="325">
        <f>TJ!D8</f>
        <v>1999</v>
      </c>
      <c r="M34" s="272" t="str">
        <f>TJ!E8</f>
        <v>SITOIANU BOGDAN</v>
      </c>
      <c r="N34" s="272" t="str">
        <f>TJ!F8</f>
        <v>ROMANIA</v>
      </c>
      <c r="O34" s="374">
        <f>TJ!K8</f>
        <v>1419</v>
      </c>
      <c r="P34" s="376">
        <f>TJ!L8</f>
        <v>7</v>
      </c>
    </row>
    <row r="35" spans="1:16" ht="42.75" customHeight="1">
      <c r="A35" s="270">
        <f>'2000m.'!A9</f>
        <v>2</v>
      </c>
      <c r="B35" s="345">
        <f>'2000m.'!B9</f>
        <v>27</v>
      </c>
      <c r="C35" s="346" t="str">
        <f>'2000m.'!C9</f>
        <v>1999</v>
      </c>
      <c r="D35" s="347" t="str">
        <f>'2000m.'!D9</f>
        <v>M.ALİ GÜNİNDİ</v>
      </c>
      <c r="E35" s="347" t="str">
        <f>'2000m.'!E9</f>
        <v>KONYA-TURKEY</v>
      </c>
      <c r="F35" s="373">
        <f>'2000m.'!F9</f>
        <v>55764</v>
      </c>
      <c r="G35" s="375">
        <f>'2000m.'!G9</f>
        <v>6</v>
      </c>
      <c r="H35" s="243"/>
      <c r="I35" s="59"/>
      <c r="J35" s="270">
        <f>TJ!A9</f>
        <v>2</v>
      </c>
      <c r="K35" s="271">
        <f>TJ!C9</f>
        <v>30</v>
      </c>
      <c r="L35" s="325" t="str">
        <f>TJ!D9</f>
        <v>1999</v>
      </c>
      <c r="M35" s="272" t="str">
        <f>TJ!E9</f>
        <v>Y.EMRE ÇELİK</v>
      </c>
      <c r="N35" s="272" t="str">
        <f>TJ!F9</f>
        <v>KONYA-TURKEY</v>
      </c>
      <c r="O35" s="374">
        <f>TJ!K9</f>
        <v>1353</v>
      </c>
      <c r="P35" s="376">
        <f>TJ!L9</f>
        <v>6</v>
      </c>
    </row>
    <row r="36" spans="1:16" ht="42.75" customHeight="1">
      <c r="A36" s="270">
        <f>'2000m.'!A10</f>
        <v>3</v>
      </c>
      <c r="B36" s="345">
        <f>'2000m.'!B10</f>
        <v>46</v>
      </c>
      <c r="C36" s="346">
        <f>'2000m.'!C10</f>
        <v>2000</v>
      </c>
      <c r="D36" s="347" t="str">
        <f>'2000m.'!D10</f>
        <v>MIHAESCU CLAUDIU DANIEL</v>
      </c>
      <c r="E36" s="347" t="str">
        <f>'2000m.'!E10</f>
        <v>ROMANIA</v>
      </c>
      <c r="F36" s="373">
        <f>'2000m.'!F10</f>
        <v>60008</v>
      </c>
      <c r="G36" s="375">
        <f>'2000m.'!G10</f>
        <v>5</v>
      </c>
      <c r="H36" s="243"/>
      <c r="I36" s="59"/>
      <c r="J36" s="270">
        <f>TJ!A10</f>
        <v>3</v>
      </c>
      <c r="K36" s="271">
        <f>TJ!C10</f>
        <v>61</v>
      </c>
      <c r="L36" s="325">
        <f>TJ!D10</f>
        <v>1999</v>
      </c>
      <c r="M36" s="272" t="str">
        <f>TJ!E10</f>
        <v>MAHMUT B. ÖZAÇAN</v>
      </c>
      <c r="N36" s="272" t="str">
        <f>TJ!F10</f>
        <v>TURKEY</v>
      </c>
      <c r="O36" s="374">
        <f>TJ!K10</f>
        <v>1260</v>
      </c>
      <c r="P36" s="376">
        <f>TJ!L10</f>
        <v>5</v>
      </c>
    </row>
    <row r="37" spans="1:16" ht="42.75" customHeight="1">
      <c r="A37" s="270">
        <f>'2000m.'!A11</f>
        <v>4</v>
      </c>
      <c r="B37" s="345">
        <f>'2000m.'!B11</f>
        <v>13</v>
      </c>
      <c r="C37" s="346">
        <f>'2000m.'!C11</f>
        <v>2000</v>
      </c>
      <c r="D37" s="347" t="str">
        <f>'2000m.'!D11</f>
        <v>BELMİN MRKANOVIC</v>
      </c>
      <c r="E37" s="347" t="str">
        <f>'2000m.'!E11</f>
        <v>BOSNIA AND HERZEGOVINA</v>
      </c>
      <c r="F37" s="373">
        <f>'2000m.'!F11</f>
        <v>60767</v>
      </c>
      <c r="G37" s="375">
        <f>'2000m.'!G11</f>
        <v>4</v>
      </c>
      <c r="H37" s="243"/>
      <c r="I37" s="59"/>
      <c r="J37" s="270">
        <f>TJ!A11</f>
        <v>4</v>
      </c>
      <c r="K37" s="271">
        <f>TJ!C11</f>
        <v>18</v>
      </c>
      <c r="L37" s="325">
        <f>TJ!D11</f>
        <v>1999</v>
      </c>
      <c r="M37" s="272" t="str">
        <f>TJ!E11</f>
        <v>ISMAR PASANBEGOVIC</v>
      </c>
      <c r="N37" s="272" t="str">
        <f>TJ!F11</f>
        <v>BOSNIA AND HERZEGOVINA</v>
      </c>
      <c r="O37" s="374">
        <f>TJ!K11</f>
        <v>1212</v>
      </c>
      <c r="P37" s="376">
        <f>TJ!L11</f>
        <v>4</v>
      </c>
    </row>
    <row r="38" spans="1:16" ht="42.75" customHeight="1">
      <c r="A38" s="270">
        <f>'2000m.'!A12</f>
        <v>5</v>
      </c>
      <c r="B38" s="345">
        <f>'2000m.'!B12</f>
        <v>21</v>
      </c>
      <c r="C38" s="346">
        <f>'2000m.'!C12</f>
        <v>1999</v>
      </c>
      <c r="D38" s="347" t="str">
        <f>'2000m.'!D12</f>
        <v>PAVEL TANKOVSKİ</v>
      </c>
      <c r="E38" s="347" t="str">
        <f>'2000m.'!E12</f>
        <v>BULGARIA</v>
      </c>
      <c r="F38" s="373">
        <f>'2000m.'!F12</f>
        <v>62016</v>
      </c>
      <c r="G38" s="375">
        <f>'2000m.'!G12</f>
        <v>3</v>
      </c>
      <c r="H38" s="243"/>
      <c r="I38" s="59"/>
      <c r="J38" s="270" t="str">
        <f>TJ!A12</f>
        <v>-</v>
      </c>
      <c r="K38" s="271">
        <f>TJ!C12</f>
        <v>9</v>
      </c>
      <c r="L38" s="325">
        <f>TJ!D12</f>
        <v>2000</v>
      </c>
      <c r="M38" s="272" t="str">
        <f>TJ!E12</f>
        <v>REİ  HOXHA</v>
      </c>
      <c r="N38" s="272" t="str">
        <f>TJ!F12</f>
        <v>ALBANIA</v>
      </c>
      <c r="O38" s="374" t="str">
        <f>TJ!K12</f>
        <v>NM</v>
      </c>
      <c r="P38" s="376">
        <f>TJ!L12</f>
        <v>0</v>
      </c>
    </row>
    <row r="39" spans="1:16" ht="42.75" customHeight="1">
      <c r="A39" s="270">
        <f>'2000m.'!A13</f>
        <v>6</v>
      </c>
      <c r="B39" s="345">
        <f>'2000m.'!B13</f>
        <v>3</v>
      </c>
      <c r="C39" s="346">
        <f>'2000m.'!C13</f>
        <v>1999</v>
      </c>
      <c r="D39" s="347" t="str">
        <f>'2000m.'!D13</f>
        <v>EQEREM  RUSİ</v>
      </c>
      <c r="E39" s="347" t="str">
        <f>'2000m.'!E13</f>
        <v>ALBANIA</v>
      </c>
      <c r="F39" s="373">
        <f>'2000m.'!F13</f>
        <v>70386</v>
      </c>
      <c r="G39" s="375">
        <f>'2000m.'!G13</f>
        <v>2</v>
      </c>
      <c r="H39" s="243"/>
      <c r="I39" s="59"/>
      <c r="J39" s="270">
        <f>TJ!A13</f>
        <v>0</v>
      </c>
      <c r="K39" s="271">
        <f>TJ!C13</f>
      </c>
      <c r="L39" s="325">
        <f>TJ!D13</f>
      </c>
      <c r="M39" s="272">
        <f>TJ!E13</f>
      </c>
      <c r="N39" s="272">
        <f>TJ!F13</f>
      </c>
      <c r="O39" s="374">
        <f>TJ!K13</f>
        <v>0</v>
      </c>
      <c r="P39" s="376">
        <f>TJ!L13</f>
        <v>0</v>
      </c>
    </row>
    <row r="40" spans="1:16" ht="42.75" customHeight="1">
      <c r="A40" s="270">
        <f>'2000m.'!A14</f>
        <v>7</v>
      </c>
      <c r="B40" s="345">
        <f>'2000m.'!B14</f>
        <v>37</v>
      </c>
      <c r="C40" s="346">
        <f>'2000m.'!C14</f>
        <v>1999</v>
      </c>
      <c r="D40" s="347" t="str">
        <f>'2000m.'!D14</f>
        <v>KİRİL LUCHESKI</v>
      </c>
      <c r="E40" s="347" t="str">
        <f>'2000m.'!E14</f>
        <v>MACEDONIA</v>
      </c>
      <c r="F40" s="373">
        <f>'2000m.'!F14</f>
        <v>72485</v>
      </c>
      <c r="G40" s="375">
        <f>'2000m.'!G14</f>
        <v>1</v>
      </c>
      <c r="H40" s="243"/>
      <c r="I40" s="59"/>
      <c r="J40" s="270">
        <f>TJ!A14</f>
        <v>0</v>
      </c>
      <c r="K40" s="271">
        <f>TJ!C14</f>
      </c>
      <c r="L40" s="325">
        <f>TJ!D14</f>
      </c>
      <c r="M40" s="272">
        <f>TJ!E14</f>
      </c>
      <c r="N40" s="272">
        <f>TJ!F14</f>
      </c>
      <c r="O40" s="374">
        <f>TJ!K14</f>
        <v>0</v>
      </c>
      <c r="P40" s="376">
        <f>TJ!L14</f>
        <v>0</v>
      </c>
    </row>
    <row r="41" spans="1:16" ht="42.75" customHeight="1">
      <c r="A41" s="270">
        <f>'2000m.'!A15</f>
        <v>0</v>
      </c>
      <c r="B41" s="345">
        <f>'2000m.'!B15</f>
        <v>0</v>
      </c>
      <c r="C41" s="346">
        <f>'2000m.'!C15</f>
        <v>0</v>
      </c>
      <c r="D41" s="347">
        <f>'2000m.'!D15</f>
        <v>0</v>
      </c>
      <c r="E41" s="347">
        <f>'2000m.'!E15</f>
        <v>0</v>
      </c>
      <c r="F41" s="373">
        <f>'2000m.'!F15</f>
        <v>0</v>
      </c>
      <c r="G41" s="375">
        <f>'2000m.'!G15</f>
        <v>0</v>
      </c>
      <c r="H41" s="243"/>
      <c r="I41" s="59"/>
      <c r="J41" s="270">
        <f>TJ!A15</f>
        <v>0</v>
      </c>
      <c r="K41" s="271">
        <f>TJ!C15</f>
      </c>
      <c r="L41" s="325">
        <f>TJ!D15</f>
      </c>
      <c r="M41" s="272">
        <f>TJ!E15</f>
      </c>
      <c r="N41" s="272">
        <f>TJ!F15</f>
      </c>
      <c r="O41" s="374">
        <f>TJ!K15</f>
        <v>0</v>
      </c>
      <c r="P41" s="376">
        <f>TJ!L15</f>
        <v>0</v>
      </c>
    </row>
    <row r="42" spans="1:16" ht="42.75" customHeight="1">
      <c r="A42" s="270">
        <f>'2000m.'!A16</f>
        <v>0</v>
      </c>
      <c r="B42" s="345">
        <f>'2000m.'!B16</f>
        <v>0</v>
      </c>
      <c r="C42" s="346">
        <f>'2000m.'!C16</f>
        <v>0</v>
      </c>
      <c r="D42" s="347">
        <f>'2000m.'!D16</f>
        <v>0</v>
      </c>
      <c r="E42" s="347">
        <f>'2000m.'!E16</f>
        <v>0</v>
      </c>
      <c r="F42" s="373">
        <f>'2000m.'!F16</f>
        <v>0</v>
      </c>
      <c r="G42" s="375">
        <f>'2000m.'!G16</f>
        <v>0</v>
      </c>
      <c r="H42" s="243"/>
      <c r="I42" s="59"/>
      <c r="J42" s="270">
        <f>TJ!A16</f>
        <v>0</v>
      </c>
      <c r="K42" s="271">
        <f>TJ!C16</f>
      </c>
      <c r="L42" s="325">
        <f>TJ!D16</f>
      </c>
      <c r="M42" s="272">
        <f>TJ!E16</f>
      </c>
      <c r="N42" s="272">
        <f>TJ!F16</f>
      </c>
      <c r="O42" s="374">
        <f>TJ!K16</f>
        <v>0</v>
      </c>
      <c r="P42" s="376">
        <f>TJ!L16</f>
        <v>0</v>
      </c>
    </row>
    <row r="43" spans="1:16" ht="42.75" customHeight="1">
      <c r="A43" s="270">
        <f>'2000m.'!A17</f>
        <v>0</v>
      </c>
      <c r="B43" s="345">
        <f>'2000m.'!B17</f>
        <v>0</v>
      </c>
      <c r="C43" s="346">
        <f>'2000m.'!C17</f>
        <v>0</v>
      </c>
      <c r="D43" s="347">
        <f>'2000m.'!D17</f>
        <v>0</v>
      </c>
      <c r="E43" s="347">
        <f>'2000m.'!E17</f>
        <v>0</v>
      </c>
      <c r="F43" s="373">
        <f>'2000m.'!F17</f>
        <v>0</v>
      </c>
      <c r="G43" s="375">
        <f>'2000m.'!G17</f>
        <v>0</v>
      </c>
      <c r="H43" s="243"/>
      <c r="I43" s="59"/>
      <c r="J43" s="270">
        <f>TJ!A17</f>
        <v>0</v>
      </c>
      <c r="K43" s="271">
        <f>TJ!C17</f>
      </c>
      <c r="L43" s="325">
        <f>TJ!D17</f>
      </c>
      <c r="M43" s="272">
        <f>TJ!E17</f>
      </c>
      <c r="N43" s="272">
        <f>TJ!F17</f>
      </c>
      <c r="O43" s="374">
        <f>TJ!K17</f>
        <v>0</v>
      </c>
      <c r="P43" s="376">
        <f>TJ!L17</f>
        <v>0</v>
      </c>
    </row>
    <row r="44" spans="1:16" ht="42.75" customHeight="1">
      <c r="A44" s="270">
        <f>'2000m.'!A18</f>
        <v>0</v>
      </c>
      <c r="B44" s="345">
        <f>'2000m.'!B18</f>
        <v>0</v>
      </c>
      <c r="C44" s="346">
        <f>'2000m.'!C18</f>
        <v>0</v>
      </c>
      <c r="D44" s="347">
        <f>'2000m.'!D18</f>
        <v>0</v>
      </c>
      <c r="E44" s="347">
        <f>'2000m.'!E18</f>
        <v>0</v>
      </c>
      <c r="F44" s="373">
        <f>'2000m.'!F18</f>
        <v>0</v>
      </c>
      <c r="G44" s="375">
        <f>'2000m.'!G18</f>
        <v>0</v>
      </c>
      <c r="H44" s="243"/>
      <c r="I44" s="59"/>
      <c r="J44" s="270">
        <f>TJ!A18</f>
        <v>0</v>
      </c>
      <c r="K44" s="271">
        <f>TJ!C18</f>
      </c>
      <c r="L44" s="325">
        <f>TJ!D18</f>
      </c>
      <c r="M44" s="272">
        <f>TJ!E18</f>
      </c>
      <c r="N44" s="272">
        <f>TJ!F18</f>
      </c>
      <c r="O44" s="374">
        <f>TJ!K18</f>
        <v>0</v>
      </c>
      <c r="P44" s="376">
        <f>TJ!L18</f>
        <v>0</v>
      </c>
    </row>
    <row r="45" spans="1:16" ht="42.75" customHeight="1">
      <c r="A45" s="270">
        <f>'2000m.'!A19</f>
        <v>0</v>
      </c>
      <c r="B45" s="345">
        <f>'2000m.'!B19</f>
        <v>0</v>
      </c>
      <c r="C45" s="346">
        <f>'2000m.'!C19</f>
        <v>0</v>
      </c>
      <c r="D45" s="347">
        <f>'2000m.'!D19</f>
        <v>0</v>
      </c>
      <c r="E45" s="347">
        <f>'2000m.'!E19</f>
        <v>0</v>
      </c>
      <c r="F45" s="373">
        <f>'2000m.'!F19</f>
        <v>0</v>
      </c>
      <c r="G45" s="375">
        <f>'2000m.'!G19</f>
        <v>0</v>
      </c>
      <c r="H45" s="243"/>
      <c r="I45" s="59"/>
      <c r="J45" s="270">
        <f>TJ!A19</f>
        <v>0</v>
      </c>
      <c r="K45" s="271">
        <f>TJ!C19</f>
      </c>
      <c r="L45" s="325">
        <f>TJ!D19</f>
      </c>
      <c r="M45" s="272">
        <f>TJ!E19</f>
      </c>
      <c r="N45" s="272">
        <f>TJ!F19</f>
      </c>
      <c r="O45" s="374">
        <f>TJ!K19</f>
        <v>0</v>
      </c>
      <c r="P45" s="376">
        <f>TJ!L19</f>
        <v>0</v>
      </c>
    </row>
    <row r="46" spans="1:16" ht="42.75" customHeight="1">
      <c r="A46" s="591" t="s">
        <v>123</v>
      </c>
      <c r="B46" s="591"/>
      <c r="C46" s="591"/>
      <c r="D46" s="591"/>
      <c r="E46" s="591"/>
      <c r="F46" s="591"/>
      <c r="G46" s="591"/>
      <c r="H46" s="243"/>
      <c r="I46" s="59"/>
      <c r="J46" s="595" t="s">
        <v>128</v>
      </c>
      <c r="K46" s="595"/>
      <c r="L46" s="595"/>
      <c r="M46" s="595"/>
      <c r="N46" s="595"/>
      <c r="O46" s="595"/>
      <c r="P46" s="595"/>
    </row>
    <row r="47" spans="1:16" ht="42.75" customHeight="1">
      <c r="A47" s="247" t="s">
        <v>139</v>
      </c>
      <c r="B47" s="247" t="s">
        <v>140</v>
      </c>
      <c r="C47" s="312" t="s">
        <v>141</v>
      </c>
      <c r="D47" s="247" t="s">
        <v>142</v>
      </c>
      <c r="E47" s="247" t="s">
        <v>138</v>
      </c>
      <c r="F47" s="340" t="s">
        <v>137</v>
      </c>
      <c r="G47" s="371" t="s">
        <v>144</v>
      </c>
      <c r="H47" s="243"/>
      <c r="I47" s="59"/>
      <c r="J47" s="247" t="s">
        <v>139</v>
      </c>
      <c r="K47" s="247" t="s">
        <v>140</v>
      </c>
      <c r="L47" s="312" t="s">
        <v>141</v>
      </c>
      <c r="M47" s="247" t="s">
        <v>142</v>
      </c>
      <c r="N47" s="247" t="s">
        <v>138</v>
      </c>
      <c r="O47" s="340" t="s">
        <v>137</v>
      </c>
      <c r="P47" s="371" t="s">
        <v>144</v>
      </c>
    </row>
    <row r="48" spans="1:16" ht="42.75" customHeight="1">
      <c r="A48" s="270">
        <f>'HJ'!A8</f>
        <v>1</v>
      </c>
      <c r="B48" s="271">
        <f>'HJ'!C8</f>
        <v>49</v>
      </c>
      <c r="C48" s="325">
        <f>'HJ'!D8</f>
        <v>1999</v>
      </c>
      <c r="D48" s="351" t="str">
        <f>'HJ'!E8</f>
        <v>IONESCU SORIN</v>
      </c>
      <c r="E48" s="351" t="str">
        <f>'HJ'!F8</f>
        <v>ROMANIA</v>
      </c>
      <c r="F48" s="374">
        <f>'HJ'!BO8</f>
        <v>189</v>
      </c>
      <c r="G48" s="376">
        <f>'HJ'!BP8</f>
        <v>7</v>
      </c>
      <c r="H48" s="243"/>
      <c r="I48" s="59"/>
      <c r="J48" s="352">
        <f>'DT'!A8</f>
        <v>1</v>
      </c>
      <c r="K48" s="354">
        <f>'DT'!C8</f>
        <v>32</v>
      </c>
      <c r="L48" s="355" t="str">
        <f>'DT'!D8</f>
        <v>1999</v>
      </c>
      <c r="M48" s="356" t="str">
        <f>'DT'!E8</f>
        <v>MUHAMMET POLAT</v>
      </c>
      <c r="N48" s="356" t="str">
        <f>'DT'!F8</f>
        <v>KONYA-TURKEY</v>
      </c>
      <c r="O48" s="359">
        <f>'DT'!K8</f>
        <v>5073</v>
      </c>
      <c r="P48" s="376">
        <f>'DT'!L8</f>
        <v>7</v>
      </c>
    </row>
    <row r="49" spans="1:16" ht="42.75" customHeight="1">
      <c r="A49" s="270">
        <f>'HJ'!A9</f>
        <v>2</v>
      </c>
      <c r="B49" s="271">
        <f>'HJ'!C9</f>
        <v>22</v>
      </c>
      <c r="C49" s="325">
        <f>'HJ'!D9</f>
        <v>1999</v>
      </c>
      <c r="D49" s="351" t="str">
        <f>'HJ'!E9</f>
        <v>ILİYA SİVKOV</v>
      </c>
      <c r="E49" s="351" t="str">
        <f>'HJ'!F9</f>
        <v>BULGARIA</v>
      </c>
      <c r="F49" s="374">
        <f>'HJ'!BO9</f>
        <v>186</v>
      </c>
      <c r="G49" s="376">
        <f>'HJ'!BP9</f>
        <v>6</v>
      </c>
      <c r="H49" s="243"/>
      <c r="I49" s="59"/>
      <c r="J49" s="352">
        <f>'DT'!A9</f>
        <v>2</v>
      </c>
      <c r="K49" s="354">
        <f>'DT'!C9</f>
        <v>64</v>
      </c>
      <c r="L49" s="355">
        <f>'DT'!D9</f>
        <v>1999</v>
      </c>
      <c r="M49" s="356" t="str">
        <f>'DT'!E9</f>
        <v>ÖMER ATALAY</v>
      </c>
      <c r="N49" s="356" t="str">
        <f>'DT'!F9</f>
        <v>TURKEY</v>
      </c>
      <c r="O49" s="359">
        <f>'DT'!K9</f>
        <v>5017</v>
      </c>
      <c r="P49" s="376">
        <f>'DT'!L9</f>
        <v>6</v>
      </c>
    </row>
    <row r="50" spans="1:16" ht="42.75" customHeight="1">
      <c r="A50" s="270">
        <f>'HJ'!A10</f>
        <v>3</v>
      </c>
      <c r="B50" s="271">
        <f>'HJ'!C10</f>
        <v>59</v>
      </c>
      <c r="C50" s="325">
        <f>'HJ'!D10</f>
        <v>1999</v>
      </c>
      <c r="D50" s="351" t="str">
        <f>'HJ'!E10</f>
        <v>MUSTAFA CEYRAN</v>
      </c>
      <c r="E50" s="351" t="str">
        <f>'HJ'!F10</f>
        <v>TURKEY</v>
      </c>
      <c r="F50" s="374">
        <f>'HJ'!BO10</f>
        <v>183</v>
      </c>
      <c r="G50" s="376">
        <f>'HJ'!BP10</f>
        <v>5</v>
      </c>
      <c r="H50" s="243"/>
      <c r="I50" s="59"/>
      <c r="J50" s="352">
        <f>'DT'!A10</f>
        <v>3</v>
      </c>
      <c r="K50" s="354">
        <f>'DT'!C10</f>
        <v>48</v>
      </c>
      <c r="L50" s="355">
        <f>'DT'!D10</f>
        <v>1999</v>
      </c>
      <c r="M50" s="356" t="str">
        <f>'DT'!E10</f>
        <v>GHINITA RADU</v>
      </c>
      <c r="N50" s="356" t="str">
        <f>'DT'!F10</f>
        <v>ROMANIA</v>
      </c>
      <c r="O50" s="359">
        <f>'DT'!K10</f>
        <v>4441</v>
      </c>
      <c r="P50" s="376">
        <f>'DT'!L10</f>
        <v>5</v>
      </c>
    </row>
    <row r="51" spans="1:16" ht="42.75" customHeight="1">
      <c r="A51" s="270">
        <f>'HJ'!A11</f>
        <v>4</v>
      </c>
      <c r="B51" s="271">
        <f>'HJ'!C11</f>
        <v>31</v>
      </c>
      <c r="C51" s="325" t="str">
        <f>'HJ'!D11</f>
        <v>1999</v>
      </c>
      <c r="D51" s="351" t="str">
        <f>'HJ'!E11</f>
        <v>M.SALİH BARAN</v>
      </c>
      <c r="E51" s="351" t="str">
        <f>'HJ'!F11</f>
        <v>KONYA-TURKEY</v>
      </c>
      <c r="F51" s="374">
        <f>'HJ'!BO11</f>
        <v>174</v>
      </c>
      <c r="G51" s="376">
        <f>'HJ'!BP11</f>
        <v>4</v>
      </c>
      <c r="H51" s="243"/>
      <c r="I51" s="59"/>
      <c r="J51" s="352">
        <f>'DT'!A11</f>
        <v>4</v>
      </c>
      <c r="K51" s="354">
        <f>'DT'!C11</f>
        <v>38</v>
      </c>
      <c r="L51" s="355">
        <f>'DT'!D11</f>
        <v>1999</v>
      </c>
      <c r="M51" s="356" t="str">
        <f>'DT'!E11</f>
        <v>GJORGE ILOV</v>
      </c>
      <c r="N51" s="356" t="str">
        <f>'DT'!F11</f>
        <v>MACEDONIA</v>
      </c>
      <c r="O51" s="359">
        <f>'DT'!K11</f>
        <v>4436</v>
      </c>
      <c r="P51" s="376">
        <f>'DT'!L11</f>
        <v>4</v>
      </c>
    </row>
    <row r="52" spans="1:16" ht="42.75" customHeight="1">
      <c r="A52" s="270">
        <f>'HJ'!A12</f>
        <v>5</v>
      </c>
      <c r="B52" s="271">
        <f>'HJ'!C12</f>
        <v>11</v>
      </c>
      <c r="C52" s="325">
        <f>'HJ'!D12</f>
        <v>1999</v>
      </c>
      <c r="D52" s="351" t="str">
        <f>'HJ'!E12</f>
        <v>PETAR MANDIC</v>
      </c>
      <c r="E52" s="351" t="str">
        <f>'HJ'!F12</f>
        <v>BOSNIA AND HERZEGOVINA</v>
      </c>
      <c r="F52" s="374">
        <f>'HJ'!BO12</f>
        <v>150</v>
      </c>
      <c r="G52" s="376">
        <f>'HJ'!BP12</f>
        <v>3</v>
      </c>
      <c r="H52" s="243"/>
      <c r="I52" s="59"/>
      <c r="J52" s="352">
        <f>'DT'!A12</f>
        <v>5</v>
      </c>
      <c r="K52" s="354">
        <f>'DT'!C12</f>
        <v>15</v>
      </c>
      <c r="L52" s="355">
        <f>'DT'!D12</f>
        <v>1999</v>
      </c>
      <c r="M52" s="356" t="str">
        <f>'DT'!E12</f>
        <v>STEVAN SIBALIJA</v>
      </c>
      <c r="N52" s="356" t="str">
        <f>'DT'!F12</f>
        <v>BOSNIA AND HERZEGOVINA</v>
      </c>
      <c r="O52" s="359">
        <f>'DT'!K12</f>
        <v>3188</v>
      </c>
      <c r="P52" s="376">
        <f>'DT'!L12</f>
        <v>3</v>
      </c>
    </row>
    <row r="53" spans="1:16" ht="42.75" customHeight="1">
      <c r="A53" s="270" t="str">
        <f>'HJ'!A13</f>
        <v>-</v>
      </c>
      <c r="B53" s="271">
        <f>'HJ'!C13</f>
        <v>6</v>
      </c>
      <c r="C53" s="325">
        <f>'HJ'!D13</f>
        <v>2001</v>
      </c>
      <c r="D53" s="351" t="str">
        <f>'HJ'!E13</f>
        <v>SUART   KODRA</v>
      </c>
      <c r="E53" s="351" t="str">
        <f>'HJ'!F13</f>
        <v>ALBANIA</v>
      </c>
      <c r="F53" s="374" t="str">
        <f>'HJ'!BO13</f>
        <v>NM</v>
      </c>
      <c r="G53" s="376">
        <f>'HJ'!BP13</f>
        <v>0</v>
      </c>
      <c r="H53" s="243"/>
      <c r="I53" s="59"/>
      <c r="J53" s="352" t="str">
        <f>'DT'!A13</f>
        <v>-</v>
      </c>
      <c r="K53" s="354">
        <f>'DT'!C13</f>
        <v>5</v>
      </c>
      <c r="L53" s="355">
        <f>'DT'!D13</f>
        <v>2002</v>
      </c>
      <c r="M53" s="356" t="str">
        <f>'DT'!E13</f>
        <v>REİ   TRESA</v>
      </c>
      <c r="N53" s="356" t="str">
        <f>'DT'!F13</f>
        <v>ALBANIA</v>
      </c>
      <c r="O53" s="359" t="str">
        <f>'DT'!K13</f>
        <v>NM</v>
      </c>
      <c r="P53" s="376">
        <f>'DT'!L13</f>
        <v>0</v>
      </c>
    </row>
    <row r="54" spans="1:16" ht="42.75" customHeight="1">
      <c r="A54" s="270">
        <f>'HJ'!A14</f>
        <v>0</v>
      </c>
      <c r="B54" s="271">
        <f>'HJ'!C14</f>
      </c>
      <c r="C54" s="325">
        <f>'HJ'!D14</f>
      </c>
      <c r="D54" s="351">
        <f>'HJ'!E14</f>
      </c>
      <c r="E54" s="351">
        <f>'HJ'!F14</f>
      </c>
      <c r="F54" s="374">
        <f>'HJ'!BO14</f>
        <v>0</v>
      </c>
      <c r="G54" s="376">
        <f>'HJ'!BP14</f>
        <v>0</v>
      </c>
      <c r="H54" s="243"/>
      <c r="I54" s="59"/>
      <c r="J54" s="352">
        <f>'DT'!A14</f>
        <v>0</v>
      </c>
      <c r="K54" s="354">
        <f>'DT'!C14</f>
      </c>
      <c r="L54" s="355">
        <f>'DT'!D14</f>
      </c>
      <c r="M54" s="356">
        <f>'DT'!E14</f>
      </c>
      <c r="N54" s="356">
        <f>'DT'!F14</f>
      </c>
      <c r="O54" s="359">
        <f>'DT'!K14</f>
        <v>0</v>
      </c>
      <c r="P54" s="376">
        <f>'DT'!L14</f>
        <v>0</v>
      </c>
    </row>
    <row r="55" spans="1:16" ht="42.75" customHeight="1">
      <c r="A55" s="270">
        <f>'HJ'!A15</f>
        <v>0</v>
      </c>
      <c r="B55" s="271">
        <f>'HJ'!C15</f>
      </c>
      <c r="C55" s="325">
        <f>'HJ'!D15</f>
      </c>
      <c r="D55" s="351">
        <f>'HJ'!E15</f>
      </c>
      <c r="E55" s="351">
        <f>'HJ'!F15</f>
      </c>
      <c r="F55" s="374">
        <f>'HJ'!BO15</f>
        <v>0</v>
      </c>
      <c r="G55" s="376">
        <f>'HJ'!BP15</f>
        <v>0</v>
      </c>
      <c r="H55" s="243"/>
      <c r="I55" s="59"/>
      <c r="J55" s="352">
        <f>'DT'!A15</f>
        <v>0</v>
      </c>
      <c r="K55" s="354">
        <f>'DT'!C15</f>
      </c>
      <c r="L55" s="355">
        <f>'DT'!D15</f>
      </c>
      <c r="M55" s="356">
        <f>'DT'!E15</f>
      </c>
      <c r="N55" s="356">
        <f>'DT'!F15</f>
      </c>
      <c r="O55" s="359">
        <f>'DT'!K15</f>
        <v>0</v>
      </c>
      <c r="P55" s="376">
        <f>'DT'!L15</f>
        <v>0</v>
      </c>
    </row>
    <row r="56" spans="1:16" ht="42.75" customHeight="1">
      <c r="A56" s="270">
        <f>'HJ'!A16</f>
        <v>0</v>
      </c>
      <c r="B56" s="271">
        <f>'HJ'!C16</f>
      </c>
      <c r="C56" s="325">
        <f>'HJ'!D16</f>
      </c>
      <c r="D56" s="351">
        <f>'HJ'!E16</f>
      </c>
      <c r="E56" s="351">
        <f>'HJ'!F16</f>
      </c>
      <c r="F56" s="374">
        <f>'HJ'!BO16</f>
        <v>0</v>
      </c>
      <c r="G56" s="376">
        <f>'HJ'!BP16</f>
        <v>0</v>
      </c>
      <c r="H56" s="243"/>
      <c r="I56" s="59"/>
      <c r="J56" s="352">
        <f>'DT'!A16</f>
        <v>0</v>
      </c>
      <c r="K56" s="354">
        <f>'DT'!C16</f>
      </c>
      <c r="L56" s="355">
        <f>'DT'!D16</f>
      </c>
      <c r="M56" s="356">
        <f>'DT'!E16</f>
      </c>
      <c r="N56" s="356">
        <f>'DT'!F16</f>
      </c>
      <c r="O56" s="359">
        <f>'DT'!K16</f>
        <v>0</v>
      </c>
      <c r="P56" s="376">
        <f>'DT'!L16</f>
        <v>0</v>
      </c>
    </row>
    <row r="57" spans="1:16" ht="42.75" customHeight="1">
      <c r="A57" s="270">
        <f>'HJ'!A17</f>
        <v>0</v>
      </c>
      <c r="B57" s="271">
        <f>'HJ'!C17</f>
      </c>
      <c r="C57" s="325">
        <f>'HJ'!D17</f>
      </c>
      <c r="D57" s="351">
        <f>'HJ'!E17</f>
      </c>
      <c r="E57" s="351">
        <f>'HJ'!F17</f>
      </c>
      <c r="F57" s="374">
        <f>'HJ'!BO17</f>
        <v>0</v>
      </c>
      <c r="G57" s="376">
        <f>'HJ'!BP17</f>
        <v>0</v>
      </c>
      <c r="H57" s="243"/>
      <c r="I57" s="59"/>
      <c r="J57" s="352">
        <f>'DT'!A17</f>
        <v>0</v>
      </c>
      <c r="K57" s="354">
        <f>'DT'!C17</f>
      </c>
      <c r="L57" s="355">
        <f>'DT'!D17</f>
      </c>
      <c r="M57" s="356">
        <f>'DT'!E17</f>
      </c>
      <c r="N57" s="356">
        <f>'DT'!F17</f>
      </c>
      <c r="O57" s="359">
        <f>'DT'!K17</f>
        <v>0</v>
      </c>
      <c r="P57" s="376">
        <f>'DT'!L17</f>
        <v>0</v>
      </c>
    </row>
    <row r="58" spans="1:16" ht="42.75" customHeight="1">
      <c r="A58" s="270">
        <f>'HJ'!A18</f>
        <v>0</v>
      </c>
      <c r="B58" s="271">
        <f>'HJ'!C18</f>
      </c>
      <c r="C58" s="325">
        <f>'HJ'!D18</f>
      </c>
      <c r="D58" s="351">
        <f>'HJ'!E18</f>
      </c>
      <c r="E58" s="351">
        <f>'HJ'!F18</f>
      </c>
      <c r="F58" s="374">
        <f>'HJ'!BO18</f>
        <v>0</v>
      </c>
      <c r="G58" s="376">
        <f>'HJ'!BP18</f>
        <v>0</v>
      </c>
      <c r="H58" s="243"/>
      <c r="I58" s="59"/>
      <c r="J58" s="352">
        <f>'DT'!A18</f>
        <v>0</v>
      </c>
      <c r="K58" s="354">
        <f>'DT'!C18</f>
      </c>
      <c r="L58" s="355">
        <f>'DT'!D18</f>
      </c>
      <c r="M58" s="356">
        <f>'DT'!E18</f>
      </c>
      <c r="N58" s="356">
        <f>'DT'!F18</f>
      </c>
      <c r="O58" s="359">
        <f>'DT'!K18</f>
        <v>0</v>
      </c>
      <c r="P58" s="376">
        <f>'DT'!L18</f>
        <v>0</v>
      </c>
    </row>
    <row r="59" spans="1:16" ht="42.75" customHeight="1">
      <c r="A59" s="270">
        <f>'HJ'!A19</f>
        <v>0</v>
      </c>
      <c r="B59" s="271">
        <f>'HJ'!C19</f>
      </c>
      <c r="C59" s="325">
        <f>'HJ'!D19</f>
      </c>
      <c r="D59" s="351">
        <f>'HJ'!E19</f>
      </c>
      <c r="E59" s="351">
        <f>'HJ'!F19</f>
      </c>
      <c r="F59" s="374">
        <f>'HJ'!BO19</f>
        <v>0</v>
      </c>
      <c r="G59" s="376">
        <f>'HJ'!BP19</f>
        <v>0</v>
      </c>
      <c r="H59" s="243"/>
      <c r="I59" s="59"/>
      <c r="J59" s="352">
        <f>'DT'!A19</f>
        <v>0</v>
      </c>
      <c r="K59" s="354">
        <f>'DT'!C19</f>
      </c>
      <c r="L59" s="355">
        <f>'DT'!D19</f>
      </c>
      <c r="M59" s="356">
        <f>'DT'!E19</f>
      </c>
      <c r="N59" s="356">
        <f>'DT'!F19</f>
      </c>
      <c r="O59" s="359">
        <f>'DT'!K19</f>
        <v>0</v>
      </c>
      <c r="P59" s="376">
        <f>'DT'!L19</f>
        <v>0</v>
      </c>
    </row>
    <row r="60" spans="1:16" ht="42.75" customHeight="1">
      <c r="A60" s="591" t="s">
        <v>124</v>
      </c>
      <c r="B60" s="591"/>
      <c r="C60" s="591"/>
      <c r="D60" s="591"/>
      <c r="E60" s="591"/>
      <c r="F60" s="591"/>
      <c r="G60" s="591"/>
      <c r="H60" s="243"/>
      <c r="I60" s="59"/>
      <c r="J60" s="591" t="s">
        <v>131</v>
      </c>
      <c r="K60" s="591"/>
      <c r="L60" s="591"/>
      <c r="M60" s="591"/>
      <c r="N60" s="591"/>
      <c r="O60" s="591"/>
      <c r="P60" s="591"/>
    </row>
    <row r="61" spans="1:16" ht="42.75" customHeight="1">
      <c r="A61" s="342" t="s">
        <v>139</v>
      </c>
      <c r="B61" s="342" t="s">
        <v>140</v>
      </c>
      <c r="C61" s="343" t="s">
        <v>141</v>
      </c>
      <c r="D61" s="344" t="s">
        <v>142</v>
      </c>
      <c r="E61" s="344" t="s">
        <v>138</v>
      </c>
      <c r="F61" s="344" t="s">
        <v>137</v>
      </c>
      <c r="G61" s="371" t="s">
        <v>144</v>
      </c>
      <c r="H61" s="243"/>
      <c r="I61" s="243"/>
      <c r="J61" s="342" t="s">
        <v>139</v>
      </c>
      <c r="K61" s="342" t="s">
        <v>140</v>
      </c>
      <c r="L61" s="343" t="s">
        <v>141</v>
      </c>
      <c r="M61" s="344" t="s">
        <v>142</v>
      </c>
      <c r="N61" s="344" t="s">
        <v>138</v>
      </c>
      <c r="O61" s="344" t="s">
        <v>137</v>
      </c>
      <c r="P61" s="371" t="s">
        <v>144</v>
      </c>
    </row>
    <row r="62" spans="1:16" ht="42.75" customHeight="1">
      <c r="A62" s="352">
        <f>SP!A8</f>
        <v>1</v>
      </c>
      <c r="B62" s="354">
        <f>SP!C8</f>
        <v>23</v>
      </c>
      <c r="C62" s="355">
        <f>SP!D8</f>
        <v>1999</v>
      </c>
      <c r="D62" s="356" t="str">
        <f>SP!E8</f>
        <v>GEORGİ GEORGİEV</v>
      </c>
      <c r="E62" s="356" t="str">
        <f>SP!F8</f>
        <v>BULGARIA</v>
      </c>
      <c r="F62" s="359">
        <f>SP!K8</f>
        <v>1613</v>
      </c>
      <c r="G62" s="376">
        <f>SP!L8</f>
        <v>7</v>
      </c>
      <c r="H62" s="243"/>
      <c r="I62" s="243"/>
      <c r="J62" s="270">
        <f>LJ!A8</f>
        <v>1</v>
      </c>
      <c r="K62" s="271">
        <f>LJ!C8</f>
        <v>51</v>
      </c>
      <c r="L62" s="325">
        <f>LJ!D8</f>
        <v>1999</v>
      </c>
      <c r="M62" s="351" t="str">
        <f>LJ!E8</f>
        <v>KARAMAN HUNOR</v>
      </c>
      <c r="N62" s="351" t="str">
        <f>LJ!F8</f>
        <v>ROMANIA</v>
      </c>
      <c r="O62" s="374">
        <f>LJ!K8</f>
        <v>640</v>
      </c>
      <c r="P62" s="376">
        <f>LJ!L8</f>
        <v>7</v>
      </c>
    </row>
    <row r="63" spans="1:16" ht="42.75" customHeight="1">
      <c r="A63" s="352">
        <f>SP!A9</f>
        <v>2</v>
      </c>
      <c r="B63" s="354">
        <f>SP!C9</f>
        <v>52</v>
      </c>
      <c r="C63" s="355">
        <f>SP!D9</f>
        <v>1999</v>
      </c>
      <c r="D63" s="356" t="str">
        <f>SP!E9</f>
        <v>FISCHER MARK</v>
      </c>
      <c r="E63" s="356" t="str">
        <f>SP!F9</f>
        <v>ROMANIA</v>
      </c>
      <c r="F63" s="359">
        <f>SP!K9</f>
        <v>1523</v>
      </c>
      <c r="G63" s="376">
        <f>SP!L9</f>
        <v>6</v>
      </c>
      <c r="H63" s="243"/>
      <c r="I63" s="243"/>
      <c r="J63" s="270">
        <f>LJ!A9</f>
        <v>2</v>
      </c>
      <c r="K63" s="271">
        <f>LJ!C9</f>
        <v>22</v>
      </c>
      <c r="L63" s="325">
        <f>LJ!D9</f>
        <v>1999</v>
      </c>
      <c r="M63" s="351" t="str">
        <f>LJ!E9</f>
        <v>ILİYA SİVKOV</v>
      </c>
      <c r="N63" s="351" t="str">
        <f>LJ!F9</f>
        <v>BULGARIA</v>
      </c>
      <c r="O63" s="374">
        <f>LJ!K9</f>
        <v>617</v>
      </c>
      <c r="P63" s="376">
        <f>LJ!L9</f>
        <v>6</v>
      </c>
    </row>
    <row r="64" spans="1:16" ht="42.75" customHeight="1">
      <c r="A64" s="352">
        <f>SP!A10</f>
        <v>3</v>
      </c>
      <c r="B64" s="354">
        <f>SP!C10</f>
        <v>32</v>
      </c>
      <c r="C64" s="355" t="str">
        <f>SP!D10</f>
        <v>1999</v>
      </c>
      <c r="D64" s="356" t="str">
        <f>SP!E10</f>
        <v>MUHAMMET POLAT</v>
      </c>
      <c r="E64" s="356" t="str">
        <f>SP!F10</f>
        <v>KONYA-TURKEY</v>
      </c>
      <c r="F64" s="359">
        <f>SP!K10</f>
        <v>1508</v>
      </c>
      <c r="G64" s="376">
        <f>SP!L10</f>
        <v>5</v>
      </c>
      <c r="H64" s="243"/>
      <c r="I64" s="243"/>
      <c r="J64" s="270">
        <f>LJ!A10</f>
        <v>3</v>
      </c>
      <c r="K64" s="271">
        <f>LJ!C10</f>
        <v>60</v>
      </c>
      <c r="L64" s="325">
        <f>LJ!D10</f>
        <v>2000</v>
      </c>
      <c r="M64" s="351" t="str">
        <f>LJ!E10</f>
        <v>SAMET SAĞLAM</v>
      </c>
      <c r="N64" s="351" t="str">
        <f>LJ!F10</f>
        <v>TURKEY</v>
      </c>
      <c r="O64" s="374">
        <f>LJ!K10</f>
        <v>596</v>
      </c>
      <c r="P64" s="376">
        <f>LJ!L10</f>
        <v>5</v>
      </c>
    </row>
    <row r="65" spans="1:16" ht="42.75" customHeight="1">
      <c r="A65" s="352">
        <f>SP!A11</f>
        <v>4</v>
      </c>
      <c r="B65" s="354">
        <f>SP!C11</f>
        <v>62</v>
      </c>
      <c r="C65" s="355">
        <f>SP!D11</f>
        <v>1999</v>
      </c>
      <c r="D65" s="356" t="str">
        <f>SP!E11</f>
        <v>MEHMET KARAKOÇ</v>
      </c>
      <c r="E65" s="356" t="str">
        <f>SP!F11</f>
        <v>TURKEY</v>
      </c>
      <c r="F65" s="359">
        <f>SP!K11</f>
        <v>1431</v>
      </c>
      <c r="G65" s="376">
        <f>SP!L11</f>
        <v>4</v>
      </c>
      <c r="H65" s="243"/>
      <c r="I65" s="243"/>
      <c r="J65" s="270">
        <f>LJ!A11</f>
        <v>4</v>
      </c>
      <c r="K65" s="271">
        <f>LJ!C11</f>
        <v>18</v>
      </c>
      <c r="L65" s="325">
        <f>LJ!D11</f>
        <v>19999</v>
      </c>
      <c r="M65" s="351" t="str">
        <f>LJ!E11</f>
        <v>ISMAR PASANBEGOVIC</v>
      </c>
      <c r="N65" s="351" t="str">
        <f>LJ!F11</f>
        <v>BOSNIA AND HERZEGOVINA</v>
      </c>
      <c r="O65" s="374">
        <f>LJ!K11</f>
        <v>593</v>
      </c>
      <c r="P65" s="376">
        <f>LJ!L11</f>
        <v>4</v>
      </c>
    </row>
    <row r="66" spans="1:16" ht="42.75" customHeight="1">
      <c r="A66" s="352">
        <f>SP!A12</f>
        <v>5</v>
      </c>
      <c r="B66" s="354">
        <f>SP!C12</f>
        <v>15</v>
      </c>
      <c r="C66" s="355">
        <f>SP!D12</f>
        <v>1999</v>
      </c>
      <c r="D66" s="356" t="str">
        <f>SP!E12</f>
        <v>STEVAN SIBALIJA</v>
      </c>
      <c r="E66" s="356" t="str">
        <f>SP!F12</f>
        <v>BOSNIA AND HERZEGOVINA</v>
      </c>
      <c r="F66" s="359">
        <f>SP!K12</f>
        <v>1401</v>
      </c>
      <c r="G66" s="376">
        <f>SP!L12</f>
        <v>3</v>
      </c>
      <c r="H66" s="243"/>
      <c r="I66" s="243"/>
      <c r="J66" s="270">
        <f>LJ!A12</f>
        <v>5</v>
      </c>
      <c r="K66" s="271">
        <f>LJ!C12</f>
        <v>29</v>
      </c>
      <c r="L66" s="325" t="str">
        <f>LJ!D12</f>
        <v>2000</v>
      </c>
      <c r="M66" s="351" t="str">
        <f>LJ!E12</f>
        <v>M.BURAK ESGİL</v>
      </c>
      <c r="N66" s="351" t="str">
        <f>LJ!F12</f>
        <v>KONYA-TURKEY</v>
      </c>
      <c r="O66" s="374">
        <f>LJ!K12</f>
        <v>555</v>
      </c>
      <c r="P66" s="376">
        <f>LJ!L12</f>
        <v>3</v>
      </c>
    </row>
    <row r="67" spans="1:16" ht="42.75" customHeight="1">
      <c r="A67" s="352">
        <f>SP!A13</f>
        <v>6</v>
      </c>
      <c r="B67" s="354">
        <f>SP!C13</f>
        <v>38</v>
      </c>
      <c r="C67" s="355">
        <f>SP!D13</f>
        <v>1999</v>
      </c>
      <c r="D67" s="356" t="str">
        <f>SP!E13</f>
        <v>GJORGE ILOV</v>
      </c>
      <c r="E67" s="356" t="str">
        <f>SP!F13</f>
        <v>MACEDONIA</v>
      </c>
      <c r="F67" s="359">
        <f>SP!K13</f>
        <v>1238</v>
      </c>
      <c r="G67" s="376">
        <f>SP!L13</f>
        <v>2</v>
      </c>
      <c r="H67" s="243"/>
      <c r="I67" s="243"/>
      <c r="J67" s="270">
        <f>LJ!A13</f>
        <v>6</v>
      </c>
      <c r="K67" s="271">
        <f>LJ!C13</f>
        <v>40</v>
      </c>
      <c r="L67" s="325">
        <f>LJ!D13</f>
        <v>1999</v>
      </c>
      <c r="M67" s="351" t="str">
        <f>LJ!E13</f>
        <v>STEFAN LAZOVSKI</v>
      </c>
      <c r="N67" s="351" t="str">
        <f>LJ!F13</f>
        <v>MACEDONIA</v>
      </c>
      <c r="O67" s="374">
        <f>LJ!K13</f>
        <v>499</v>
      </c>
      <c r="P67" s="376">
        <f>LJ!L13</f>
        <v>2</v>
      </c>
    </row>
    <row r="68" spans="1:16" ht="42.75" customHeight="1">
      <c r="A68" s="352">
        <f>SP!A14</f>
        <v>0</v>
      </c>
      <c r="B68" s="354">
        <f>SP!C14</f>
      </c>
      <c r="C68" s="355">
        <f>SP!D14</f>
      </c>
      <c r="D68" s="356">
        <f>SP!E14</f>
      </c>
      <c r="E68" s="356">
        <f>SP!F14</f>
      </c>
      <c r="F68" s="359">
        <f>SP!K14</f>
        <v>0</v>
      </c>
      <c r="G68" s="376">
        <f>SP!L14</f>
        <v>0</v>
      </c>
      <c r="H68" s="243"/>
      <c r="I68" s="243"/>
      <c r="J68" s="270">
        <f>LJ!A14</f>
        <v>7</v>
      </c>
      <c r="K68" s="271">
        <f>LJ!C14</f>
        <v>7</v>
      </c>
      <c r="L68" s="325">
        <f>LJ!D14</f>
        <v>2001</v>
      </c>
      <c r="M68" s="351" t="str">
        <f>LJ!E14</f>
        <v>KLİNDİ  LULİ</v>
      </c>
      <c r="N68" s="351" t="str">
        <f>LJ!F14</f>
        <v>ALBANIA</v>
      </c>
      <c r="O68" s="374">
        <f>LJ!K14</f>
        <v>397</v>
      </c>
      <c r="P68" s="376">
        <f>LJ!L14</f>
        <v>1</v>
      </c>
    </row>
    <row r="69" spans="1:16" ht="42.75" customHeight="1">
      <c r="A69" s="352">
        <f>SP!A15</f>
        <v>0</v>
      </c>
      <c r="B69" s="354">
        <f>SP!C15</f>
      </c>
      <c r="C69" s="355">
        <f>SP!D15</f>
      </c>
      <c r="D69" s="356">
        <f>SP!E15</f>
      </c>
      <c r="E69" s="356">
        <f>SP!F15</f>
      </c>
      <c r="F69" s="359">
        <f>SP!K15</f>
        <v>0</v>
      </c>
      <c r="G69" s="376">
        <f>SP!L15</f>
        <v>0</v>
      </c>
      <c r="H69" s="243"/>
      <c r="I69" s="243"/>
      <c r="J69" s="270">
        <f>LJ!A15</f>
        <v>0</v>
      </c>
      <c r="K69" s="271">
        <f>LJ!C15</f>
      </c>
      <c r="L69" s="325">
        <f>LJ!D15</f>
      </c>
      <c r="M69" s="351">
        <f>LJ!E15</f>
      </c>
      <c r="N69" s="351">
        <f>LJ!F15</f>
      </c>
      <c r="O69" s="374">
        <f>LJ!K15</f>
        <v>0</v>
      </c>
      <c r="P69" s="376">
        <f>LJ!L15</f>
        <v>0</v>
      </c>
    </row>
    <row r="70" spans="1:16" ht="42.75" customHeight="1">
      <c r="A70" s="352">
        <f>SP!A16</f>
        <v>0</v>
      </c>
      <c r="B70" s="354">
        <f>SP!C16</f>
      </c>
      <c r="C70" s="355">
        <f>SP!D16</f>
      </c>
      <c r="D70" s="356">
        <f>SP!E16</f>
      </c>
      <c r="E70" s="356">
        <f>SP!F16</f>
      </c>
      <c r="F70" s="359">
        <f>SP!K16</f>
        <v>0</v>
      </c>
      <c r="G70" s="376">
        <f>SP!L16</f>
        <v>0</v>
      </c>
      <c r="H70" s="243"/>
      <c r="J70" s="270">
        <f>LJ!A16</f>
        <v>0</v>
      </c>
      <c r="K70" s="271">
        <f>LJ!C16</f>
      </c>
      <c r="L70" s="325">
        <f>LJ!D16</f>
      </c>
      <c r="M70" s="351">
        <f>LJ!E16</f>
      </c>
      <c r="N70" s="351">
        <f>LJ!F16</f>
      </c>
      <c r="O70" s="374">
        <f>LJ!K16</f>
        <v>0</v>
      </c>
      <c r="P70" s="376">
        <f>LJ!L16</f>
        <v>0</v>
      </c>
    </row>
    <row r="71" spans="1:16" ht="42.75" customHeight="1">
      <c r="A71" s="352">
        <f>SP!A17</f>
        <v>0</v>
      </c>
      <c r="B71" s="354">
        <f>SP!C17</f>
      </c>
      <c r="C71" s="355">
        <f>SP!D17</f>
      </c>
      <c r="D71" s="356">
        <f>SP!E17</f>
      </c>
      <c r="E71" s="356">
        <f>SP!F17</f>
      </c>
      <c r="F71" s="359">
        <f>SP!K17</f>
        <v>0</v>
      </c>
      <c r="G71" s="376">
        <f>SP!L17</f>
        <v>0</v>
      </c>
      <c r="H71" s="243"/>
      <c r="J71" s="270">
        <f>LJ!A17</f>
        <v>0</v>
      </c>
      <c r="K71" s="271">
        <f>LJ!C17</f>
      </c>
      <c r="L71" s="325">
        <f>LJ!D17</f>
      </c>
      <c r="M71" s="351">
        <f>LJ!E17</f>
      </c>
      <c r="N71" s="351">
        <f>LJ!F17</f>
      </c>
      <c r="O71" s="374">
        <f>LJ!K17</f>
        <v>0</v>
      </c>
      <c r="P71" s="376">
        <f>LJ!L17</f>
        <v>0</v>
      </c>
    </row>
    <row r="72" spans="1:16" ht="42.75" customHeight="1">
      <c r="A72" s="352">
        <f>SP!A18</f>
        <v>0</v>
      </c>
      <c r="B72" s="354">
        <f>SP!C18</f>
      </c>
      <c r="C72" s="355">
        <f>SP!D18</f>
      </c>
      <c r="D72" s="356">
        <f>SP!E18</f>
      </c>
      <c r="E72" s="356">
        <f>SP!F18</f>
      </c>
      <c r="F72" s="359">
        <f>SP!K18</f>
        <v>0</v>
      </c>
      <c r="G72" s="376">
        <f>SP!L18</f>
        <v>0</v>
      </c>
      <c r="H72" s="243"/>
      <c r="J72" s="270">
        <f>LJ!A18</f>
        <v>0</v>
      </c>
      <c r="K72" s="271">
        <f>LJ!C18</f>
      </c>
      <c r="L72" s="325">
        <f>LJ!D18</f>
      </c>
      <c r="M72" s="351">
        <f>LJ!E18</f>
      </c>
      <c r="N72" s="351">
        <f>LJ!F18</f>
      </c>
      <c r="O72" s="374">
        <f>LJ!K18</f>
        <v>0</v>
      </c>
      <c r="P72" s="376">
        <f>LJ!L18</f>
        <v>0</v>
      </c>
    </row>
    <row r="73" spans="1:16" ht="42.75" customHeight="1">
      <c r="A73" s="352">
        <f>SP!A19</f>
        <v>0</v>
      </c>
      <c r="B73" s="354">
        <f>SP!C19</f>
      </c>
      <c r="C73" s="355">
        <f>SP!D19</f>
      </c>
      <c r="D73" s="356">
        <f>SP!E19</f>
      </c>
      <c r="E73" s="356">
        <f>SP!F19</f>
      </c>
      <c r="F73" s="359">
        <f>SP!K19</f>
        <v>0</v>
      </c>
      <c r="G73" s="376">
        <f>SP!L19</f>
        <v>0</v>
      </c>
      <c r="H73" s="243"/>
      <c r="J73" s="270">
        <f>LJ!A19</f>
        <v>0</v>
      </c>
      <c r="K73" s="271">
        <f>LJ!C19</f>
      </c>
      <c r="L73" s="325">
        <f>LJ!D19</f>
      </c>
      <c r="M73" s="351">
        <f>LJ!E19</f>
      </c>
      <c r="N73" s="351">
        <f>LJ!F19</f>
      </c>
      <c r="O73" s="374">
        <f>LJ!K19</f>
        <v>0</v>
      </c>
      <c r="P73" s="376">
        <f>LJ!L19</f>
        <v>0</v>
      </c>
    </row>
    <row r="74" spans="1:16" ht="42.75" customHeight="1">
      <c r="A74" s="595" t="s">
        <v>169</v>
      </c>
      <c r="B74" s="595"/>
      <c r="C74" s="595"/>
      <c r="D74" s="595"/>
      <c r="E74" s="595"/>
      <c r="F74" s="595"/>
      <c r="G74" s="595"/>
      <c r="H74" s="243"/>
      <c r="J74" s="594" t="s">
        <v>132</v>
      </c>
      <c r="K74" s="594"/>
      <c r="L74" s="594"/>
      <c r="M74" s="594"/>
      <c r="N74" s="594"/>
      <c r="O74" s="594"/>
      <c r="P74" s="594"/>
    </row>
    <row r="75" spans="1:16" ht="42.75" customHeight="1">
      <c r="A75" s="342" t="s">
        <v>139</v>
      </c>
      <c r="B75" s="342" t="s">
        <v>140</v>
      </c>
      <c r="C75" s="343" t="s">
        <v>141</v>
      </c>
      <c r="D75" s="344" t="s">
        <v>142</v>
      </c>
      <c r="E75" s="344" t="s">
        <v>138</v>
      </c>
      <c r="F75" s="344" t="s">
        <v>137</v>
      </c>
      <c r="G75" s="371" t="s">
        <v>144</v>
      </c>
      <c r="H75" s="243"/>
      <c r="J75" s="247" t="s">
        <v>139</v>
      </c>
      <c r="K75" s="342" t="s">
        <v>140</v>
      </c>
      <c r="L75" s="343" t="s">
        <v>141</v>
      </c>
      <c r="M75" s="344" t="s">
        <v>142</v>
      </c>
      <c r="N75" s="344" t="s">
        <v>138</v>
      </c>
      <c r="O75" s="344" t="s">
        <v>137</v>
      </c>
      <c r="P75" s="371" t="s">
        <v>144</v>
      </c>
    </row>
    <row r="76" spans="1:16" ht="42.75" customHeight="1">
      <c r="A76" s="352">
        <f>JT!A8</f>
        <v>1</v>
      </c>
      <c r="B76" s="354">
        <f>JT!C8</f>
        <v>63</v>
      </c>
      <c r="C76" s="355">
        <f>JT!D8</f>
        <v>1999</v>
      </c>
      <c r="D76" s="356" t="str">
        <f>JT!E8</f>
        <v>FURKAN ÖNCEL</v>
      </c>
      <c r="E76" s="356" t="str">
        <f>JT!F8</f>
        <v>TURKEY</v>
      </c>
      <c r="F76" s="359">
        <f>JT!K8</f>
        <v>4956</v>
      </c>
      <c r="G76" s="376">
        <f>JT!L8</f>
        <v>7</v>
      </c>
      <c r="H76" s="243"/>
      <c r="J76" s="270">
        <f>'4x100m.'!A8</f>
        <v>1</v>
      </c>
      <c r="K76" s="364" t="str">
        <f>'4x100m.'!B8</f>
        <v>66
65
55
54</v>
      </c>
      <c r="L76" s="365" t="str">
        <f>'4x100m.'!C8</f>
        <v>1999
1999
1999
1999</v>
      </c>
      <c r="M76" s="347" t="str">
        <f>'4x100m.'!D8</f>
        <v>MERT İSAK  ŞEN
BURAK AKIN
YENER ARAS
RAMAZAN AKKAYA</v>
      </c>
      <c r="N76" s="347" t="str">
        <f>'4x100m.'!E8</f>
        <v>TURKEY</v>
      </c>
      <c r="O76" s="373">
        <f>'4x100m.'!F8</f>
        <v>4458</v>
      </c>
      <c r="P76" s="375">
        <f>'4x100m.'!G8</f>
        <v>7</v>
      </c>
    </row>
    <row r="77" spans="1:16" ht="42.75" customHeight="1">
      <c r="A77" s="352">
        <f>JT!A9</f>
        <v>2</v>
      </c>
      <c r="B77" s="354">
        <f>JT!C9</f>
        <v>50</v>
      </c>
      <c r="C77" s="355">
        <f>JT!D9</f>
        <v>1999</v>
      </c>
      <c r="D77" s="356" t="str">
        <f>JT!E9</f>
        <v>BOSTAN MIRCEA</v>
      </c>
      <c r="E77" s="356" t="str">
        <f>JT!F9</f>
        <v>ROMANIA</v>
      </c>
      <c r="F77" s="359">
        <f>JT!K9</f>
        <v>4637</v>
      </c>
      <c r="G77" s="376">
        <f>JT!L9</f>
        <v>6</v>
      </c>
      <c r="H77" s="243"/>
      <c r="J77" s="270">
        <f>'4x100m.'!A9</f>
        <v>2</v>
      </c>
      <c r="K77" s="364" t="str">
        <f>'4x100m.'!B9</f>
        <v>21
22
20
19</v>
      </c>
      <c r="L77" s="365" t="str">
        <f>'4x100m.'!C9</f>
        <v>1999
1999
2000
1999</v>
      </c>
      <c r="M77" s="347" t="str">
        <f>'4x100m.'!D9</f>
        <v>PAVEL TANKOVSKİ
ILIYA SIVKOV
RADIN VALCHEV
MARTIN GEORGIEV</v>
      </c>
      <c r="N77" s="347" t="str">
        <f>'4x100m.'!E9</f>
        <v>BULGARIA</v>
      </c>
      <c r="O77" s="373">
        <f>'4x100m.'!F9</f>
        <v>4736</v>
      </c>
      <c r="P77" s="375">
        <f>'4x100m.'!G9</f>
        <v>6</v>
      </c>
    </row>
    <row r="78" spans="1:16" ht="42.75" customHeight="1">
      <c r="A78" s="352">
        <f>JT!A10</f>
        <v>3</v>
      </c>
      <c r="B78" s="354">
        <f>JT!C10</f>
        <v>33</v>
      </c>
      <c r="C78" s="355" t="str">
        <f>JT!D10</f>
        <v>2000</v>
      </c>
      <c r="D78" s="356" t="str">
        <f>JT!E10</f>
        <v>HAKAN KARABÜLAK</v>
      </c>
      <c r="E78" s="356" t="str">
        <f>JT!F10</f>
        <v>KONYA-TURKEY</v>
      </c>
      <c r="F78" s="359">
        <f>JT!K10</f>
        <v>3887</v>
      </c>
      <c r="G78" s="376">
        <f>JT!L10</f>
        <v>5</v>
      </c>
      <c r="H78" s="243"/>
      <c r="J78" s="270">
        <f>'4x100m.'!A10</f>
        <v>3</v>
      </c>
      <c r="K78" s="364" t="str">
        <f>'4x100m.'!B10</f>
        <v>10
14
11
17
18</v>
      </c>
      <c r="L78" s="365" t="str">
        <f>'4x100m.'!C10</f>
        <v>1999
1999
1999
1999
1999</v>
      </c>
      <c r="M78" s="347" t="str">
        <f>'4x100m.'!D10</f>
        <v>HAMZA  SEHIC
ALEKSANDAR DURAN
PETER MANDIC
DOSİTEJ PETKOVIC
ISMAR PASANBEGOVIC</v>
      </c>
      <c r="N78" s="347" t="str">
        <f>'4x100m.'!E10</f>
        <v>BOSNIA AND HERZEGOVINA</v>
      </c>
      <c r="O78" s="373">
        <f>'4x100m.'!F10</f>
        <v>4743</v>
      </c>
      <c r="P78" s="375">
        <f>'4x100m.'!G10</f>
        <v>5</v>
      </c>
    </row>
    <row r="79" spans="1:16" ht="42.75" customHeight="1">
      <c r="A79" s="352">
        <f>JT!A11</f>
        <v>4</v>
      </c>
      <c r="B79" s="354">
        <f>JT!C11</f>
        <v>16</v>
      </c>
      <c r="C79" s="355">
        <f>JT!D11</f>
        <v>1999</v>
      </c>
      <c r="D79" s="356" t="str">
        <f>JT!E11</f>
        <v>JOVİCA SIPKA</v>
      </c>
      <c r="E79" s="356" t="str">
        <f>JT!F11</f>
        <v>BOSNIA AND HERZEGOVINA</v>
      </c>
      <c r="F79" s="359">
        <f>JT!K11</f>
        <v>3690</v>
      </c>
      <c r="G79" s="376">
        <f>JT!L11</f>
        <v>4</v>
      </c>
      <c r="H79" s="243"/>
      <c r="J79" s="270">
        <f>'4x100m.'!A11</f>
        <v>4</v>
      </c>
      <c r="K79" s="364" t="str">
        <f>'4x100m.'!B11</f>
        <v>34
24
25
28</v>
      </c>
      <c r="L79" s="365" t="str">
        <f>'4x100m.'!C11</f>
        <v>1999
2000
2000
2000</v>
      </c>
      <c r="M79" s="347" t="str">
        <f>'4x100m.'!D11</f>
        <v>MEVLÜT DEMİREL
MEHMET AVCI
BURAK ALIMCI
MUHAMMET YORULMAZ</v>
      </c>
      <c r="N79" s="347" t="str">
        <f>'4x100m.'!E11</f>
        <v>KONYA-TURKEY</v>
      </c>
      <c r="O79" s="373">
        <f>'4x100m.'!F11</f>
        <v>4758</v>
      </c>
      <c r="P79" s="375">
        <f>'4x100m.'!G11</f>
        <v>4</v>
      </c>
    </row>
    <row r="80" spans="1:16" ht="42.75" customHeight="1">
      <c r="A80" s="352">
        <f>JT!A12</f>
        <v>0</v>
      </c>
      <c r="B80" s="354">
        <f>JT!C12</f>
      </c>
      <c r="C80" s="355">
        <f>JT!D12</f>
      </c>
      <c r="D80" s="356">
        <f>JT!E12</f>
      </c>
      <c r="E80" s="356">
        <f>JT!F12</f>
      </c>
      <c r="F80" s="359">
        <f>JT!K12</f>
        <v>0</v>
      </c>
      <c r="G80" s="376">
        <f>JT!L12</f>
        <v>0</v>
      </c>
      <c r="H80" s="243"/>
      <c r="J80" s="270">
        <f>'4x100m.'!A12</f>
        <v>5</v>
      </c>
      <c r="K80" s="364" t="str">
        <f>'4x100m.'!B12</f>
        <v>40
35
37
36</v>
      </c>
      <c r="L80" s="365">
        <f>'4x100m.'!C12</f>
        <v>0</v>
      </c>
      <c r="M80" s="347" t="str">
        <f>'4x100m.'!D12</f>
        <v>STEFAN TRAJKOVSKI
MILAN VELKOVIKJ
KIRIL LUCECKI
LEONID VANDEVSKI</v>
      </c>
      <c r="N80" s="347" t="str">
        <f>'4x100m.'!E12</f>
        <v>MACEDONIA</v>
      </c>
      <c r="O80" s="373">
        <f>'4x100m.'!F12</f>
        <v>5102</v>
      </c>
      <c r="P80" s="375">
        <f>'4x100m.'!G12</f>
        <v>3</v>
      </c>
    </row>
    <row r="81" spans="1:16" ht="42.75" customHeight="1">
      <c r="A81" s="352">
        <f>JT!A13</f>
        <v>0</v>
      </c>
      <c r="B81" s="354">
        <f>JT!C13</f>
      </c>
      <c r="C81" s="355">
        <f>JT!D13</f>
      </c>
      <c r="D81" s="356">
        <f>JT!E13</f>
      </c>
      <c r="E81" s="356">
        <f>JT!F13</f>
      </c>
      <c r="F81" s="359">
        <f>JT!K13</f>
        <v>0</v>
      </c>
      <c r="G81" s="376">
        <f>JT!L13</f>
        <v>0</v>
      </c>
      <c r="H81" s="243"/>
      <c r="J81" s="270" t="str">
        <f>'4x100m.'!A13</f>
        <v>-</v>
      </c>
      <c r="K81" s="364" t="str">
        <f>'4x100m.'!B13</f>
        <v>47
51
53
43</v>
      </c>
      <c r="L81" s="365" t="str">
        <f>'4x100m.'!C13</f>
        <v>1999
1999
1999
1999</v>
      </c>
      <c r="M81" s="347" t="str">
        <f>'4x100m.'!D13</f>
        <v>BALACI NICOLAE FLORENTIN
KARAMAN HUNOR
SITOIANU BOGDAN
NEAGOE SORIN ALEXANDRU</v>
      </c>
      <c r="N81" s="347" t="str">
        <f>'4x100m.'!E13</f>
        <v>ROMANIA</v>
      </c>
      <c r="O81" s="373" t="str">
        <f>'4x100m.'!F13</f>
        <v>DNF</v>
      </c>
      <c r="P81" s="375">
        <f>'4x100m.'!G13</f>
        <v>0</v>
      </c>
    </row>
    <row r="82" spans="1:16" ht="42.75" customHeight="1">
      <c r="A82" s="352">
        <f>JT!A14</f>
        <v>0</v>
      </c>
      <c r="B82" s="354">
        <f>JT!C14</f>
      </c>
      <c r="C82" s="355">
        <f>JT!D14</f>
      </c>
      <c r="D82" s="356">
        <f>JT!E14</f>
      </c>
      <c r="E82" s="356">
        <f>JT!F14</f>
      </c>
      <c r="F82" s="359">
        <f>JT!K14</f>
        <v>0</v>
      </c>
      <c r="G82" s="376">
        <f>JT!L14</f>
        <v>0</v>
      </c>
      <c r="H82" s="243"/>
      <c r="J82" s="270">
        <f>'4x100m.'!A14</f>
        <v>0</v>
      </c>
      <c r="K82" s="364">
        <f>'4x100m.'!B14</f>
        <v>0</v>
      </c>
      <c r="L82" s="365">
        <f>'4x100m.'!C14</f>
        <v>0</v>
      </c>
      <c r="M82" s="347">
        <f>'4x100m.'!D14</f>
        <v>0</v>
      </c>
      <c r="N82" s="347">
        <f>'4x100m.'!E14</f>
        <v>0</v>
      </c>
      <c r="O82" s="373">
        <f>'4x100m.'!F14</f>
        <v>0</v>
      </c>
      <c r="P82" s="375">
        <f>'4x100m.'!G14</f>
        <v>0</v>
      </c>
    </row>
    <row r="83" spans="1:16" ht="42.75" customHeight="1">
      <c r="A83" s="352">
        <f>JT!A15</f>
        <v>0</v>
      </c>
      <c r="B83" s="354">
        <f>JT!C15</f>
      </c>
      <c r="C83" s="355">
        <f>JT!D15</f>
      </c>
      <c r="D83" s="356">
        <f>JT!E15</f>
      </c>
      <c r="E83" s="356">
        <f>JT!F15</f>
      </c>
      <c r="F83" s="359">
        <f>JT!K15</f>
        <v>0</v>
      </c>
      <c r="G83" s="376">
        <f>JT!L15</f>
        <v>0</v>
      </c>
      <c r="H83" s="243"/>
      <c r="J83" s="270">
        <f>'4x100m.'!A15</f>
        <v>0</v>
      </c>
      <c r="K83" s="364">
        <f>'4x100m.'!B15</f>
        <v>0</v>
      </c>
      <c r="L83" s="365">
        <f>'4x100m.'!C15</f>
        <v>0</v>
      </c>
      <c r="M83" s="347">
        <f>'4x100m.'!D15</f>
        <v>0</v>
      </c>
      <c r="N83" s="347">
        <f>'4x100m.'!E15</f>
        <v>0</v>
      </c>
      <c r="O83" s="373">
        <f>'4x100m.'!F15</f>
        <v>0</v>
      </c>
      <c r="P83" s="375">
        <f>'4x100m.'!G15</f>
        <v>0</v>
      </c>
    </row>
    <row r="84" spans="1:16" ht="42.75" customHeight="1">
      <c r="A84" s="352">
        <f>JT!A16</f>
        <v>0</v>
      </c>
      <c r="B84" s="354">
        <f>JT!C16</f>
      </c>
      <c r="C84" s="355">
        <f>JT!D16</f>
      </c>
      <c r="D84" s="356">
        <f>JT!E16</f>
      </c>
      <c r="E84" s="356">
        <f>JT!F16</f>
      </c>
      <c r="F84" s="359">
        <f>JT!K16</f>
        <v>0</v>
      </c>
      <c r="G84" s="376">
        <f>JT!L16</f>
        <v>0</v>
      </c>
      <c r="H84" s="243"/>
      <c r="I84" s="243"/>
      <c r="J84" s="243"/>
      <c r="K84" s="243"/>
      <c r="L84" s="243"/>
      <c r="M84" s="243"/>
      <c r="N84" s="243"/>
      <c r="O84" s="243"/>
      <c r="P84" s="372"/>
    </row>
    <row r="85" spans="1:16" ht="42.75" customHeight="1">
      <c r="A85" s="352">
        <f>JT!A17</f>
        <v>0</v>
      </c>
      <c r="B85" s="354">
        <f>JT!C17</f>
      </c>
      <c r="C85" s="355">
        <f>JT!D17</f>
      </c>
      <c r="D85" s="356">
        <f>JT!E17</f>
      </c>
      <c r="E85" s="356">
        <f>JT!F17</f>
      </c>
      <c r="F85" s="359">
        <f>JT!K17</f>
        <v>0</v>
      </c>
      <c r="G85" s="376">
        <f>JT!L17</f>
        <v>0</v>
      </c>
      <c r="H85" s="243"/>
      <c r="I85" s="243"/>
      <c r="J85" s="243"/>
      <c r="K85" s="243"/>
      <c r="L85" s="243"/>
      <c r="M85" s="243"/>
      <c r="N85" s="243"/>
      <c r="O85" s="243"/>
      <c r="P85" s="372"/>
    </row>
    <row r="86" spans="1:16" ht="42.75" customHeight="1">
      <c r="A86" s="352">
        <f>JT!A18</f>
        <v>0</v>
      </c>
      <c r="B86" s="354">
        <f>JT!C18</f>
      </c>
      <c r="C86" s="355">
        <f>JT!D18</f>
      </c>
      <c r="D86" s="356">
        <f>JT!E18</f>
      </c>
      <c r="E86" s="356">
        <f>JT!F18</f>
      </c>
      <c r="F86" s="359">
        <f>JT!K18</f>
        <v>0</v>
      </c>
      <c r="G86" s="376">
        <f>JT!L18</f>
        <v>0</v>
      </c>
      <c r="H86" s="243"/>
      <c r="I86" s="243"/>
      <c r="J86" s="243"/>
      <c r="K86" s="243"/>
      <c r="L86" s="243"/>
      <c r="M86" s="243"/>
      <c r="N86" s="243"/>
      <c r="O86" s="243"/>
      <c r="P86" s="372"/>
    </row>
    <row r="87" spans="1:16" ht="42.75" customHeight="1">
      <c r="A87" s="352">
        <f>JT!A19</f>
        <v>0</v>
      </c>
      <c r="B87" s="354">
        <f>JT!C19</f>
      </c>
      <c r="C87" s="355">
        <f>JT!D19</f>
      </c>
      <c r="D87" s="356">
        <f>JT!E19</f>
      </c>
      <c r="E87" s="356">
        <f>JT!F19</f>
      </c>
      <c r="F87" s="359">
        <f>JT!K19</f>
        <v>0</v>
      </c>
      <c r="G87" s="376">
        <f>JT!L19</f>
        <v>0</v>
      </c>
      <c r="H87" s="243"/>
      <c r="I87" s="243"/>
      <c r="J87" s="243"/>
      <c r="K87" s="243"/>
      <c r="L87" s="243"/>
      <c r="M87" s="243"/>
      <c r="N87" s="243"/>
      <c r="O87" s="243"/>
      <c r="P87" s="372"/>
    </row>
  </sheetData>
  <sheetProtection/>
  <mergeCells count="15">
    <mergeCell ref="A74:G74"/>
    <mergeCell ref="J74:P74"/>
    <mergeCell ref="J46:P46"/>
    <mergeCell ref="A46:G46"/>
    <mergeCell ref="A18:G18"/>
    <mergeCell ref="J18:P18"/>
    <mergeCell ref="A60:G60"/>
    <mergeCell ref="J60:P60"/>
    <mergeCell ref="A32:G32"/>
    <mergeCell ref="J32:P32"/>
    <mergeCell ref="A1:P1"/>
    <mergeCell ref="A2:P2"/>
    <mergeCell ref="A3:P3"/>
    <mergeCell ref="A4:G4"/>
    <mergeCell ref="J4:P4"/>
  </mergeCells>
  <printOptions/>
  <pageMargins left="0.7" right="0.7" top="0.75" bottom="0.75" header="0.3" footer="0.3"/>
  <pageSetup fitToHeight="0" fitToWidth="1" horizontalDpi="600" verticalDpi="600" orientation="portrait" paperSize="9" scale="31" r:id="rId2"/>
  <ignoredErrors>
    <ignoredError sqref="A62:F73 A76:F87 J48:O5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8"/>
  <sheetViews>
    <sheetView view="pageBreakPreview" zoomScale="98" zoomScaleSheetLayoutView="98" zoomScalePageLayoutView="0" workbookViewId="0" topLeftCell="A1">
      <pane ySplit="1" topLeftCell="A41" activePane="bottomLeft" state="frozen"/>
      <selection pane="topLeft" activeCell="B31" sqref="B31"/>
      <selection pane="bottomLeft" activeCell="K46" sqref="K46"/>
    </sheetView>
  </sheetViews>
  <sheetFormatPr defaultColWidth="6.140625" defaultRowHeight="12.75"/>
  <cols>
    <col min="1" max="1" width="6.140625" style="94" customWidth="1"/>
    <col min="2" max="2" width="18.8515625" style="145" bestFit="1" customWidth="1"/>
    <col min="3" max="3" width="8.7109375" style="126" customWidth="1"/>
    <col min="4" max="4" width="8.7109375" style="126" hidden="1" customWidth="1"/>
    <col min="5" max="5" width="11.7109375" style="307" customWidth="1"/>
    <col min="6" max="6" width="30.28125" style="91" customWidth="1"/>
    <col min="7" max="7" width="22.421875" style="154" bestFit="1" customWidth="1"/>
    <col min="8" max="8" width="16.28125" style="125" bestFit="1" customWidth="1"/>
    <col min="9" max="9" width="9.57421875" style="100" customWidth="1"/>
    <col min="10" max="11" width="8.57421875" style="101" customWidth="1"/>
    <col min="12" max="12" width="8.57421875" style="99" customWidth="1"/>
    <col min="13" max="13" width="6.140625" style="91" customWidth="1"/>
    <col min="14" max="14" width="31.421875" style="91" customWidth="1"/>
    <col min="15" max="16384" width="6.140625" style="91" customWidth="1"/>
  </cols>
  <sheetData>
    <row r="1" spans="1:12" ht="44.25" customHeight="1">
      <c r="A1" s="495" t="str">
        <f>'YARIŞMA BİLGİLERİ'!F19</f>
        <v>4.İnternational Rumi Children Games Sport</v>
      </c>
      <c r="B1" s="495"/>
      <c r="C1" s="495"/>
      <c r="D1" s="495"/>
      <c r="E1" s="495"/>
      <c r="F1" s="496"/>
      <c r="G1" s="496"/>
      <c r="H1" s="496"/>
      <c r="I1" s="496"/>
      <c r="J1" s="495"/>
      <c r="K1" s="495"/>
      <c r="L1" s="495"/>
    </row>
    <row r="2" spans="1:12" ht="44.25" customHeight="1">
      <c r="A2" s="497" t="str">
        <f>'YARIŞMA BİLGİLERİ'!F21</f>
        <v>Boys-Erkekler</v>
      </c>
      <c r="B2" s="497"/>
      <c r="C2" s="497"/>
      <c r="D2" s="497"/>
      <c r="E2" s="497"/>
      <c r="F2" s="497"/>
      <c r="G2" s="142"/>
      <c r="H2" s="128"/>
      <c r="I2" s="498">
        <f ca="1">NOW()</f>
        <v>41751.709096527775</v>
      </c>
      <c r="J2" s="498"/>
      <c r="K2" s="498"/>
      <c r="L2" s="498"/>
    </row>
    <row r="3" spans="1:12" s="94" customFormat="1" ht="45" customHeight="1">
      <c r="A3" s="92" t="s">
        <v>8</v>
      </c>
      <c r="B3" s="93" t="s">
        <v>9</v>
      </c>
      <c r="C3" s="93" t="s">
        <v>140</v>
      </c>
      <c r="D3" s="93"/>
      <c r="E3" s="293" t="s">
        <v>141</v>
      </c>
      <c r="F3" s="92" t="s">
        <v>142</v>
      </c>
      <c r="G3" s="92" t="s">
        <v>138</v>
      </c>
      <c r="H3" s="123" t="s">
        <v>152</v>
      </c>
      <c r="I3" s="292" t="s">
        <v>153</v>
      </c>
      <c r="J3" s="121" t="s">
        <v>154</v>
      </c>
      <c r="K3" s="121" t="s">
        <v>155</v>
      </c>
      <c r="L3" s="122" t="s">
        <v>156</v>
      </c>
    </row>
    <row r="4" spans="1:12" s="98" customFormat="1" ht="29.25" customHeight="1">
      <c r="A4" s="68">
        <v>1</v>
      </c>
      <c r="B4" s="144" t="str">
        <f aca="true" t="shared" si="0" ref="B4:B53">CONCATENATE(H4,"-",J4,"-",K4)</f>
        <v>100M-1-4</v>
      </c>
      <c r="C4" s="377">
        <v>54</v>
      </c>
      <c r="D4" s="377"/>
      <c r="E4" s="378">
        <v>1999</v>
      </c>
      <c r="F4" s="379" t="s">
        <v>377</v>
      </c>
      <c r="G4" s="380" t="s">
        <v>285</v>
      </c>
      <c r="H4" s="381" t="s">
        <v>36</v>
      </c>
      <c r="I4" s="382">
        <v>1160</v>
      </c>
      <c r="J4" s="383" t="s">
        <v>419</v>
      </c>
      <c r="K4" s="383" t="s">
        <v>420</v>
      </c>
      <c r="L4" s="384"/>
    </row>
    <row r="5" spans="1:12" s="98" customFormat="1" ht="29.25" customHeight="1">
      <c r="A5" s="68">
        <v>13</v>
      </c>
      <c r="B5" s="166" t="str">
        <f t="shared" si="0"/>
        <v>100M-1-5</v>
      </c>
      <c r="C5" s="377">
        <v>43</v>
      </c>
      <c r="D5" s="377"/>
      <c r="E5" s="378">
        <v>1999</v>
      </c>
      <c r="F5" s="379" t="s">
        <v>366</v>
      </c>
      <c r="G5" s="380" t="s">
        <v>310</v>
      </c>
      <c r="H5" s="381" t="s">
        <v>36</v>
      </c>
      <c r="I5" s="382">
        <v>1199</v>
      </c>
      <c r="J5" s="383" t="s">
        <v>419</v>
      </c>
      <c r="K5" s="383" t="s">
        <v>421</v>
      </c>
      <c r="L5" s="384"/>
    </row>
    <row r="6" spans="1:12" s="98" customFormat="1" ht="29.25" customHeight="1">
      <c r="A6" s="68">
        <v>25</v>
      </c>
      <c r="B6" s="144" t="str">
        <f t="shared" si="0"/>
        <v>100M-1-3</v>
      </c>
      <c r="C6" s="377">
        <v>35</v>
      </c>
      <c r="D6" s="377"/>
      <c r="E6" s="378">
        <v>2000</v>
      </c>
      <c r="F6" s="379" t="s">
        <v>413</v>
      </c>
      <c r="G6" s="380" t="s">
        <v>309</v>
      </c>
      <c r="H6" s="381" t="s">
        <v>36</v>
      </c>
      <c r="I6" s="382">
        <v>1231</v>
      </c>
      <c r="J6" s="383" t="s">
        <v>419</v>
      </c>
      <c r="K6" s="383" t="s">
        <v>422</v>
      </c>
      <c r="L6" s="384"/>
    </row>
    <row r="7" spans="1:12" s="98" customFormat="1" ht="29.25" customHeight="1">
      <c r="A7" s="68">
        <v>37</v>
      </c>
      <c r="B7" s="144" t="str">
        <f t="shared" si="0"/>
        <v>100M-1-6</v>
      </c>
      <c r="C7" s="377">
        <v>1</v>
      </c>
      <c r="D7" s="377"/>
      <c r="E7" s="378">
        <v>2002</v>
      </c>
      <c r="F7" s="379" t="s">
        <v>390</v>
      </c>
      <c r="G7" s="380" t="s">
        <v>311</v>
      </c>
      <c r="H7" s="381" t="s">
        <v>36</v>
      </c>
      <c r="I7" s="382">
        <v>1380</v>
      </c>
      <c r="J7" s="383" t="s">
        <v>419</v>
      </c>
      <c r="K7" s="383" t="s">
        <v>423</v>
      </c>
      <c r="L7" s="384"/>
    </row>
    <row r="8" spans="1:12" s="98" customFormat="1" ht="29.25" customHeight="1">
      <c r="A8" s="68">
        <v>49</v>
      </c>
      <c r="B8" s="144" t="str">
        <f t="shared" si="0"/>
        <v>100M-1-2</v>
      </c>
      <c r="C8" s="377">
        <v>10</v>
      </c>
      <c r="D8" s="377"/>
      <c r="E8" s="378">
        <v>1999</v>
      </c>
      <c r="F8" s="379" t="s">
        <v>399</v>
      </c>
      <c r="G8" s="380" t="s">
        <v>348</v>
      </c>
      <c r="H8" s="381" t="s">
        <v>36</v>
      </c>
      <c r="I8" s="382"/>
      <c r="J8" s="383" t="s">
        <v>419</v>
      </c>
      <c r="K8" s="383" t="s">
        <v>424</v>
      </c>
      <c r="L8" s="384"/>
    </row>
    <row r="9" spans="1:12" s="98" customFormat="1" ht="29.25" customHeight="1">
      <c r="A9" s="68">
        <v>61</v>
      </c>
      <c r="B9" s="166" t="str">
        <f t="shared" si="0"/>
        <v>100M-1-1</v>
      </c>
      <c r="C9" s="377">
        <v>19</v>
      </c>
      <c r="D9" s="377"/>
      <c r="E9" s="378">
        <v>1999</v>
      </c>
      <c r="F9" s="379" t="s">
        <v>408</v>
      </c>
      <c r="G9" s="380" t="s">
        <v>300</v>
      </c>
      <c r="H9" s="381" t="s">
        <v>36</v>
      </c>
      <c r="I9" s="382"/>
      <c r="J9" s="383" t="s">
        <v>419</v>
      </c>
      <c r="K9" s="383" t="s">
        <v>419</v>
      </c>
      <c r="L9" s="384"/>
    </row>
    <row r="10" spans="1:12" s="98" customFormat="1" ht="29.25" customHeight="1">
      <c r="A10" s="68">
        <v>73</v>
      </c>
      <c r="B10" s="166" t="str">
        <f t="shared" si="0"/>
        <v>100M-1-7</v>
      </c>
      <c r="C10" s="377">
        <v>24</v>
      </c>
      <c r="D10" s="377"/>
      <c r="E10" s="378" t="s">
        <v>349</v>
      </c>
      <c r="F10" s="379" t="s">
        <v>350</v>
      </c>
      <c r="G10" s="380" t="s">
        <v>354</v>
      </c>
      <c r="H10" s="381" t="s">
        <v>36</v>
      </c>
      <c r="I10" s="382"/>
      <c r="J10" s="383" t="s">
        <v>419</v>
      </c>
      <c r="K10" s="383" t="s">
        <v>425</v>
      </c>
      <c r="L10" s="384"/>
    </row>
    <row r="11" spans="1:12" s="98" customFormat="1" ht="29.25" customHeight="1">
      <c r="A11" s="68"/>
      <c r="B11" s="166" t="str">
        <f t="shared" si="0"/>
        <v>100M-1-8</v>
      </c>
      <c r="C11" s="377">
        <v>40</v>
      </c>
      <c r="D11" s="377"/>
      <c r="E11" s="378">
        <v>1999</v>
      </c>
      <c r="F11" s="379" t="s">
        <v>416</v>
      </c>
      <c r="G11" s="380" t="s">
        <v>459</v>
      </c>
      <c r="H11" s="381" t="s">
        <v>36</v>
      </c>
      <c r="I11" s="382"/>
      <c r="J11" s="383" t="s">
        <v>419</v>
      </c>
      <c r="K11" s="383" t="s">
        <v>458</v>
      </c>
      <c r="L11" s="384"/>
    </row>
    <row r="12" spans="1:12" s="98" customFormat="1" ht="29.25" customHeight="1">
      <c r="A12" s="68"/>
      <c r="B12" s="166"/>
      <c r="C12" s="377"/>
      <c r="D12" s="377"/>
      <c r="E12" s="378"/>
      <c r="F12" s="379"/>
      <c r="G12" s="380"/>
      <c r="H12" s="381"/>
      <c r="I12" s="382"/>
      <c r="J12" s="383"/>
      <c r="K12" s="383"/>
      <c r="L12" s="384"/>
    </row>
    <row r="13" spans="1:12" s="98" customFormat="1" ht="29.25" customHeight="1">
      <c r="A13" s="68"/>
      <c r="B13" s="166"/>
      <c r="C13" s="377"/>
      <c r="D13" s="377"/>
      <c r="E13" s="378"/>
      <c r="F13" s="379"/>
      <c r="G13" s="380"/>
      <c r="H13" s="381"/>
      <c r="I13" s="382"/>
      <c r="J13" s="383"/>
      <c r="K13" s="383"/>
      <c r="L13" s="384"/>
    </row>
    <row r="14" spans="1:12" s="98" customFormat="1" ht="29.25" customHeight="1">
      <c r="A14" s="68"/>
      <c r="B14" s="166"/>
      <c r="C14" s="377"/>
      <c r="D14" s="377"/>
      <c r="E14" s="378"/>
      <c r="F14" s="379"/>
      <c r="G14" s="380"/>
      <c r="H14" s="381"/>
      <c r="I14" s="382"/>
      <c r="J14" s="383"/>
      <c r="K14" s="383"/>
      <c r="L14" s="384"/>
    </row>
    <row r="15" spans="1:12" s="98" customFormat="1" ht="29.25" customHeight="1">
      <c r="A15" s="68"/>
      <c r="B15" s="166"/>
      <c r="C15" s="377"/>
      <c r="D15" s="377"/>
      <c r="E15" s="378"/>
      <c r="F15" s="379"/>
      <c r="G15" s="380"/>
      <c r="H15" s="381"/>
      <c r="I15" s="382"/>
      <c r="J15" s="383"/>
      <c r="K15" s="383"/>
      <c r="L15" s="384"/>
    </row>
    <row r="16" spans="1:12" s="98" customFormat="1" ht="29.25" customHeight="1">
      <c r="A16" s="68"/>
      <c r="B16" s="166"/>
      <c r="C16" s="377"/>
      <c r="D16" s="377"/>
      <c r="E16" s="378"/>
      <c r="F16" s="379"/>
      <c r="G16" s="380"/>
      <c r="H16" s="381"/>
      <c r="I16" s="382"/>
      <c r="J16" s="383"/>
      <c r="K16" s="383"/>
      <c r="L16" s="384"/>
    </row>
    <row r="17" spans="1:12" s="98" customFormat="1" ht="29.25" customHeight="1">
      <c r="A17" s="68"/>
      <c r="B17" s="166"/>
      <c r="C17" s="377"/>
      <c r="D17" s="377"/>
      <c r="E17" s="378"/>
      <c r="F17" s="379"/>
      <c r="G17" s="380"/>
      <c r="H17" s="381"/>
      <c r="I17" s="382"/>
      <c r="J17" s="383"/>
      <c r="K17" s="383"/>
      <c r="L17" s="384"/>
    </row>
    <row r="18" spans="1:12" s="98" customFormat="1" ht="29.25" customHeight="1">
      <c r="A18" s="68">
        <v>5</v>
      </c>
      <c r="B18" s="144" t="str">
        <f t="shared" si="0"/>
        <v>100M.HURDLES-1-4</v>
      </c>
      <c r="C18" s="167">
        <v>44</v>
      </c>
      <c r="D18" s="167"/>
      <c r="E18" s="297">
        <v>1999</v>
      </c>
      <c r="F18" s="168" t="s">
        <v>367</v>
      </c>
      <c r="G18" s="286" t="s">
        <v>310</v>
      </c>
      <c r="H18" s="169" t="s">
        <v>151</v>
      </c>
      <c r="I18" s="170">
        <v>1603</v>
      </c>
      <c r="J18" s="171" t="s">
        <v>419</v>
      </c>
      <c r="K18" s="172">
        <v>4</v>
      </c>
      <c r="L18" s="172"/>
    </row>
    <row r="19" spans="1:12" s="98" customFormat="1" ht="29.25" customHeight="1">
      <c r="A19" s="68">
        <v>17</v>
      </c>
      <c r="B19" s="166" t="str">
        <f t="shared" si="0"/>
        <v>100M.HURDLES-1-</v>
      </c>
      <c r="C19" s="167" t="s">
        <v>427</v>
      </c>
      <c r="D19" s="167"/>
      <c r="E19" s="297" t="s">
        <v>427</v>
      </c>
      <c r="F19" s="168" t="s">
        <v>427</v>
      </c>
      <c r="G19" s="286" t="s">
        <v>311</v>
      </c>
      <c r="H19" s="169" t="s">
        <v>151</v>
      </c>
      <c r="I19" s="170"/>
      <c r="J19" s="171" t="s">
        <v>419</v>
      </c>
      <c r="K19" s="172"/>
      <c r="L19" s="172"/>
    </row>
    <row r="20" spans="1:12" s="98" customFormat="1" ht="29.25" customHeight="1">
      <c r="A20" s="68">
        <v>29</v>
      </c>
      <c r="B20" s="144" t="str">
        <f t="shared" si="0"/>
        <v>100M.HURDLES-1-5</v>
      </c>
      <c r="C20" s="167">
        <v>11</v>
      </c>
      <c r="D20" s="167"/>
      <c r="E20" s="297">
        <v>1999</v>
      </c>
      <c r="F20" s="168" t="s">
        <v>403</v>
      </c>
      <c r="G20" s="286" t="s">
        <v>348</v>
      </c>
      <c r="H20" s="169" t="s">
        <v>151</v>
      </c>
      <c r="I20" s="170"/>
      <c r="J20" s="171" t="s">
        <v>419</v>
      </c>
      <c r="K20" s="172">
        <v>5</v>
      </c>
      <c r="L20" s="172"/>
    </row>
    <row r="21" spans="1:12" s="98" customFormat="1" ht="29.25" customHeight="1">
      <c r="A21" s="68">
        <v>41</v>
      </c>
      <c r="B21" s="144" t="str">
        <f t="shared" si="0"/>
        <v>100M.HURDLES-1-3</v>
      </c>
      <c r="C21" s="167">
        <v>20</v>
      </c>
      <c r="D21" s="167"/>
      <c r="E21" s="297">
        <v>2000</v>
      </c>
      <c r="F21" s="168" t="s">
        <v>410</v>
      </c>
      <c r="G21" s="286" t="s">
        <v>300</v>
      </c>
      <c r="H21" s="169" t="s">
        <v>151</v>
      </c>
      <c r="I21" s="170"/>
      <c r="J21" s="171" t="s">
        <v>419</v>
      </c>
      <c r="K21" s="172">
        <v>3</v>
      </c>
      <c r="L21" s="172"/>
    </row>
    <row r="22" spans="1:12" s="98" customFormat="1" ht="29.25" customHeight="1">
      <c r="A22" s="68">
        <v>53</v>
      </c>
      <c r="B22" s="144" t="str">
        <f t="shared" si="0"/>
        <v>100M.HURDLES-1-2</v>
      </c>
      <c r="C22" s="167">
        <v>28</v>
      </c>
      <c r="D22" s="167"/>
      <c r="E22" s="297" t="s">
        <v>349</v>
      </c>
      <c r="F22" s="168" t="s">
        <v>357</v>
      </c>
      <c r="G22" s="286" t="s">
        <v>354</v>
      </c>
      <c r="H22" s="169" t="s">
        <v>151</v>
      </c>
      <c r="I22" s="170"/>
      <c r="J22" s="171" t="s">
        <v>419</v>
      </c>
      <c r="K22" s="172">
        <v>2</v>
      </c>
      <c r="L22" s="172"/>
    </row>
    <row r="23" spans="1:14" s="173" customFormat="1" ht="29.25" customHeight="1">
      <c r="A23" s="68">
        <v>65</v>
      </c>
      <c r="B23" s="166" t="str">
        <f t="shared" si="0"/>
        <v>100M.HURDLES-1-</v>
      </c>
      <c r="C23" s="167" t="s">
        <v>427</v>
      </c>
      <c r="D23" s="167"/>
      <c r="E23" s="297" t="s">
        <v>427</v>
      </c>
      <c r="F23" s="168" t="s">
        <v>427</v>
      </c>
      <c r="G23" s="286" t="s">
        <v>309</v>
      </c>
      <c r="H23" s="169" t="s">
        <v>151</v>
      </c>
      <c r="I23" s="170"/>
      <c r="J23" s="171" t="s">
        <v>419</v>
      </c>
      <c r="K23" s="172"/>
      <c r="L23" s="172"/>
      <c r="N23" s="98"/>
    </row>
    <row r="24" spans="1:14" s="173" customFormat="1" ht="29.25" customHeight="1">
      <c r="A24" s="68">
        <v>77</v>
      </c>
      <c r="B24" s="166" t="str">
        <f t="shared" si="0"/>
        <v>100M.HURDLES-1-6</v>
      </c>
      <c r="C24" s="167">
        <v>58</v>
      </c>
      <c r="D24" s="167"/>
      <c r="E24" s="297">
        <v>1999</v>
      </c>
      <c r="F24" s="168" t="s">
        <v>381</v>
      </c>
      <c r="G24" s="286" t="s">
        <v>285</v>
      </c>
      <c r="H24" s="169" t="s">
        <v>151</v>
      </c>
      <c r="I24" s="170"/>
      <c r="J24" s="171" t="s">
        <v>419</v>
      </c>
      <c r="K24" s="172">
        <v>6</v>
      </c>
      <c r="L24" s="172"/>
      <c r="N24" s="98"/>
    </row>
    <row r="25" spans="1:14" s="173" customFormat="1" ht="29.25" customHeight="1">
      <c r="A25" s="68">
        <v>4</v>
      </c>
      <c r="B25" s="144" t="str">
        <f t="shared" si="0"/>
        <v>2000M-1-1</v>
      </c>
      <c r="C25" s="377">
        <v>37</v>
      </c>
      <c r="D25" s="377"/>
      <c r="E25" s="378">
        <v>1999</v>
      </c>
      <c r="F25" s="379" t="s">
        <v>415</v>
      </c>
      <c r="G25" s="380" t="s">
        <v>309</v>
      </c>
      <c r="H25" s="381" t="s">
        <v>308</v>
      </c>
      <c r="I25" s="382">
        <v>65132</v>
      </c>
      <c r="J25" s="383" t="s">
        <v>419</v>
      </c>
      <c r="K25" s="383" t="s">
        <v>419</v>
      </c>
      <c r="L25" s="384"/>
      <c r="N25" s="98"/>
    </row>
    <row r="26" spans="1:14" s="173" customFormat="1" ht="29.25" customHeight="1">
      <c r="A26" s="68">
        <v>16</v>
      </c>
      <c r="B26" s="166" t="str">
        <f t="shared" si="0"/>
        <v>2000M-1-2</v>
      </c>
      <c r="C26" s="377">
        <v>3</v>
      </c>
      <c r="D26" s="377"/>
      <c r="E26" s="378">
        <v>1999</v>
      </c>
      <c r="F26" s="379" t="s">
        <v>392</v>
      </c>
      <c r="G26" s="380" t="s">
        <v>311</v>
      </c>
      <c r="H26" s="381" t="s">
        <v>308</v>
      </c>
      <c r="I26" s="382"/>
      <c r="J26" s="383" t="s">
        <v>419</v>
      </c>
      <c r="K26" s="383" t="s">
        <v>424</v>
      </c>
      <c r="L26" s="384"/>
      <c r="N26" s="98"/>
    </row>
    <row r="27" spans="1:14" s="173" customFormat="1" ht="29.25" customHeight="1">
      <c r="A27" s="68">
        <v>28</v>
      </c>
      <c r="B27" s="144" t="str">
        <f t="shared" si="0"/>
        <v>2000M-1-3</v>
      </c>
      <c r="C27" s="377">
        <v>13</v>
      </c>
      <c r="D27" s="377"/>
      <c r="E27" s="378">
        <v>2000</v>
      </c>
      <c r="F27" s="379" t="s">
        <v>402</v>
      </c>
      <c r="G27" s="380" t="s">
        <v>348</v>
      </c>
      <c r="H27" s="381" t="s">
        <v>308</v>
      </c>
      <c r="I27" s="382"/>
      <c r="J27" s="383" t="s">
        <v>419</v>
      </c>
      <c r="K27" s="383" t="s">
        <v>422</v>
      </c>
      <c r="L27" s="384"/>
      <c r="N27" s="98"/>
    </row>
    <row r="28" spans="1:14" s="173" customFormat="1" ht="29.25" customHeight="1">
      <c r="A28" s="68">
        <v>40</v>
      </c>
      <c r="B28" s="144" t="str">
        <f t="shared" si="0"/>
        <v>2000M-1-4</v>
      </c>
      <c r="C28" s="377">
        <v>21</v>
      </c>
      <c r="D28" s="377"/>
      <c r="E28" s="378">
        <v>1999</v>
      </c>
      <c r="F28" s="379" t="s">
        <v>409</v>
      </c>
      <c r="G28" s="380" t="s">
        <v>300</v>
      </c>
      <c r="H28" s="381" t="s">
        <v>308</v>
      </c>
      <c r="I28" s="382"/>
      <c r="J28" s="383" t="s">
        <v>419</v>
      </c>
      <c r="K28" s="383" t="s">
        <v>420</v>
      </c>
      <c r="L28" s="384"/>
      <c r="N28" s="98"/>
    </row>
    <row r="29" spans="1:14" s="173" customFormat="1" ht="29.25" customHeight="1">
      <c r="A29" s="68">
        <v>52</v>
      </c>
      <c r="B29" s="144" t="str">
        <f t="shared" si="0"/>
        <v>2000M-1-5</v>
      </c>
      <c r="C29" s="377">
        <v>27</v>
      </c>
      <c r="D29" s="377"/>
      <c r="E29" s="378" t="s">
        <v>355</v>
      </c>
      <c r="F29" s="379" t="s">
        <v>356</v>
      </c>
      <c r="G29" s="380" t="s">
        <v>354</v>
      </c>
      <c r="H29" s="381" t="s">
        <v>308</v>
      </c>
      <c r="I29" s="382"/>
      <c r="J29" s="383" t="s">
        <v>419</v>
      </c>
      <c r="K29" s="383" t="s">
        <v>421</v>
      </c>
      <c r="L29" s="384"/>
      <c r="N29" s="98"/>
    </row>
    <row r="30" spans="1:14" s="173" customFormat="1" ht="29.25" customHeight="1">
      <c r="A30" s="68">
        <v>64</v>
      </c>
      <c r="B30" s="166" t="str">
        <f t="shared" si="0"/>
        <v>2000M-1-6</v>
      </c>
      <c r="C30" s="377">
        <v>46</v>
      </c>
      <c r="D30" s="377"/>
      <c r="E30" s="378">
        <v>2000</v>
      </c>
      <c r="F30" s="379" t="s">
        <v>369</v>
      </c>
      <c r="G30" s="380" t="s">
        <v>310</v>
      </c>
      <c r="H30" s="381" t="s">
        <v>308</v>
      </c>
      <c r="I30" s="382"/>
      <c r="J30" s="383" t="s">
        <v>419</v>
      </c>
      <c r="K30" s="383" t="s">
        <v>423</v>
      </c>
      <c r="L30" s="384"/>
      <c r="N30" s="98"/>
    </row>
    <row r="31" spans="1:14" s="173" customFormat="1" ht="29.25" customHeight="1">
      <c r="A31" s="68">
        <v>76</v>
      </c>
      <c r="B31" s="166" t="str">
        <f t="shared" si="0"/>
        <v>2000M-1-7</v>
      </c>
      <c r="C31" s="377">
        <v>57</v>
      </c>
      <c r="D31" s="377"/>
      <c r="E31" s="378">
        <v>1999</v>
      </c>
      <c r="F31" s="379" t="s">
        <v>380</v>
      </c>
      <c r="G31" s="380" t="s">
        <v>285</v>
      </c>
      <c r="H31" s="381" t="s">
        <v>308</v>
      </c>
      <c r="I31" s="382"/>
      <c r="J31" s="383" t="s">
        <v>419</v>
      </c>
      <c r="K31" s="383" t="s">
        <v>425</v>
      </c>
      <c r="L31" s="384"/>
      <c r="N31" s="98"/>
    </row>
    <row r="32" spans="1:14" s="173" customFormat="1" ht="29.25" customHeight="1">
      <c r="A32" s="68">
        <v>2</v>
      </c>
      <c r="B32" s="144" t="str">
        <f t="shared" si="0"/>
        <v>300M-1-4</v>
      </c>
      <c r="C32" s="167">
        <v>35</v>
      </c>
      <c r="D32" s="167"/>
      <c r="E32" s="297">
        <v>2000</v>
      </c>
      <c r="F32" s="168" t="s">
        <v>413</v>
      </c>
      <c r="G32" s="286" t="s">
        <v>309</v>
      </c>
      <c r="H32" s="169" t="s">
        <v>109</v>
      </c>
      <c r="I32" s="170">
        <v>3981</v>
      </c>
      <c r="J32" s="171" t="s">
        <v>419</v>
      </c>
      <c r="K32" s="171" t="s">
        <v>420</v>
      </c>
      <c r="L32" s="172"/>
      <c r="N32" s="98"/>
    </row>
    <row r="33" spans="1:14" s="173" customFormat="1" ht="29.25" customHeight="1">
      <c r="A33" s="68">
        <v>14</v>
      </c>
      <c r="B33" s="166" t="str">
        <f t="shared" si="0"/>
        <v>300M-1-5</v>
      </c>
      <c r="C33" s="167">
        <v>47</v>
      </c>
      <c r="D33" s="167"/>
      <c r="E33" s="297">
        <v>1999</v>
      </c>
      <c r="F33" s="168" t="s">
        <v>370</v>
      </c>
      <c r="G33" s="286" t="s">
        <v>310</v>
      </c>
      <c r="H33" s="169" t="s">
        <v>109</v>
      </c>
      <c r="I33" s="170">
        <v>5263</v>
      </c>
      <c r="J33" s="171" t="s">
        <v>419</v>
      </c>
      <c r="K33" s="171" t="s">
        <v>421</v>
      </c>
      <c r="L33" s="172"/>
      <c r="N33" s="98"/>
    </row>
    <row r="34" spans="1:12" s="98" customFormat="1" ht="29.25" customHeight="1">
      <c r="A34" s="68">
        <v>26</v>
      </c>
      <c r="B34" s="144" t="str">
        <f t="shared" si="0"/>
        <v>300M-1-3</v>
      </c>
      <c r="C34" s="167">
        <v>4</v>
      </c>
      <c r="D34" s="167"/>
      <c r="E34" s="297">
        <v>2000</v>
      </c>
      <c r="F34" s="168" t="s">
        <v>391</v>
      </c>
      <c r="G34" s="286" t="s">
        <v>311</v>
      </c>
      <c r="H34" s="169" t="s">
        <v>109</v>
      </c>
      <c r="I34" s="170">
        <v>5711</v>
      </c>
      <c r="J34" s="171" t="s">
        <v>419</v>
      </c>
      <c r="K34" s="171" t="s">
        <v>422</v>
      </c>
      <c r="L34" s="172"/>
    </row>
    <row r="35" spans="1:12" s="98" customFormat="1" ht="29.25" customHeight="1">
      <c r="A35" s="68">
        <v>38</v>
      </c>
      <c r="B35" s="144" t="str">
        <f t="shared" si="0"/>
        <v>300M-1-2</v>
      </c>
      <c r="C35" s="167">
        <v>14</v>
      </c>
      <c r="D35" s="167"/>
      <c r="E35" s="297">
        <v>1999</v>
      </c>
      <c r="F35" s="168" t="s">
        <v>400</v>
      </c>
      <c r="G35" s="286" t="s">
        <v>348</v>
      </c>
      <c r="H35" s="169" t="s">
        <v>109</v>
      </c>
      <c r="I35" s="170"/>
      <c r="J35" s="171" t="s">
        <v>419</v>
      </c>
      <c r="K35" s="171" t="s">
        <v>424</v>
      </c>
      <c r="L35" s="172"/>
    </row>
    <row r="36" spans="1:12" s="98" customFormat="1" ht="29.25" customHeight="1">
      <c r="A36" s="68">
        <v>50</v>
      </c>
      <c r="B36" s="144" t="str">
        <f t="shared" si="0"/>
        <v>300M-1-7</v>
      </c>
      <c r="C36" s="167">
        <v>19</v>
      </c>
      <c r="D36" s="167"/>
      <c r="E36" s="297">
        <v>1999</v>
      </c>
      <c r="F36" s="168" t="s">
        <v>408</v>
      </c>
      <c r="G36" s="286" t="s">
        <v>300</v>
      </c>
      <c r="H36" s="169" t="s">
        <v>109</v>
      </c>
      <c r="I36" s="170"/>
      <c r="J36" s="171" t="s">
        <v>419</v>
      </c>
      <c r="K36" s="171" t="s">
        <v>425</v>
      </c>
      <c r="L36" s="172"/>
    </row>
    <row r="37" spans="1:12" s="98" customFormat="1" ht="29.25" customHeight="1">
      <c r="A37" s="68">
        <v>62</v>
      </c>
      <c r="B37" s="166" t="str">
        <f t="shared" si="0"/>
        <v>300M-1-1</v>
      </c>
      <c r="C37" s="167">
        <v>25</v>
      </c>
      <c r="D37" s="167"/>
      <c r="E37" s="297" t="s">
        <v>349</v>
      </c>
      <c r="F37" s="168" t="s">
        <v>351</v>
      </c>
      <c r="G37" s="286" t="s">
        <v>354</v>
      </c>
      <c r="H37" s="169" t="s">
        <v>109</v>
      </c>
      <c r="I37" s="170"/>
      <c r="J37" s="171" t="s">
        <v>419</v>
      </c>
      <c r="K37" s="171" t="s">
        <v>419</v>
      </c>
      <c r="L37" s="172"/>
    </row>
    <row r="38" spans="1:12" s="98" customFormat="1" ht="29.25" customHeight="1">
      <c r="A38" s="68">
        <v>74</v>
      </c>
      <c r="B38" s="166" t="str">
        <f t="shared" si="0"/>
        <v>300M-1-6</v>
      </c>
      <c r="C38" s="167">
        <v>55</v>
      </c>
      <c r="D38" s="167"/>
      <c r="E38" s="297">
        <v>1999</v>
      </c>
      <c r="F38" s="168" t="s">
        <v>378</v>
      </c>
      <c r="G38" s="286" t="s">
        <v>285</v>
      </c>
      <c r="H38" s="169" t="s">
        <v>109</v>
      </c>
      <c r="I38" s="170"/>
      <c r="J38" s="171" t="s">
        <v>419</v>
      </c>
      <c r="K38" s="171" t="s">
        <v>423</v>
      </c>
      <c r="L38" s="172"/>
    </row>
    <row r="39" spans="1:12" s="98" customFormat="1" ht="60" customHeight="1">
      <c r="A39" s="68">
        <v>12</v>
      </c>
      <c r="B39" s="144" t="str">
        <f t="shared" si="0"/>
        <v>4X100M-1-</v>
      </c>
      <c r="C39" s="167"/>
      <c r="D39" s="377"/>
      <c r="E39" s="297"/>
      <c r="F39" s="168" t="s">
        <v>393</v>
      </c>
      <c r="G39" s="286" t="s">
        <v>311</v>
      </c>
      <c r="H39" s="169" t="s">
        <v>37</v>
      </c>
      <c r="I39" s="170"/>
      <c r="J39" s="171" t="s">
        <v>419</v>
      </c>
      <c r="K39" s="171"/>
      <c r="L39" s="172"/>
    </row>
    <row r="40" spans="1:12" s="98" customFormat="1" ht="77.25" customHeight="1">
      <c r="A40" s="68">
        <v>24</v>
      </c>
      <c r="B40" s="166" t="str">
        <f t="shared" si="0"/>
        <v>4X100M-1-2</v>
      </c>
      <c r="C40" s="167" t="s">
        <v>462</v>
      </c>
      <c r="D40" s="377"/>
      <c r="E40" s="297" t="s">
        <v>463</v>
      </c>
      <c r="F40" s="168" t="s">
        <v>461</v>
      </c>
      <c r="G40" s="286" t="s">
        <v>348</v>
      </c>
      <c r="H40" s="169" t="s">
        <v>37</v>
      </c>
      <c r="I40" s="170"/>
      <c r="J40" s="171" t="s">
        <v>419</v>
      </c>
      <c r="K40" s="171" t="s">
        <v>424</v>
      </c>
      <c r="L40" s="172"/>
    </row>
    <row r="41" spans="1:12" s="98" customFormat="1" ht="60" customHeight="1">
      <c r="A41" s="68">
        <v>36</v>
      </c>
      <c r="B41" s="144" t="str">
        <f t="shared" si="0"/>
        <v>4X100M-1-6</v>
      </c>
      <c r="C41" s="167" t="s">
        <v>465</v>
      </c>
      <c r="D41" s="377">
        <v>1999</v>
      </c>
      <c r="E41" s="297" t="s">
        <v>466</v>
      </c>
      <c r="F41" s="168" t="s">
        <v>464</v>
      </c>
      <c r="G41" s="286" t="s">
        <v>300</v>
      </c>
      <c r="H41" s="169" t="s">
        <v>37</v>
      </c>
      <c r="I41" s="170"/>
      <c r="J41" s="171" t="s">
        <v>419</v>
      </c>
      <c r="K41" s="171" t="s">
        <v>423</v>
      </c>
      <c r="L41" s="172"/>
    </row>
    <row r="42" spans="1:12" s="98" customFormat="1" ht="60" customHeight="1">
      <c r="A42" s="68">
        <v>48</v>
      </c>
      <c r="B42" s="144" t="str">
        <f t="shared" si="0"/>
        <v>4X100M-1-3</v>
      </c>
      <c r="C42" s="167" t="s">
        <v>363</v>
      </c>
      <c r="D42" s="377"/>
      <c r="E42" s="297" t="s">
        <v>364</v>
      </c>
      <c r="F42" s="168" t="s">
        <v>365</v>
      </c>
      <c r="G42" s="286" t="s">
        <v>354</v>
      </c>
      <c r="H42" s="169" t="s">
        <v>37</v>
      </c>
      <c r="I42" s="170"/>
      <c r="J42" s="171" t="s">
        <v>419</v>
      </c>
      <c r="K42" s="171" t="s">
        <v>422</v>
      </c>
      <c r="L42" s="172"/>
    </row>
    <row r="43" spans="1:12" s="98" customFormat="1" ht="60" customHeight="1">
      <c r="A43" s="68">
        <v>60</v>
      </c>
      <c r="B43" s="166" t="str">
        <f t="shared" si="0"/>
        <v>4X100M-1-7</v>
      </c>
      <c r="C43" s="167" t="s">
        <v>456</v>
      </c>
      <c r="D43" s="377"/>
      <c r="E43" s="297"/>
      <c r="F43" s="168" t="s">
        <v>457</v>
      </c>
      <c r="G43" s="286" t="s">
        <v>309</v>
      </c>
      <c r="H43" s="169" t="s">
        <v>37</v>
      </c>
      <c r="I43" s="170"/>
      <c r="J43" s="171" t="s">
        <v>419</v>
      </c>
      <c r="K43" s="171" t="s">
        <v>425</v>
      </c>
      <c r="L43" s="172"/>
    </row>
    <row r="44" spans="1:12" s="98" customFormat="1" ht="60" customHeight="1">
      <c r="A44" s="68">
        <v>72</v>
      </c>
      <c r="B44" s="166" t="str">
        <f t="shared" si="0"/>
        <v>4X100M-1-4</v>
      </c>
      <c r="C44" s="167" t="s">
        <v>468</v>
      </c>
      <c r="D44" s="377"/>
      <c r="E44" s="297" t="s">
        <v>469</v>
      </c>
      <c r="F44" s="168" t="s">
        <v>467</v>
      </c>
      <c r="G44" s="286" t="s">
        <v>310</v>
      </c>
      <c r="H44" s="169" t="s">
        <v>37</v>
      </c>
      <c r="I44" s="170"/>
      <c r="J44" s="171" t="s">
        <v>419</v>
      </c>
      <c r="K44" s="171" t="s">
        <v>420</v>
      </c>
      <c r="L44" s="172"/>
    </row>
    <row r="45" spans="1:12" s="98" customFormat="1" ht="60" customHeight="1">
      <c r="A45" s="68">
        <v>84</v>
      </c>
      <c r="B45" s="166" t="str">
        <f t="shared" si="0"/>
        <v>4X100M-1-5</v>
      </c>
      <c r="C45" s="167" t="s">
        <v>471</v>
      </c>
      <c r="D45" s="377"/>
      <c r="E45" s="297" t="s">
        <v>469</v>
      </c>
      <c r="F45" s="168" t="s">
        <v>470</v>
      </c>
      <c r="G45" s="286" t="s">
        <v>285</v>
      </c>
      <c r="H45" s="169" t="s">
        <v>37</v>
      </c>
      <c r="I45" s="170"/>
      <c r="J45" s="171" t="s">
        <v>419</v>
      </c>
      <c r="K45" s="171" t="s">
        <v>421</v>
      </c>
      <c r="L45" s="172"/>
    </row>
    <row r="46" spans="1:12" s="98" customFormat="1" ht="29.25" customHeight="1">
      <c r="A46" s="68">
        <v>3</v>
      </c>
      <c r="B46" s="144" t="str">
        <f t="shared" si="0"/>
        <v>800M-1-4</v>
      </c>
      <c r="C46" s="167">
        <v>56</v>
      </c>
      <c r="D46" s="167"/>
      <c r="E46" s="297">
        <v>1999</v>
      </c>
      <c r="F46" s="168" t="s">
        <v>379</v>
      </c>
      <c r="G46" s="286" t="s">
        <v>285</v>
      </c>
      <c r="H46" s="169" t="s">
        <v>35</v>
      </c>
      <c r="I46" s="170">
        <v>15880</v>
      </c>
      <c r="J46" s="171" t="s">
        <v>419</v>
      </c>
      <c r="K46" s="171" t="s">
        <v>420</v>
      </c>
      <c r="L46" s="172"/>
    </row>
    <row r="47" spans="1:12" s="98" customFormat="1" ht="29.25" customHeight="1">
      <c r="A47" s="68">
        <v>15</v>
      </c>
      <c r="B47" s="166" t="str">
        <f t="shared" si="0"/>
        <v>800M-1-5</v>
      </c>
      <c r="C47" s="167">
        <v>8</v>
      </c>
      <c r="D47" s="167"/>
      <c r="E47" s="297">
        <v>1999</v>
      </c>
      <c r="F47" s="168" t="s">
        <v>368</v>
      </c>
      <c r="G47" s="286" t="s">
        <v>310</v>
      </c>
      <c r="H47" s="169" t="s">
        <v>35</v>
      </c>
      <c r="I47" s="170">
        <v>20380</v>
      </c>
      <c r="J47" s="171" t="s">
        <v>419</v>
      </c>
      <c r="K47" s="171" t="s">
        <v>421</v>
      </c>
      <c r="L47" s="172"/>
    </row>
    <row r="48" spans="1:12" s="98" customFormat="1" ht="29.25" customHeight="1">
      <c r="A48" s="68">
        <v>27</v>
      </c>
      <c r="B48" s="144" t="str">
        <f t="shared" si="0"/>
        <v>800M-1-3</v>
      </c>
      <c r="C48" s="167">
        <v>21</v>
      </c>
      <c r="D48" s="167"/>
      <c r="E48" s="297">
        <v>1999</v>
      </c>
      <c r="F48" s="168" t="s">
        <v>409</v>
      </c>
      <c r="G48" s="286" t="s">
        <v>300</v>
      </c>
      <c r="H48" s="169" t="s">
        <v>35</v>
      </c>
      <c r="I48" s="170">
        <v>20999</v>
      </c>
      <c r="J48" s="171" t="s">
        <v>419</v>
      </c>
      <c r="K48" s="171" t="s">
        <v>422</v>
      </c>
      <c r="L48" s="172"/>
    </row>
    <row r="49" spans="1:12" s="98" customFormat="1" ht="29.25" customHeight="1">
      <c r="A49" s="68">
        <v>39</v>
      </c>
      <c r="B49" s="144" t="str">
        <f t="shared" si="0"/>
        <v>800M-1-6</v>
      </c>
      <c r="C49" s="167">
        <v>2</v>
      </c>
      <c r="D49" s="167"/>
      <c r="E49" s="297">
        <v>1999</v>
      </c>
      <c r="F49" s="168" t="s">
        <v>439</v>
      </c>
      <c r="G49" s="286" t="s">
        <v>311</v>
      </c>
      <c r="H49" s="169" t="s">
        <v>35</v>
      </c>
      <c r="I49" s="170">
        <v>21700</v>
      </c>
      <c r="J49" s="171" t="s">
        <v>419</v>
      </c>
      <c r="K49" s="171" t="s">
        <v>423</v>
      </c>
      <c r="L49" s="172"/>
    </row>
    <row r="50" spans="1:12" s="98" customFormat="1" ht="29.25" customHeight="1">
      <c r="A50" s="68">
        <v>51</v>
      </c>
      <c r="B50" s="144" t="str">
        <f t="shared" si="0"/>
        <v>800M-1-2</v>
      </c>
      <c r="C50" s="167">
        <v>36</v>
      </c>
      <c r="D50" s="167"/>
      <c r="E50" s="297">
        <v>2000</v>
      </c>
      <c r="F50" s="168" t="s">
        <v>414</v>
      </c>
      <c r="G50" s="286" t="s">
        <v>309</v>
      </c>
      <c r="H50" s="169" t="s">
        <v>35</v>
      </c>
      <c r="I50" s="170">
        <v>22704</v>
      </c>
      <c r="J50" s="171" t="s">
        <v>419</v>
      </c>
      <c r="K50" s="171" t="s">
        <v>424</v>
      </c>
      <c r="L50" s="172"/>
    </row>
    <row r="51" spans="1:12" s="98" customFormat="1" ht="29.25" customHeight="1">
      <c r="A51" s="68">
        <v>63</v>
      </c>
      <c r="B51" s="166" t="str">
        <f t="shared" si="0"/>
        <v>800M-1-1</v>
      </c>
      <c r="C51" s="167">
        <v>12</v>
      </c>
      <c r="D51" s="167"/>
      <c r="E51" s="297">
        <v>2000</v>
      </c>
      <c r="F51" s="168" t="s">
        <v>401</v>
      </c>
      <c r="G51" s="286" t="s">
        <v>348</v>
      </c>
      <c r="H51" s="169" t="s">
        <v>35</v>
      </c>
      <c r="I51" s="170"/>
      <c r="J51" s="171" t="s">
        <v>419</v>
      </c>
      <c r="K51" s="171" t="s">
        <v>419</v>
      </c>
      <c r="L51" s="172"/>
    </row>
    <row r="52" spans="1:12" s="98" customFormat="1" ht="29.25" customHeight="1">
      <c r="A52" s="68">
        <v>75</v>
      </c>
      <c r="B52" s="166" t="str">
        <f t="shared" si="0"/>
        <v>800M-1-7</v>
      </c>
      <c r="C52" s="167">
        <v>26</v>
      </c>
      <c r="D52" s="167"/>
      <c r="E52" s="297" t="s">
        <v>352</v>
      </c>
      <c r="F52" s="168" t="s">
        <v>353</v>
      </c>
      <c r="G52" s="286" t="s">
        <v>354</v>
      </c>
      <c r="H52" s="169" t="s">
        <v>35</v>
      </c>
      <c r="I52" s="170"/>
      <c r="J52" s="171" t="s">
        <v>419</v>
      </c>
      <c r="K52" s="171" t="s">
        <v>425</v>
      </c>
      <c r="L52" s="172"/>
    </row>
    <row r="53" spans="1:12" s="98" customFormat="1" ht="29.25" customHeight="1">
      <c r="A53" s="68"/>
      <c r="B53" s="166" t="str">
        <f t="shared" si="0"/>
        <v>800M-1-8</v>
      </c>
      <c r="C53" s="167">
        <v>37</v>
      </c>
      <c r="D53" s="167"/>
      <c r="E53" s="297">
        <v>1999</v>
      </c>
      <c r="F53" s="168" t="s">
        <v>460</v>
      </c>
      <c r="G53" s="286" t="s">
        <v>459</v>
      </c>
      <c r="H53" s="169" t="s">
        <v>35</v>
      </c>
      <c r="I53" s="170"/>
      <c r="J53" s="171" t="s">
        <v>419</v>
      </c>
      <c r="K53" s="171" t="s">
        <v>458</v>
      </c>
      <c r="L53" s="172"/>
    </row>
    <row r="54" spans="1:12" s="98" customFormat="1" ht="29.25" customHeight="1">
      <c r="A54" s="68"/>
      <c r="B54" s="166"/>
      <c r="C54" s="167"/>
      <c r="D54" s="167"/>
      <c r="E54" s="297"/>
      <c r="F54" s="168"/>
      <c r="G54" s="286"/>
      <c r="H54" s="169"/>
      <c r="I54" s="170"/>
      <c r="J54" s="171"/>
      <c r="K54" s="171"/>
      <c r="L54" s="172"/>
    </row>
    <row r="55" spans="1:12" s="98" customFormat="1" ht="29.25" customHeight="1">
      <c r="A55" s="68"/>
      <c r="B55" s="166"/>
      <c r="C55" s="167"/>
      <c r="D55" s="167"/>
      <c r="E55" s="297"/>
      <c r="F55" s="168"/>
      <c r="G55" s="286"/>
      <c r="H55" s="169"/>
      <c r="I55" s="170"/>
      <c r="J55" s="171"/>
      <c r="K55" s="171"/>
      <c r="L55" s="172"/>
    </row>
    <row r="56" spans="1:12" s="98" customFormat="1" ht="29.25" customHeight="1">
      <c r="A56" s="68"/>
      <c r="B56" s="166"/>
      <c r="C56" s="167"/>
      <c r="D56" s="167"/>
      <c r="E56" s="297"/>
      <c r="F56" s="168"/>
      <c r="G56" s="286"/>
      <c r="H56" s="169"/>
      <c r="I56" s="170"/>
      <c r="J56" s="171"/>
      <c r="K56" s="171"/>
      <c r="L56" s="172"/>
    </row>
    <row r="57" spans="1:12" s="98" customFormat="1" ht="29.25" customHeight="1">
      <c r="A57" s="68"/>
      <c r="B57" s="166"/>
      <c r="C57" s="167"/>
      <c r="D57" s="167"/>
      <c r="E57" s="297"/>
      <c r="F57" s="168"/>
      <c r="G57" s="286"/>
      <c r="H57" s="169"/>
      <c r="I57" s="170"/>
      <c r="J57" s="171"/>
      <c r="K57" s="171"/>
      <c r="L57" s="172"/>
    </row>
    <row r="58" spans="1:12" s="98" customFormat="1" ht="29.25" customHeight="1">
      <c r="A58" s="68"/>
      <c r="B58" s="166"/>
      <c r="C58" s="167"/>
      <c r="D58" s="167"/>
      <c r="E58" s="297"/>
      <c r="F58" s="168"/>
      <c r="G58" s="286"/>
      <c r="H58" s="169"/>
      <c r="I58" s="170"/>
      <c r="J58" s="171"/>
      <c r="K58" s="171"/>
      <c r="L58" s="172"/>
    </row>
    <row r="59" spans="1:12" s="98" customFormat="1" ht="29.25" customHeight="1">
      <c r="A59" s="68"/>
      <c r="B59" s="166"/>
      <c r="C59" s="167"/>
      <c r="D59" s="167"/>
      <c r="E59" s="297"/>
      <c r="F59" s="168"/>
      <c r="G59" s="286"/>
      <c r="H59" s="169"/>
      <c r="I59" s="170"/>
      <c r="J59" s="171"/>
      <c r="K59" s="171"/>
      <c r="L59" s="172"/>
    </row>
    <row r="60" spans="1:12" s="98" customFormat="1" ht="29.25" customHeight="1">
      <c r="A60" s="68">
        <v>10</v>
      </c>
      <c r="B60" s="144" t="str">
        <f aca="true" t="shared" si="1" ref="B60:B101">CONCATENATE(H60,"-",L60)</f>
        <v>DISCUS THROW-3</v>
      </c>
      <c r="C60" s="377">
        <v>5</v>
      </c>
      <c r="D60" s="377"/>
      <c r="E60" s="378">
        <v>2002</v>
      </c>
      <c r="F60" s="379" t="s">
        <v>398</v>
      </c>
      <c r="G60" s="380" t="s">
        <v>311</v>
      </c>
      <c r="H60" s="381" t="s">
        <v>128</v>
      </c>
      <c r="I60" s="382">
        <v>2512</v>
      </c>
      <c r="J60" s="383"/>
      <c r="K60" s="383"/>
      <c r="L60" s="384">
        <v>3</v>
      </c>
    </row>
    <row r="61" spans="1:12" s="98" customFormat="1" ht="29.25" customHeight="1">
      <c r="A61" s="68">
        <v>22</v>
      </c>
      <c r="B61" s="166" t="str">
        <f t="shared" si="1"/>
        <v>DISCUS THROW-4</v>
      </c>
      <c r="C61" s="377">
        <v>48</v>
      </c>
      <c r="D61" s="377"/>
      <c r="E61" s="378">
        <v>1999</v>
      </c>
      <c r="F61" s="379" t="s">
        <v>371</v>
      </c>
      <c r="G61" s="380" t="s">
        <v>310</v>
      </c>
      <c r="H61" s="381" t="s">
        <v>128</v>
      </c>
      <c r="I61" s="382">
        <v>3746</v>
      </c>
      <c r="J61" s="383"/>
      <c r="K61" s="383"/>
      <c r="L61" s="384">
        <v>4</v>
      </c>
    </row>
    <row r="62" spans="1:12" s="98" customFormat="1" ht="29.25" customHeight="1">
      <c r="A62" s="68">
        <v>34</v>
      </c>
      <c r="B62" s="144" t="str">
        <f t="shared" si="1"/>
        <v>DISCUS THROW-5</v>
      </c>
      <c r="C62" s="377">
        <v>38</v>
      </c>
      <c r="D62" s="377"/>
      <c r="E62" s="378">
        <v>1999</v>
      </c>
      <c r="F62" s="379" t="s">
        <v>418</v>
      </c>
      <c r="G62" s="380" t="s">
        <v>309</v>
      </c>
      <c r="H62" s="381" t="s">
        <v>128</v>
      </c>
      <c r="I62" s="382">
        <v>4615</v>
      </c>
      <c r="J62" s="383"/>
      <c r="K62" s="383"/>
      <c r="L62" s="384">
        <v>5</v>
      </c>
    </row>
    <row r="63" spans="1:12" s="98" customFormat="1" ht="29.25" customHeight="1">
      <c r="A63" s="68">
        <v>46</v>
      </c>
      <c r="B63" s="144" t="str">
        <f t="shared" si="1"/>
        <v>DISCUS THROW-6</v>
      </c>
      <c r="C63" s="377">
        <v>64</v>
      </c>
      <c r="D63" s="377"/>
      <c r="E63" s="378">
        <v>1999</v>
      </c>
      <c r="F63" s="379" t="s">
        <v>436</v>
      </c>
      <c r="G63" s="380" t="s">
        <v>285</v>
      </c>
      <c r="H63" s="381" t="s">
        <v>128</v>
      </c>
      <c r="I63" s="382">
        <v>4951</v>
      </c>
      <c r="J63" s="383"/>
      <c r="K63" s="383"/>
      <c r="L63" s="384">
        <v>6</v>
      </c>
    </row>
    <row r="64" spans="1:12" s="98" customFormat="1" ht="29.25" customHeight="1">
      <c r="A64" s="68">
        <v>58</v>
      </c>
      <c r="B64" s="144" t="str">
        <f t="shared" si="1"/>
        <v>DISCUS THROW-2</v>
      </c>
      <c r="C64" s="377">
        <v>15</v>
      </c>
      <c r="D64" s="377"/>
      <c r="E64" s="378">
        <v>1999</v>
      </c>
      <c r="F64" s="379" t="s">
        <v>405</v>
      </c>
      <c r="G64" s="380" t="s">
        <v>348</v>
      </c>
      <c r="H64" s="381" t="s">
        <v>128</v>
      </c>
      <c r="I64" s="382"/>
      <c r="J64" s="383"/>
      <c r="K64" s="383"/>
      <c r="L64" s="384">
        <v>2</v>
      </c>
    </row>
    <row r="65" spans="1:12" s="98" customFormat="1" ht="29.25" customHeight="1">
      <c r="A65" s="68">
        <v>70</v>
      </c>
      <c r="B65" s="166" t="str">
        <f t="shared" si="1"/>
        <v>DISCUS THROW-</v>
      </c>
      <c r="C65" s="377" t="s">
        <v>427</v>
      </c>
      <c r="D65" s="377"/>
      <c r="E65" s="378" t="s">
        <v>427</v>
      </c>
      <c r="F65" s="379" t="s">
        <v>427</v>
      </c>
      <c r="G65" s="380" t="s">
        <v>300</v>
      </c>
      <c r="H65" s="381" t="s">
        <v>128</v>
      </c>
      <c r="I65" s="382"/>
      <c r="J65" s="383"/>
      <c r="K65" s="383"/>
      <c r="L65" s="384"/>
    </row>
    <row r="66" spans="1:12" s="98" customFormat="1" ht="29.25" customHeight="1">
      <c r="A66" s="68">
        <v>82</v>
      </c>
      <c r="B66" s="166" t="str">
        <f t="shared" si="1"/>
        <v>DISCUS THROW-1</v>
      </c>
      <c r="C66" s="377">
        <v>32</v>
      </c>
      <c r="D66" s="377"/>
      <c r="E66" s="378" t="s">
        <v>355</v>
      </c>
      <c r="F66" s="379" t="s">
        <v>361</v>
      </c>
      <c r="G66" s="380" t="s">
        <v>354</v>
      </c>
      <c r="H66" s="381" t="s">
        <v>128</v>
      </c>
      <c r="I66" s="382"/>
      <c r="J66" s="383"/>
      <c r="K66" s="383"/>
      <c r="L66" s="384">
        <v>1</v>
      </c>
    </row>
    <row r="67" spans="1:12" s="98" customFormat="1" ht="29.25" customHeight="1">
      <c r="A67" s="68">
        <v>8</v>
      </c>
      <c r="B67" s="144" t="str">
        <f t="shared" si="1"/>
        <v>HIGH JUMP-</v>
      </c>
      <c r="C67" s="397">
        <v>39</v>
      </c>
      <c r="D67" s="397"/>
      <c r="E67" s="398">
        <v>2000</v>
      </c>
      <c r="F67" s="399" t="s">
        <v>417</v>
      </c>
      <c r="G67" s="400" t="s">
        <v>309</v>
      </c>
      <c r="H67" s="401" t="s">
        <v>123</v>
      </c>
      <c r="I67" s="402">
        <v>140</v>
      </c>
      <c r="J67" s="403"/>
      <c r="K67" s="403"/>
      <c r="L67" s="172"/>
    </row>
    <row r="68" spans="1:12" s="98" customFormat="1" ht="29.25" customHeight="1">
      <c r="A68" s="68">
        <v>20</v>
      </c>
      <c r="B68" s="166" t="str">
        <f t="shared" si="1"/>
        <v>HIGH JUMP-4</v>
      </c>
      <c r="C68" s="167">
        <v>22</v>
      </c>
      <c r="D68" s="167"/>
      <c r="E68" s="297">
        <v>1999</v>
      </c>
      <c r="F68" s="168" t="s">
        <v>411</v>
      </c>
      <c r="G68" s="286" t="s">
        <v>300</v>
      </c>
      <c r="H68" s="169" t="s">
        <v>123</v>
      </c>
      <c r="I68" s="170">
        <v>170</v>
      </c>
      <c r="J68" s="171"/>
      <c r="K68" s="171"/>
      <c r="L68" s="172">
        <v>4</v>
      </c>
    </row>
    <row r="69" spans="1:12" s="98" customFormat="1" ht="29.25" customHeight="1">
      <c r="A69" s="68">
        <v>32</v>
      </c>
      <c r="B69" s="144" t="str">
        <f t="shared" si="1"/>
        <v>HIGH JUMP-5</v>
      </c>
      <c r="C69" s="167">
        <v>59</v>
      </c>
      <c r="D69" s="167"/>
      <c r="E69" s="297">
        <v>1999</v>
      </c>
      <c r="F69" s="168" t="s">
        <v>382</v>
      </c>
      <c r="G69" s="286" t="s">
        <v>285</v>
      </c>
      <c r="H69" s="169" t="s">
        <v>123</v>
      </c>
      <c r="I69" s="170">
        <v>177</v>
      </c>
      <c r="J69" s="171"/>
      <c r="K69" s="171"/>
      <c r="L69" s="172">
        <v>5</v>
      </c>
    </row>
    <row r="70" spans="1:12" s="98" customFormat="1" ht="29.25" customHeight="1">
      <c r="A70" s="68">
        <v>44</v>
      </c>
      <c r="B70" s="144" t="str">
        <f t="shared" si="1"/>
        <v>HIGH JUMP-6</v>
      </c>
      <c r="C70" s="167">
        <v>49</v>
      </c>
      <c r="D70" s="167"/>
      <c r="E70" s="297">
        <v>1999</v>
      </c>
      <c r="F70" s="168" t="s">
        <v>372</v>
      </c>
      <c r="G70" s="286" t="s">
        <v>310</v>
      </c>
      <c r="H70" s="169" t="s">
        <v>123</v>
      </c>
      <c r="I70" s="170">
        <v>190</v>
      </c>
      <c r="J70" s="171"/>
      <c r="K70" s="171"/>
      <c r="L70" s="172">
        <v>6</v>
      </c>
    </row>
    <row r="71" spans="1:12" s="98" customFormat="1" ht="29.25" customHeight="1">
      <c r="A71" s="68">
        <v>56</v>
      </c>
      <c r="B71" s="144" t="str">
        <f t="shared" si="1"/>
        <v>HIGH JUMP-2</v>
      </c>
      <c r="C71" s="167">
        <v>6</v>
      </c>
      <c r="D71" s="167"/>
      <c r="E71" s="297">
        <v>2001</v>
      </c>
      <c r="F71" s="168" t="s">
        <v>396</v>
      </c>
      <c r="G71" s="286" t="s">
        <v>311</v>
      </c>
      <c r="H71" s="169" t="s">
        <v>123</v>
      </c>
      <c r="I71" s="170"/>
      <c r="J71" s="171"/>
      <c r="K71" s="171"/>
      <c r="L71" s="172">
        <v>2</v>
      </c>
    </row>
    <row r="72" spans="1:12" s="98" customFormat="1" ht="29.25" customHeight="1">
      <c r="A72" s="68">
        <v>68</v>
      </c>
      <c r="B72" s="166" t="str">
        <f t="shared" si="1"/>
        <v>HIGH JUMP-3</v>
      </c>
      <c r="C72" s="167">
        <v>11</v>
      </c>
      <c r="D72" s="167"/>
      <c r="E72" s="297">
        <v>1999</v>
      </c>
      <c r="F72" s="168" t="s">
        <v>403</v>
      </c>
      <c r="G72" s="286" t="s">
        <v>348</v>
      </c>
      <c r="H72" s="169" t="s">
        <v>123</v>
      </c>
      <c r="I72" s="170"/>
      <c r="J72" s="171"/>
      <c r="K72" s="171"/>
      <c r="L72" s="172">
        <v>3</v>
      </c>
    </row>
    <row r="73" spans="1:12" s="98" customFormat="1" ht="29.25" customHeight="1">
      <c r="A73" s="68">
        <v>80</v>
      </c>
      <c r="B73" s="166" t="str">
        <f t="shared" si="1"/>
        <v>HIGH JUMP-1</v>
      </c>
      <c r="C73" s="167">
        <v>31</v>
      </c>
      <c r="D73" s="167"/>
      <c r="E73" s="297" t="s">
        <v>355</v>
      </c>
      <c r="F73" s="168" t="s">
        <v>360</v>
      </c>
      <c r="G73" s="286" t="s">
        <v>354</v>
      </c>
      <c r="H73" s="169" t="s">
        <v>123</v>
      </c>
      <c r="I73" s="170"/>
      <c r="J73" s="171"/>
      <c r="K73" s="171"/>
      <c r="L73" s="172">
        <v>1</v>
      </c>
    </row>
    <row r="74" spans="1:12" s="98" customFormat="1" ht="29.25" customHeight="1">
      <c r="A74" s="68">
        <v>11</v>
      </c>
      <c r="B74" s="144" t="str">
        <f t="shared" si="1"/>
        <v>JAVELIN THROW-3</v>
      </c>
      <c r="C74" s="377">
        <v>50</v>
      </c>
      <c r="D74" s="377"/>
      <c r="E74" s="378">
        <v>1999</v>
      </c>
      <c r="F74" s="379" t="s">
        <v>373</v>
      </c>
      <c r="G74" s="380" t="s">
        <v>310</v>
      </c>
      <c r="H74" s="381" t="s">
        <v>129</v>
      </c>
      <c r="I74" s="382">
        <v>3749</v>
      </c>
      <c r="J74" s="383"/>
      <c r="K74" s="383"/>
      <c r="L74" s="384">
        <v>3</v>
      </c>
    </row>
    <row r="75" spans="1:12" s="98" customFormat="1" ht="29.25" customHeight="1">
      <c r="A75" s="68">
        <v>23</v>
      </c>
      <c r="B75" s="166" t="str">
        <f t="shared" si="1"/>
        <v>JAVELIN THROW-4</v>
      </c>
      <c r="C75" s="377">
        <v>63</v>
      </c>
      <c r="D75" s="377"/>
      <c r="E75" s="378">
        <v>1999</v>
      </c>
      <c r="F75" s="379" t="s">
        <v>386</v>
      </c>
      <c r="G75" s="380" t="s">
        <v>285</v>
      </c>
      <c r="H75" s="381" t="s">
        <v>129</v>
      </c>
      <c r="I75" s="382">
        <v>4878</v>
      </c>
      <c r="J75" s="383"/>
      <c r="K75" s="383"/>
      <c r="L75" s="384">
        <v>4</v>
      </c>
    </row>
    <row r="76" spans="1:12" s="98" customFormat="1" ht="29.25" customHeight="1">
      <c r="A76" s="68">
        <v>35</v>
      </c>
      <c r="B76" s="144" t="str">
        <f t="shared" si="1"/>
        <v>JAVELIN THROW-</v>
      </c>
      <c r="C76" s="377" t="s">
        <v>427</v>
      </c>
      <c r="D76" s="377"/>
      <c r="E76" s="378" t="s">
        <v>427</v>
      </c>
      <c r="F76" s="379" t="s">
        <v>427</v>
      </c>
      <c r="G76" s="380" t="s">
        <v>311</v>
      </c>
      <c r="H76" s="381" t="s">
        <v>129</v>
      </c>
      <c r="I76" s="382"/>
      <c r="J76" s="383"/>
      <c r="K76" s="383"/>
      <c r="L76" s="384"/>
    </row>
    <row r="77" spans="1:14" s="173" customFormat="1" ht="29.25" customHeight="1">
      <c r="A77" s="68">
        <v>47</v>
      </c>
      <c r="B77" s="144" t="str">
        <f t="shared" si="1"/>
        <v>JAVELIN THROW-2</v>
      </c>
      <c r="C77" s="377">
        <v>16</v>
      </c>
      <c r="D77" s="377"/>
      <c r="E77" s="378">
        <v>1999</v>
      </c>
      <c r="F77" s="379" t="s">
        <v>406</v>
      </c>
      <c r="G77" s="380" t="s">
        <v>348</v>
      </c>
      <c r="H77" s="381" t="s">
        <v>129</v>
      </c>
      <c r="I77" s="382"/>
      <c r="J77" s="383"/>
      <c r="K77" s="383"/>
      <c r="L77" s="384">
        <v>2</v>
      </c>
      <c r="N77" s="98"/>
    </row>
    <row r="78" spans="1:14" s="173" customFormat="1" ht="29.25" customHeight="1">
      <c r="A78" s="68">
        <v>59</v>
      </c>
      <c r="B78" s="144" t="str">
        <f t="shared" si="1"/>
        <v>JAVELIN THROW-</v>
      </c>
      <c r="C78" s="377" t="s">
        <v>427</v>
      </c>
      <c r="D78" s="377"/>
      <c r="E78" s="378" t="s">
        <v>427</v>
      </c>
      <c r="F78" s="379" t="s">
        <v>427</v>
      </c>
      <c r="G78" s="380" t="s">
        <v>300</v>
      </c>
      <c r="H78" s="381" t="s">
        <v>129</v>
      </c>
      <c r="I78" s="382"/>
      <c r="J78" s="383"/>
      <c r="K78" s="383"/>
      <c r="L78" s="384"/>
      <c r="N78" s="98"/>
    </row>
    <row r="79" spans="1:14" s="173" customFormat="1" ht="29.25" customHeight="1">
      <c r="A79" s="68">
        <v>71</v>
      </c>
      <c r="B79" s="166" t="str">
        <f t="shared" si="1"/>
        <v>JAVELIN THROW-1</v>
      </c>
      <c r="C79" s="377">
        <v>33</v>
      </c>
      <c r="D79" s="377"/>
      <c r="E79" s="378" t="s">
        <v>349</v>
      </c>
      <c r="F79" s="379" t="s">
        <v>362</v>
      </c>
      <c r="G79" s="380" t="s">
        <v>354</v>
      </c>
      <c r="H79" s="381" t="s">
        <v>129</v>
      </c>
      <c r="I79" s="382"/>
      <c r="J79" s="383"/>
      <c r="K79" s="383"/>
      <c r="L79" s="384">
        <v>1</v>
      </c>
      <c r="N79" s="98"/>
    </row>
    <row r="80" spans="1:14" s="173" customFormat="1" ht="29.25" customHeight="1">
      <c r="A80" s="68">
        <v>83</v>
      </c>
      <c r="B80" s="166" t="str">
        <f t="shared" si="1"/>
        <v>JAVELIN THROW-</v>
      </c>
      <c r="C80" s="377" t="s">
        <v>427</v>
      </c>
      <c r="D80" s="377"/>
      <c r="E80" s="378" t="s">
        <v>427</v>
      </c>
      <c r="F80" s="379" t="s">
        <v>427</v>
      </c>
      <c r="G80" s="380" t="s">
        <v>309</v>
      </c>
      <c r="H80" s="381" t="s">
        <v>129</v>
      </c>
      <c r="I80" s="382"/>
      <c r="J80" s="383"/>
      <c r="K80" s="383"/>
      <c r="L80" s="384"/>
      <c r="N80" s="98"/>
    </row>
    <row r="81" spans="1:14" s="173" customFormat="1" ht="29.25" customHeight="1">
      <c r="A81" s="68">
        <v>6</v>
      </c>
      <c r="B81" s="144" t="str">
        <f t="shared" si="1"/>
        <v>LONG JUMP-3</v>
      </c>
      <c r="C81" s="167">
        <v>7</v>
      </c>
      <c r="D81" s="167"/>
      <c r="E81" s="297">
        <v>2001</v>
      </c>
      <c r="F81" s="168" t="s">
        <v>394</v>
      </c>
      <c r="G81" s="286" t="s">
        <v>311</v>
      </c>
      <c r="H81" s="169" t="s">
        <v>131</v>
      </c>
      <c r="I81" s="170">
        <v>421</v>
      </c>
      <c r="J81" s="171"/>
      <c r="K81" s="171"/>
      <c r="L81" s="172">
        <v>3</v>
      </c>
      <c r="N81" s="98"/>
    </row>
    <row r="82" spans="1:14" s="173" customFormat="1" ht="29.25" customHeight="1">
      <c r="A82" s="68">
        <v>18</v>
      </c>
      <c r="B82" s="166" t="str">
        <f t="shared" si="1"/>
        <v>LONG JUMP-4</v>
      </c>
      <c r="C82" s="167">
        <v>40</v>
      </c>
      <c r="D82" s="167"/>
      <c r="E82" s="297">
        <v>1999</v>
      </c>
      <c r="F82" s="168" t="s">
        <v>416</v>
      </c>
      <c r="G82" s="286" t="s">
        <v>309</v>
      </c>
      <c r="H82" s="169" t="s">
        <v>131</v>
      </c>
      <c r="I82" s="170">
        <v>531</v>
      </c>
      <c r="J82" s="171"/>
      <c r="K82" s="171"/>
      <c r="L82" s="172">
        <v>4</v>
      </c>
      <c r="N82" s="98"/>
    </row>
    <row r="83" spans="1:14" s="173" customFormat="1" ht="29.25" customHeight="1">
      <c r="A83" s="68">
        <v>30</v>
      </c>
      <c r="B83" s="144" t="str">
        <f t="shared" si="1"/>
        <v>LONG JUMP-5</v>
      </c>
      <c r="C83" s="167">
        <v>22</v>
      </c>
      <c r="D83" s="167"/>
      <c r="E83" s="297">
        <v>1999</v>
      </c>
      <c r="F83" s="168" t="s">
        <v>411</v>
      </c>
      <c r="G83" s="286" t="s">
        <v>300</v>
      </c>
      <c r="H83" s="169" t="s">
        <v>131</v>
      </c>
      <c r="I83" s="170">
        <v>583</v>
      </c>
      <c r="J83" s="171"/>
      <c r="K83" s="171"/>
      <c r="L83" s="172">
        <v>5</v>
      </c>
      <c r="N83" s="98"/>
    </row>
    <row r="84" spans="1:14" s="173" customFormat="1" ht="29.25" customHeight="1">
      <c r="A84" s="68">
        <v>42</v>
      </c>
      <c r="B84" s="144" t="str">
        <f t="shared" si="1"/>
        <v>LONG JUMP-6</v>
      </c>
      <c r="C84" s="167">
        <v>51</v>
      </c>
      <c r="D84" s="167"/>
      <c r="E84" s="297">
        <v>1999</v>
      </c>
      <c r="F84" s="168" t="s">
        <v>374</v>
      </c>
      <c r="G84" s="286" t="s">
        <v>310</v>
      </c>
      <c r="H84" s="169" t="s">
        <v>131</v>
      </c>
      <c r="I84" s="170">
        <v>599</v>
      </c>
      <c r="J84" s="171"/>
      <c r="K84" s="171"/>
      <c r="L84" s="172">
        <v>6</v>
      </c>
      <c r="N84" s="98"/>
    </row>
    <row r="85" spans="1:14" s="173" customFormat="1" ht="29.25" customHeight="1">
      <c r="A85" s="68">
        <v>54</v>
      </c>
      <c r="B85" s="144" t="str">
        <f t="shared" si="1"/>
        <v>LONG JUMP-7</v>
      </c>
      <c r="C85" s="167">
        <v>60</v>
      </c>
      <c r="D85" s="167"/>
      <c r="E85" s="297">
        <v>2000</v>
      </c>
      <c r="F85" s="168" t="s">
        <v>383</v>
      </c>
      <c r="G85" s="286" t="s">
        <v>285</v>
      </c>
      <c r="H85" s="169" t="s">
        <v>131</v>
      </c>
      <c r="I85" s="170">
        <v>608</v>
      </c>
      <c r="J85" s="171"/>
      <c r="K85" s="171"/>
      <c r="L85" s="172">
        <v>7</v>
      </c>
      <c r="N85" s="98"/>
    </row>
    <row r="86" spans="1:14" s="173" customFormat="1" ht="29.25" customHeight="1">
      <c r="A86" s="68">
        <v>66</v>
      </c>
      <c r="B86" s="166" t="str">
        <f t="shared" si="1"/>
        <v>LONG JUMP-2</v>
      </c>
      <c r="C86" s="167">
        <v>18</v>
      </c>
      <c r="D86" s="167">
        <v>1999</v>
      </c>
      <c r="E86" s="297">
        <v>19999</v>
      </c>
      <c r="F86" s="168" t="s">
        <v>404</v>
      </c>
      <c r="G86" s="286" t="s">
        <v>348</v>
      </c>
      <c r="H86" s="169" t="s">
        <v>131</v>
      </c>
      <c r="I86" s="170"/>
      <c r="J86" s="171"/>
      <c r="K86" s="171"/>
      <c r="L86" s="172">
        <v>2</v>
      </c>
      <c r="N86" s="98"/>
    </row>
    <row r="87" spans="1:14" s="173" customFormat="1" ht="29.25" customHeight="1">
      <c r="A87" s="68">
        <v>78</v>
      </c>
      <c r="B87" s="166" t="str">
        <f t="shared" si="1"/>
        <v>LONG JUMP-1</v>
      </c>
      <c r="C87" s="167">
        <v>29</v>
      </c>
      <c r="D87" s="167"/>
      <c r="E87" s="297" t="s">
        <v>349</v>
      </c>
      <c r="F87" s="168" t="s">
        <v>358</v>
      </c>
      <c r="G87" s="286" t="s">
        <v>354</v>
      </c>
      <c r="H87" s="169" t="s">
        <v>131</v>
      </c>
      <c r="I87" s="170"/>
      <c r="J87" s="171"/>
      <c r="K87" s="171"/>
      <c r="L87" s="172">
        <v>1</v>
      </c>
      <c r="N87" s="98"/>
    </row>
    <row r="88" spans="1:14" s="173" customFormat="1" ht="29.25" customHeight="1">
      <c r="A88" s="68">
        <v>9</v>
      </c>
      <c r="B88" s="144" t="str">
        <f t="shared" si="1"/>
        <v>SHOT PUT-</v>
      </c>
      <c r="C88" s="408">
        <v>8</v>
      </c>
      <c r="D88" s="377"/>
      <c r="E88" s="409">
        <v>1999</v>
      </c>
      <c r="F88" s="410" t="s">
        <v>397</v>
      </c>
      <c r="G88" s="380" t="s">
        <v>311</v>
      </c>
      <c r="H88" s="381" t="s">
        <v>124</v>
      </c>
      <c r="I88" s="382">
        <v>780</v>
      </c>
      <c r="J88" s="383"/>
      <c r="K88" s="383"/>
      <c r="L88" s="384"/>
      <c r="N88" s="98"/>
    </row>
    <row r="89" spans="1:14" s="173" customFormat="1" ht="29.25" customHeight="1">
      <c r="A89" s="68">
        <v>21</v>
      </c>
      <c r="B89" s="166" t="str">
        <f t="shared" si="1"/>
        <v>SHOT PUT-3</v>
      </c>
      <c r="C89" s="377">
        <v>38</v>
      </c>
      <c r="D89" s="377"/>
      <c r="E89" s="378">
        <v>1999</v>
      </c>
      <c r="F89" s="379" t="s">
        <v>418</v>
      </c>
      <c r="G89" s="380" t="s">
        <v>309</v>
      </c>
      <c r="H89" s="381" t="s">
        <v>124</v>
      </c>
      <c r="I89" s="382">
        <v>1112</v>
      </c>
      <c r="J89" s="383"/>
      <c r="K89" s="383"/>
      <c r="L89" s="384">
        <v>3</v>
      </c>
      <c r="N89" s="98"/>
    </row>
    <row r="90" spans="1:14" s="173" customFormat="1" ht="29.25" customHeight="1">
      <c r="A90" s="68">
        <v>33</v>
      </c>
      <c r="B90" s="144" t="str">
        <f t="shared" si="1"/>
        <v>SHOT PUT-4</v>
      </c>
      <c r="C90" s="377">
        <v>62</v>
      </c>
      <c r="D90" s="377"/>
      <c r="E90" s="378">
        <v>1999</v>
      </c>
      <c r="F90" s="379" t="s">
        <v>385</v>
      </c>
      <c r="G90" s="380" t="s">
        <v>285</v>
      </c>
      <c r="H90" s="381" t="s">
        <v>124</v>
      </c>
      <c r="I90" s="382">
        <v>1547</v>
      </c>
      <c r="J90" s="383"/>
      <c r="K90" s="383"/>
      <c r="L90" s="384">
        <v>4</v>
      </c>
      <c r="N90" s="98"/>
    </row>
    <row r="91" spans="1:14" s="173" customFormat="1" ht="29.25" customHeight="1">
      <c r="A91" s="68">
        <v>45</v>
      </c>
      <c r="B91" s="144" t="str">
        <f t="shared" si="1"/>
        <v>SHOT PUT-5</v>
      </c>
      <c r="C91" s="377">
        <v>52</v>
      </c>
      <c r="D91" s="377"/>
      <c r="E91" s="378">
        <v>1999</v>
      </c>
      <c r="F91" s="379" t="s">
        <v>375</v>
      </c>
      <c r="G91" s="380" t="s">
        <v>310</v>
      </c>
      <c r="H91" s="381" t="s">
        <v>124</v>
      </c>
      <c r="I91" s="382">
        <v>1548</v>
      </c>
      <c r="J91" s="383"/>
      <c r="K91" s="383"/>
      <c r="L91" s="384">
        <v>5</v>
      </c>
      <c r="N91" s="98"/>
    </row>
    <row r="92" spans="1:14" s="173" customFormat="1" ht="29.25" customHeight="1">
      <c r="A92" s="68">
        <v>57</v>
      </c>
      <c r="B92" s="144" t="str">
        <f t="shared" si="1"/>
        <v>SHOT PUT-6</v>
      </c>
      <c r="C92" s="377">
        <v>23</v>
      </c>
      <c r="D92" s="377"/>
      <c r="E92" s="378">
        <v>1999</v>
      </c>
      <c r="F92" s="379" t="s">
        <v>412</v>
      </c>
      <c r="G92" s="380" t="s">
        <v>300</v>
      </c>
      <c r="H92" s="381" t="s">
        <v>124</v>
      </c>
      <c r="I92" s="382">
        <v>1589</v>
      </c>
      <c r="J92" s="383"/>
      <c r="K92" s="383"/>
      <c r="L92" s="384">
        <v>6</v>
      </c>
      <c r="N92" s="98"/>
    </row>
    <row r="93" spans="1:14" s="173" customFormat="1" ht="29.25" customHeight="1">
      <c r="A93" s="68">
        <v>69</v>
      </c>
      <c r="B93" s="166" t="str">
        <f t="shared" si="1"/>
        <v>SHOT PUT-1</v>
      </c>
      <c r="C93" s="377">
        <v>15</v>
      </c>
      <c r="D93" s="377"/>
      <c r="E93" s="378">
        <v>1999</v>
      </c>
      <c r="F93" s="379" t="s">
        <v>405</v>
      </c>
      <c r="G93" s="380" t="s">
        <v>348</v>
      </c>
      <c r="H93" s="381" t="s">
        <v>124</v>
      </c>
      <c r="I93" s="382"/>
      <c r="J93" s="383"/>
      <c r="K93" s="383"/>
      <c r="L93" s="384">
        <v>1</v>
      </c>
      <c r="N93" s="98"/>
    </row>
    <row r="94" spans="1:14" s="173" customFormat="1" ht="29.25" customHeight="1">
      <c r="A94" s="68">
        <v>81</v>
      </c>
      <c r="B94" s="166" t="str">
        <f t="shared" si="1"/>
        <v>SHOT PUT-2</v>
      </c>
      <c r="C94" s="377">
        <v>32</v>
      </c>
      <c r="D94" s="377"/>
      <c r="E94" s="378" t="s">
        <v>355</v>
      </c>
      <c r="F94" s="379" t="s">
        <v>361</v>
      </c>
      <c r="G94" s="380" t="s">
        <v>354</v>
      </c>
      <c r="H94" s="381" t="s">
        <v>124</v>
      </c>
      <c r="I94" s="382"/>
      <c r="J94" s="383"/>
      <c r="K94" s="383"/>
      <c r="L94" s="384">
        <v>2</v>
      </c>
      <c r="N94" s="98"/>
    </row>
    <row r="95" spans="1:14" s="173" customFormat="1" ht="29.25" customHeight="1">
      <c r="A95" s="68">
        <v>7</v>
      </c>
      <c r="B95" s="144" t="str">
        <f t="shared" si="1"/>
        <v>TRIPLE JUMP-3</v>
      </c>
      <c r="C95" s="167">
        <v>9</v>
      </c>
      <c r="D95" s="167"/>
      <c r="E95" s="297">
        <v>2000</v>
      </c>
      <c r="F95" s="168" t="s">
        <v>395</v>
      </c>
      <c r="G95" s="286" t="s">
        <v>311</v>
      </c>
      <c r="H95" s="169" t="s">
        <v>307</v>
      </c>
      <c r="I95" s="170">
        <v>1013</v>
      </c>
      <c r="J95" s="171"/>
      <c r="K95" s="171"/>
      <c r="L95" s="172">
        <v>3</v>
      </c>
      <c r="N95" s="98"/>
    </row>
    <row r="96" spans="1:14" s="173" customFormat="1" ht="29.25" customHeight="1">
      <c r="A96" s="68">
        <v>19</v>
      </c>
      <c r="B96" s="166" t="str">
        <f t="shared" si="1"/>
        <v>TRIPLE JUMP-4</v>
      </c>
      <c r="C96" s="167">
        <v>61</v>
      </c>
      <c r="D96" s="167"/>
      <c r="E96" s="297">
        <v>1999</v>
      </c>
      <c r="F96" s="168" t="s">
        <v>384</v>
      </c>
      <c r="G96" s="286" t="s">
        <v>285</v>
      </c>
      <c r="H96" s="169" t="s">
        <v>307</v>
      </c>
      <c r="I96" s="170">
        <v>1292</v>
      </c>
      <c r="J96" s="171"/>
      <c r="K96" s="171"/>
      <c r="L96" s="172">
        <v>4</v>
      </c>
      <c r="N96" s="98"/>
    </row>
    <row r="97" spans="1:14" s="173" customFormat="1" ht="29.25" customHeight="1">
      <c r="A97" s="68">
        <v>31</v>
      </c>
      <c r="B97" s="144" t="str">
        <f t="shared" si="1"/>
        <v>TRIPLE JUMP-5</v>
      </c>
      <c r="C97" s="167">
        <v>53</v>
      </c>
      <c r="D97" s="167"/>
      <c r="E97" s="297">
        <v>1999</v>
      </c>
      <c r="F97" s="168" t="s">
        <v>376</v>
      </c>
      <c r="G97" s="286" t="s">
        <v>310</v>
      </c>
      <c r="H97" s="169" t="s">
        <v>307</v>
      </c>
      <c r="I97" s="170">
        <v>1343</v>
      </c>
      <c r="J97" s="171"/>
      <c r="K97" s="171"/>
      <c r="L97" s="172">
        <v>5</v>
      </c>
      <c r="N97" s="98"/>
    </row>
    <row r="98" spans="1:14" s="173" customFormat="1" ht="29.25" customHeight="1">
      <c r="A98" s="68">
        <v>43</v>
      </c>
      <c r="B98" s="144" t="str">
        <f t="shared" si="1"/>
        <v>TRIPLE JUMP-2</v>
      </c>
      <c r="C98" s="167">
        <v>18</v>
      </c>
      <c r="D98" s="167"/>
      <c r="E98" s="297">
        <v>1999</v>
      </c>
      <c r="F98" s="168" t="s">
        <v>404</v>
      </c>
      <c r="G98" s="286" t="s">
        <v>348</v>
      </c>
      <c r="H98" s="169" t="s">
        <v>307</v>
      </c>
      <c r="I98" s="170"/>
      <c r="J98" s="171"/>
      <c r="K98" s="171"/>
      <c r="L98" s="172">
        <v>2</v>
      </c>
      <c r="N98" s="98"/>
    </row>
    <row r="99" spans="1:14" s="173" customFormat="1" ht="29.25" customHeight="1">
      <c r="A99" s="68">
        <v>55</v>
      </c>
      <c r="B99" s="144" t="str">
        <f t="shared" si="1"/>
        <v>TRIPLE JUMP-</v>
      </c>
      <c r="C99" s="167" t="s">
        <v>427</v>
      </c>
      <c r="D99" s="167"/>
      <c r="E99" s="297" t="s">
        <v>427</v>
      </c>
      <c r="F99" s="168" t="s">
        <v>427</v>
      </c>
      <c r="G99" s="286" t="s">
        <v>300</v>
      </c>
      <c r="H99" s="169" t="s">
        <v>307</v>
      </c>
      <c r="I99" s="170"/>
      <c r="J99" s="171"/>
      <c r="K99" s="171"/>
      <c r="L99" s="172"/>
      <c r="N99" s="98"/>
    </row>
    <row r="100" spans="1:14" s="173" customFormat="1" ht="29.25" customHeight="1">
      <c r="A100" s="68">
        <v>67</v>
      </c>
      <c r="B100" s="166" t="str">
        <f t="shared" si="1"/>
        <v>TRIPLE JUMP-1</v>
      </c>
      <c r="C100" s="167">
        <v>30</v>
      </c>
      <c r="D100" s="167"/>
      <c r="E100" s="297" t="s">
        <v>355</v>
      </c>
      <c r="F100" s="168" t="s">
        <v>359</v>
      </c>
      <c r="G100" s="286" t="s">
        <v>354</v>
      </c>
      <c r="H100" s="169" t="s">
        <v>307</v>
      </c>
      <c r="I100" s="170"/>
      <c r="J100" s="171"/>
      <c r="K100" s="171"/>
      <c r="L100" s="172">
        <v>1</v>
      </c>
      <c r="N100" s="98"/>
    </row>
    <row r="101" spans="1:14" s="173" customFormat="1" ht="29.25" customHeight="1">
      <c r="A101" s="68">
        <v>79</v>
      </c>
      <c r="B101" s="166" t="str">
        <f t="shared" si="1"/>
        <v>TRIPLE JUMP-</v>
      </c>
      <c r="C101" s="167" t="s">
        <v>427</v>
      </c>
      <c r="D101" s="167"/>
      <c r="E101" s="297" t="s">
        <v>427</v>
      </c>
      <c r="F101" s="168" t="s">
        <v>427</v>
      </c>
      <c r="G101" s="286" t="s">
        <v>309</v>
      </c>
      <c r="H101" s="169" t="s">
        <v>307</v>
      </c>
      <c r="I101" s="170"/>
      <c r="J101" s="171"/>
      <c r="K101" s="171"/>
      <c r="L101" s="172"/>
      <c r="N101" s="98"/>
    </row>
    <row r="102" ht="15.75">
      <c r="G102"/>
    </row>
    <row r="103" ht="15.75">
      <c r="G103"/>
    </row>
    <row r="104" ht="15.75">
      <c r="G104"/>
    </row>
    <row r="105" ht="15.75">
      <c r="G105"/>
    </row>
    <row r="106" ht="15.75">
      <c r="G106"/>
    </row>
    <row r="107" ht="15.75">
      <c r="G107"/>
    </row>
    <row r="108" ht="15.75">
      <c r="G108"/>
    </row>
    <row r="109" ht="15.75">
      <c r="G109"/>
    </row>
    <row r="110" ht="15.75">
      <c r="G110"/>
    </row>
    <row r="111" ht="15.75">
      <c r="G111"/>
    </row>
    <row r="112" ht="15.75">
      <c r="G112"/>
    </row>
    <row r="113" ht="15.75">
      <c r="G113"/>
    </row>
    <row r="114" ht="15.75">
      <c r="G114"/>
    </row>
    <row r="115" ht="15.75">
      <c r="G115"/>
    </row>
    <row r="116" ht="15.75">
      <c r="G116"/>
    </row>
    <row r="117" ht="15.75">
      <c r="G117"/>
    </row>
    <row r="118" ht="15.75">
      <c r="G118"/>
    </row>
    <row r="119" ht="15.75">
      <c r="G119"/>
    </row>
    <row r="120" ht="15.75">
      <c r="G120"/>
    </row>
    <row r="121" ht="15.75">
      <c r="G121"/>
    </row>
    <row r="122" ht="15.75">
      <c r="G122"/>
    </row>
    <row r="123" ht="15.75">
      <c r="G123"/>
    </row>
    <row r="124" ht="15.75">
      <c r="G124"/>
    </row>
    <row r="125" ht="15.75">
      <c r="G125"/>
    </row>
    <row r="126" ht="15.75">
      <c r="G126"/>
    </row>
    <row r="127" ht="15.75">
      <c r="G127"/>
    </row>
    <row r="128" ht="15.75">
      <c r="G128"/>
    </row>
    <row r="129" ht="15.75">
      <c r="G129"/>
    </row>
    <row r="130" ht="15.75">
      <c r="G130"/>
    </row>
    <row r="131" ht="15.75">
      <c r="G131"/>
    </row>
    <row r="132" ht="15.75">
      <c r="G132"/>
    </row>
    <row r="133" ht="15.75">
      <c r="G133"/>
    </row>
    <row r="134" ht="15.75">
      <c r="G134"/>
    </row>
    <row r="135" ht="15.75">
      <c r="G135"/>
    </row>
    <row r="136" ht="15.75">
      <c r="G136"/>
    </row>
    <row r="137" ht="15.75">
      <c r="G137"/>
    </row>
    <row r="138" ht="15.75">
      <c r="G138"/>
    </row>
  </sheetData>
  <sheetProtection/>
  <autoFilter ref="A3:L101"/>
  <mergeCells count="3">
    <mergeCell ref="A1:L1"/>
    <mergeCell ref="A2:F2"/>
    <mergeCell ref="I2:L2"/>
  </mergeCells>
  <conditionalFormatting sqref="E4:E849">
    <cfRule type="cellIs" priority="6" dxfId="19" operator="between" stopIfTrue="1">
      <formula>36161</formula>
      <formula>36891</formula>
    </cfRule>
  </conditionalFormatting>
  <conditionalFormatting sqref="G1:G101 G139:G65536">
    <cfRule type="containsText" priority="5" dxfId="0" operator="containsText" stopIfTrue="1" text="FERDİ">
      <formula>NOT(ISERROR(SEARCH("FERDİ",G1)))</formula>
    </cfRule>
  </conditionalFormatting>
  <conditionalFormatting sqref="F4:F101">
    <cfRule type="duplicateValues" priority="8" dxfId="17" stopIfTrue="1">
      <formula>AND(COUNTIF($F$4:$F$101,F4)&gt;1,NOT(ISBLANK(F4)))</formula>
    </cfRule>
  </conditionalFormatting>
  <conditionalFormatting sqref="G4:G127">
    <cfRule type="containsText" priority="1" dxfId="0" operator="containsText" stopIfTrue="1" text="OC">
      <formula>NOT(ISERROR(SEARCH("OC",G4)))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3" r:id="rId1"/>
  <ignoredErrors>
    <ignoredError sqref="I2" unlockedFormula="1"/>
    <ignoredError sqref="J4:L39 J46:L101 J40 L40 J41 L41 J42 L42 J43 L43 J44 L44 J45 L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71"/>
  <sheetViews>
    <sheetView view="pageBreakPreview" zoomScale="98" zoomScaleSheetLayoutView="98" zoomScalePageLayoutView="0" workbookViewId="0" topLeftCell="A1">
      <pane ySplit="1" topLeftCell="A2" activePane="bottomLeft" state="frozen"/>
      <selection pane="topLeft" activeCell="B31" sqref="B31"/>
      <selection pane="bottomLeft" activeCell="F6" sqref="F6"/>
    </sheetView>
  </sheetViews>
  <sheetFormatPr defaultColWidth="6.140625" defaultRowHeight="12.75"/>
  <cols>
    <col min="1" max="1" width="6.140625" style="94" customWidth="1"/>
    <col min="2" max="2" width="18.8515625" style="145" bestFit="1" customWidth="1"/>
    <col min="3" max="3" width="8.7109375" style="126" customWidth="1"/>
    <col min="4" max="4" width="8.7109375" style="126" hidden="1" customWidth="1"/>
    <col min="5" max="5" width="11.7109375" style="307" customWidth="1"/>
    <col min="6" max="6" width="26.421875" style="91" bestFit="1" customWidth="1"/>
    <col min="7" max="7" width="22.421875" style="154" bestFit="1" customWidth="1"/>
    <col min="8" max="8" width="16.28125" style="125" bestFit="1" customWidth="1"/>
    <col min="9" max="9" width="9.57421875" style="100" customWidth="1"/>
    <col min="10" max="11" width="8.57421875" style="101" customWidth="1"/>
    <col min="12" max="12" width="8.57421875" style="99" customWidth="1"/>
    <col min="13" max="13" width="6.140625" style="91" customWidth="1"/>
    <col min="14" max="14" width="31.421875" style="91" customWidth="1"/>
    <col min="15" max="16384" width="6.140625" style="91" customWidth="1"/>
  </cols>
  <sheetData>
    <row r="1" spans="1:12" ht="44.25" customHeight="1">
      <c r="A1" s="495" t="str">
        <f>'YARIŞMA BİLGİLERİ'!F19</f>
        <v>4.İnternational Rumi Children Games Sport</v>
      </c>
      <c r="B1" s="495"/>
      <c r="C1" s="495"/>
      <c r="D1" s="495"/>
      <c r="E1" s="495"/>
      <c r="F1" s="496"/>
      <c r="G1" s="496"/>
      <c r="H1" s="496"/>
      <c r="I1" s="496"/>
      <c r="J1" s="495"/>
      <c r="K1" s="495"/>
      <c r="L1" s="495"/>
    </row>
    <row r="2" spans="1:12" ht="44.25" customHeight="1">
      <c r="A2" s="497" t="str">
        <f>'YARIŞMA BİLGİLERİ'!F21</f>
        <v>Boys-Erkekler</v>
      </c>
      <c r="B2" s="497"/>
      <c r="C2" s="497"/>
      <c r="D2" s="497"/>
      <c r="E2" s="497"/>
      <c r="F2" s="497"/>
      <c r="G2" s="142"/>
      <c r="H2" s="128"/>
      <c r="I2" s="498">
        <f ca="1">NOW()</f>
        <v>41751.709096527775</v>
      </c>
      <c r="J2" s="498"/>
      <c r="K2" s="498"/>
      <c r="L2" s="498"/>
    </row>
    <row r="3" spans="1:12" s="94" customFormat="1" ht="45" customHeight="1">
      <c r="A3" s="92" t="s">
        <v>8</v>
      </c>
      <c r="B3" s="93" t="s">
        <v>9</v>
      </c>
      <c r="C3" s="93" t="s">
        <v>140</v>
      </c>
      <c r="D3" s="93"/>
      <c r="E3" s="293" t="s">
        <v>141</v>
      </c>
      <c r="F3" s="92" t="s">
        <v>142</v>
      </c>
      <c r="G3" s="92" t="s">
        <v>138</v>
      </c>
      <c r="H3" s="123" t="s">
        <v>152</v>
      </c>
      <c r="I3" s="292" t="s">
        <v>153</v>
      </c>
      <c r="J3" s="121" t="s">
        <v>154</v>
      </c>
      <c r="K3" s="121" t="s">
        <v>155</v>
      </c>
      <c r="L3" s="122" t="s">
        <v>156</v>
      </c>
    </row>
    <row r="4" spans="1:12" s="98" customFormat="1" ht="24" customHeight="1">
      <c r="A4" s="68">
        <v>1</v>
      </c>
      <c r="B4" s="144" t="str">
        <f>CONCATENATE(H4,"-",J4,"-",K4)</f>
        <v>100M--</v>
      </c>
      <c r="C4" s="146">
        <v>1</v>
      </c>
      <c r="D4" s="146"/>
      <c r="E4" s="294">
        <v>2002</v>
      </c>
      <c r="F4" s="147" t="s">
        <v>390</v>
      </c>
      <c r="G4" s="283" t="s">
        <v>311</v>
      </c>
      <c r="H4" s="148" t="s">
        <v>36</v>
      </c>
      <c r="I4" s="149">
        <v>1380</v>
      </c>
      <c r="J4" s="150"/>
      <c r="K4" s="150"/>
      <c r="L4" s="151"/>
    </row>
    <row r="5" spans="1:12" s="98" customFormat="1" ht="24" customHeight="1">
      <c r="A5" s="68">
        <v>2</v>
      </c>
      <c r="B5" s="144" t="str">
        <f>CONCATENATE(H5,"-",J5,"-",K5)</f>
        <v>300M--</v>
      </c>
      <c r="C5" s="146">
        <v>4</v>
      </c>
      <c r="D5" s="146"/>
      <c r="E5" s="294">
        <v>2000</v>
      </c>
      <c r="F5" s="147" t="s">
        <v>391</v>
      </c>
      <c r="G5" s="283" t="s">
        <v>311</v>
      </c>
      <c r="H5" s="148" t="s">
        <v>109</v>
      </c>
      <c r="I5" s="149">
        <v>5711</v>
      </c>
      <c r="J5" s="150"/>
      <c r="K5" s="150"/>
      <c r="L5" s="151"/>
    </row>
    <row r="6" spans="1:12" s="98" customFormat="1" ht="24" customHeight="1">
      <c r="A6" s="68">
        <v>3</v>
      </c>
      <c r="B6" s="144" t="str">
        <f>CONCATENATE(H6,"-",J6,"-",K6)</f>
        <v>800M--</v>
      </c>
      <c r="C6" s="146">
        <v>2</v>
      </c>
      <c r="D6" s="146"/>
      <c r="E6" s="294">
        <v>1999</v>
      </c>
      <c r="F6" s="147" t="s">
        <v>439</v>
      </c>
      <c r="G6" s="283" t="s">
        <v>311</v>
      </c>
      <c r="H6" s="148" t="s">
        <v>35</v>
      </c>
      <c r="I6" s="149">
        <v>21700</v>
      </c>
      <c r="J6" s="150"/>
      <c r="K6" s="150"/>
      <c r="L6" s="151"/>
    </row>
    <row r="7" spans="1:12" s="98" customFormat="1" ht="24" customHeight="1">
      <c r="A7" s="68">
        <v>4</v>
      </c>
      <c r="B7" s="144" t="str">
        <f>CONCATENATE(H7,"-",J7,"-",K7)</f>
        <v>2000M--</v>
      </c>
      <c r="C7" s="146">
        <v>3</v>
      </c>
      <c r="D7" s="146"/>
      <c r="E7" s="294">
        <v>1999</v>
      </c>
      <c r="F7" s="147" t="s">
        <v>392</v>
      </c>
      <c r="G7" s="283" t="s">
        <v>311</v>
      </c>
      <c r="H7" s="148" t="s">
        <v>308</v>
      </c>
      <c r="I7" s="149"/>
      <c r="J7" s="150"/>
      <c r="K7" s="150"/>
      <c r="L7" s="151"/>
    </row>
    <row r="8" spans="1:12" s="98" customFormat="1" ht="24" customHeight="1">
      <c r="A8" s="68">
        <v>5</v>
      </c>
      <c r="B8" s="144" t="str">
        <f>CONCATENATE(H8,"-",J8,"-",K8)</f>
        <v>100M.HURDLES--</v>
      </c>
      <c r="C8" s="146"/>
      <c r="D8" s="146"/>
      <c r="E8" s="294"/>
      <c r="F8" s="147" t="s">
        <v>393</v>
      </c>
      <c r="G8" s="283" t="s">
        <v>311</v>
      </c>
      <c r="H8" s="148" t="s">
        <v>151</v>
      </c>
      <c r="I8" s="149"/>
      <c r="J8" s="150"/>
      <c r="K8" s="150"/>
      <c r="L8" s="151"/>
    </row>
    <row r="9" spans="1:12" s="98" customFormat="1" ht="24" customHeight="1">
      <c r="A9" s="68">
        <v>6</v>
      </c>
      <c r="B9" s="144" t="str">
        <f aca="true" t="shared" si="0" ref="B9:B14">CONCATENATE(H9,"-",L9)</f>
        <v>LONG JUMP-</v>
      </c>
      <c r="C9" s="146">
        <v>7</v>
      </c>
      <c r="D9" s="146"/>
      <c r="E9" s="294">
        <v>2001</v>
      </c>
      <c r="F9" s="147" t="s">
        <v>394</v>
      </c>
      <c r="G9" s="283" t="s">
        <v>311</v>
      </c>
      <c r="H9" s="148" t="s">
        <v>131</v>
      </c>
      <c r="I9" s="149">
        <v>421</v>
      </c>
      <c r="J9" s="150"/>
      <c r="K9" s="150"/>
      <c r="L9" s="151"/>
    </row>
    <row r="10" spans="1:12" s="98" customFormat="1" ht="24" customHeight="1">
      <c r="A10" s="68">
        <v>7</v>
      </c>
      <c r="B10" s="144" t="str">
        <f t="shared" si="0"/>
        <v>TRIPLE JUMP-</v>
      </c>
      <c r="C10" s="146">
        <v>9</v>
      </c>
      <c r="D10" s="146"/>
      <c r="E10" s="294">
        <v>2000</v>
      </c>
      <c r="F10" s="147" t="s">
        <v>395</v>
      </c>
      <c r="G10" s="283" t="s">
        <v>311</v>
      </c>
      <c r="H10" s="148" t="s">
        <v>307</v>
      </c>
      <c r="I10" s="149">
        <v>1013</v>
      </c>
      <c r="J10" s="150"/>
      <c r="K10" s="150"/>
      <c r="L10" s="151"/>
    </row>
    <row r="11" spans="1:12" s="98" customFormat="1" ht="24" customHeight="1">
      <c r="A11" s="68">
        <v>8</v>
      </c>
      <c r="B11" s="144" t="str">
        <f t="shared" si="0"/>
        <v>HIGH JUMP-</v>
      </c>
      <c r="C11" s="146">
        <v>6</v>
      </c>
      <c r="D11" s="146"/>
      <c r="E11" s="294">
        <v>2001</v>
      </c>
      <c r="F11" s="147" t="s">
        <v>396</v>
      </c>
      <c r="G11" s="283" t="s">
        <v>311</v>
      </c>
      <c r="H11" s="148" t="s">
        <v>123</v>
      </c>
      <c r="I11" s="149"/>
      <c r="J11" s="150"/>
      <c r="K11" s="150"/>
      <c r="L11" s="151"/>
    </row>
    <row r="12" spans="1:12" s="98" customFormat="1" ht="24" customHeight="1">
      <c r="A12" s="68">
        <v>9</v>
      </c>
      <c r="B12" s="144" t="str">
        <f t="shared" si="0"/>
        <v>SHOT PUT-</v>
      </c>
      <c r="C12" s="146">
        <v>8</v>
      </c>
      <c r="D12" s="146"/>
      <c r="E12" s="294">
        <v>1999</v>
      </c>
      <c r="F12" s="147" t="s">
        <v>397</v>
      </c>
      <c r="G12" s="283" t="s">
        <v>311</v>
      </c>
      <c r="H12" s="148" t="s">
        <v>124</v>
      </c>
      <c r="I12" s="149">
        <v>780</v>
      </c>
      <c r="J12" s="150"/>
      <c r="K12" s="150"/>
      <c r="L12" s="151"/>
    </row>
    <row r="13" spans="1:12" s="98" customFormat="1" ht="24" customHeight="1">
      <c r="A13" s="68">
        <v>10</v>
      </c>
      <c r="B13" s="144" t="str">
        <f t="shared" si="0"/>
        <v>DISCUS THROW-</v>
      </c>
      <c r="C13" s="146">
        <v>5</v>
      </c>
      <c r="D13" s="146"/>
      <c r="E13" s="294">
        <v>2002</v>
      </c>
      <c r="F13" s="147" t="s">
        <v>398</v>
      </c>
      <c r="G13" s="283" t="s">
        <v>311</v>
      </c>
      <c r="H13" s="148" t="s">
        <v>128</v>
      </c>
      <c r="I13" s="149">
        <v>2512</v>
      </c>
      <c r="J13" s="150"/>
      <c r="K13" s="150"/>
      <c r="L13" s="151"/>
    </row>
    <row r="14" spans="1:12" s="98" customFormat="1" ht="24" customHeight="1">
      <c r="A14" s="68">
        <v>11</v>
      </c>
      <c r="B14" s="144" t="str">
        <f t="shared" si="0"/>
        <v>JAVELIN THROW-</v>
      </c>
      <c r="C14" s="146"/>
      <c r="D14" s="146"/>
      <c r="E14" s="294"/>
      <c r="F14" s="147" t="s">
        <v>393</v>
      </c>
      <c r="G14" s="283" t="s">
        <v>311</v>
      </c>
      <c r="H14" s="148" t="s">
        <v>129</v>
      </c>
      <c r="I14" s="149"/>
      <c r="J14" s="150"/>
      <c r="K14" s="150"/>
      <c r="L14" s="151"/>
    </row>
    <row r="15" spans="1:12" s="98" customFormat="1" ht="71.25" customHeight="1" thickBot="1">
      <c r="A15" s="68">
        <v>12</v>
      </c>
      <c r="B15" s="182" t="str">
        <f aca="true" t="shared" si="1" ref="B15:B20">CONCATENATE(H15,"-",J15,"-",K15)</f>
        <v>4X100M--</v>
      </c>
      <c r="C15" s="183"/>
      <c r="D15" s="183"/>
      <c r="E15" s="295"/>
      <c r="F15" s="184" t="s">
        <v>393</v>
      </c>
      <c r="G15" s="284" t="s">
        <v>311</v>
      </c>
      <c r="H15" s="186" t="s">
        <v>37</v>
      </c>
      <c r="I15" s="187"/>
      <c r="J15" s="188"/>
      <c r="K15" s="188"/>
      <c r="L15" s="189"/>
    </row>
    <row r="16" spans="1:14" s="173" customFormat="1" ht="30.75" customHeight="1">
      <c r="A16" s="68">
        <v>13</v>
      </c>
      <c r="B16" s="190" t="str">
        <f t="shared" si="1"/>
        <v>100M--</v>
      </c>
      <c r="C16" s="191">
        <v>10</v>
      </c>
      <c r="D16" s="191"/>
      <c r="E16" s="296">
        <v>1999</v>
      </c>
      <c r="F16" s="192" t="s">
        <v>399</v>
      </c>
      <c r="G16" s="285" t="s">
        <v>348</v>
      </c>
      <c r="H16" s="193" t="s">
        <v>36</v>
      </c>
      <c r="I16" s="194"/>
      <c r="J16" s="195"/>
      <c r="K16" s="195"/>
      <c r="L16" s="196"/>
      <c r="N16" s="98"/>
    </row>
    <row r="17" spans="1:14" s="173" customFormat="1" ht="30.75" customHeight="1">
      <c r="A17" s="68">
        <v>14</v>
      </c>
      <c r="B17" s="166" t="str">
        <f t="shared" si="1"/>
        <v>300M--</v>
      </c>
      <c r="C17" s="167">
        <v>14</v>
      </c>
      <c r="D17" s="167"/>
      <c r="E17" s="297">
        <v>1999</v>
      </c>
      <c r="F17" s="168" t="s">
        <v>400</v>
      </c>
      <c r="G17" s="286" t="s">
        <v>348</v>
      </c>
      <c r="H17" s="169" t="s">
        <v>109</v>
      </c>
      <c r="I17" s="170"/>
      <c r="J17" s="171"/>
      <c r="K17" s="171"/>
      <c r="L17" s="172"/>
      <c r="N17" s="98"/>
    </row>
    <row r="18" spans="1:14" s="173" customFormat="1" ht="30.75" customHeight="1">
      <c r="A18" s="68">
        <v>15</v>
      </c>
      <c r="B18" s="166" t="str">
        <f t="shared" si="1"/>
        <v>800M--</v>
      </c>
      <c r="C18" s="167">
        <v>12</v>
      </c>
      <c r="D18" s="167"/>
      <c r="E18" s="297">
        <v>2000</v>
      </c>
      <c r="F18" s="168" t="s">
        <v>401</v>
      </c>
      <c r="G18" s="286" t="s">
        <v>348</v>
      </c>
      <c r="H18" s="169" t="s">
        <v>35</v>
      </c>
      <c r="I18" s="170"/>
      <c r="J18" s="171"/>
      <c r="K18" s="171"/>
      <c r="L18" s="172"/>
      <c r="N18" s="98"/>
    </row>
    <row r="19" spans="1:14" s="173" customFormat="1" ht="30.75" customHeight="1">
      <c r="A19" s="68">
        <v>16</v>
      </c>
      <c r="B19" s="166" t="str">
        <f t="shared" si="1"/>
        <v>2000M--</v>
      </c>
      <c r="C19" s="167">
        <v>13</v>
      </c>
      <c r="D19" s="167"/>
      <c r="E19" s="297">
        <v>2000</v>
      </c>
      <c r="F19" s="168" t="s">
        <v>402</v>
      </c>
      <c r="G19" s="286" t="s">
        <v>348</v>
      </c>
      <c r="H19" s="169" t="s">
        <v>308</v>
      </c>
      <c r="I19" s="170"/>
      <c r="J19" s="171"/>
      <c r="K19" s="171"/>
      <c r="L19" s="172"/>
      <c r="N19" s="98"/>
    </row>
    <row r="20" spans="1:14" s="173" customFormat="1" ht="30.75" customHeight="1">
      <c r="A20" s="68">
        <v>17</v>
      </c>
      <c r="B20" s="166" t="str">
        <f t="shared" si="1"/>
        <v>100M.HURDLES--</v>
      </c>
      <c r="C20" s="167">
        <v>11</v>
      </c>
      <c r="D20" s="167"/>
      <c r="E20" s="297">
        <v>1999</v>
      </c>
      <c r="F20" s="168" t="s">
        <v>403</v>
      </c>
      <c r="G20" s="286" t="s">
        <v>348</v>
      </c>
      <c r="H20" s="169" t="s">
        <v>151</v>
      </c>
      <c r="I20" s="170"/>
      <c r="J20" s="171"/>
      <c r="K20" s="171"/>
      <c r="L20" s="172"/>
      <c r="N20" s="98"/>
    </row>
    <row r="21" spans="1:14" s="173" customFormat="1" ht="30.75" customHeight="1">
      <c r="A21" s="68">
        <v>18</v>
      </c>
      <c r="B21" s="166" t="str">
        <f aca="true" t="shared" si="2" ref="B21:B26">CONCATENATE(H21,"-",L21)</f>
        <v>LONG JUMP-</v>
      </c>
      <c r="C21" s="167"/>
      <c r="D21" s="167"/>
      <c r="E21" s="297"/>
      <c r="F21" s="168" t="s">
        <v>393</v>
      </c>
      <c r="G21" s="286" t="s">
        <v>348</v>
      </c>
      <c r="H21" s="169" t="s">
        <v>131</v>
      </c>
      <c r="I21" s="170"/>
      <c r="J21" s="171"/>
      <c r="K21" s="171"/>
      <c r="L21" s="172"/>
      <c r="N21" s="98"/>
    </row>
    <row r="22" spans="1:14" s="173" customFormat="1" ht="30.75" customHeight="1">
      <c r="A22" s="68">
        <v>19</v>
      </c>
      <c r="B22" s="166" t="str">
        <f t="shared" si="2"/>
        <v>TRIPLE JUMP-</v>
      </c>
      <c r="C22" s="167">
        <v>18</v>
      </c>
      <c r="D22" s="167"/>
      <c r="E22" s="297">
        <v>1999</v>
      </c>
      <c r="F22" s="168" t="s">
        <v>404</v>
      </c>
      <c r="G22" s="286" t="s">
        <v>348</v>
      </c>
      <c r="H22" s="169" t="s">
        <v>307</v>
      </c>
      <c r="I22" s="170"/>
      <c r="J22" s="171"/>
      <c r="K22" s="171"/>
      <c r="L22" s="172"/>
      <c r="N22" s="98"/>
    </row>
    <row r="23" spans="1:14" s="173" customFormat="1" ht="30.75" customHeight="1">
      <c r="A23" s="68">
        <v>20</v>
      </c>
      <c r="B23" s="166" t="str">
        <f t="shared" si="2"/>
        <v>HIGH JUMP-</v>
      </c>
      <c r="C23" s="167">
        <v>11</v>
      </c>
      <c r="D23" s="167"/>
      <c r="E23" s="297">
        <v>1999</v>
      </c>
      <c r="F23" s="168" t="s">
        <v>403</v>
      </c>
      <c r="G23" s="286" t="s">
        <v>348</v>
      </c>
      <c r="H23" s="169" t="s">
        <v>123</v>
      </c>
      <c r="I23" s="170"/>
      <c r="J23" s="171"/>
      <c r="K23" s="171"/>
      <c r="L23" s="172"/>
      <c r="N23" s="98"/>
    </row>
    <row r="24" spans="1:14" s="173" customFormat="1" ht="30.75" customHeight="1">
      <c r="A24" s="68">
        <v>21</v>
      </c>
      <c r="B24" s="166" t="str">
        <f t="shared" si="2"/>
        <v>SHOT PUT-</v>
      </c>
      <c r="C24" s="167">
        <v>15</v>
      </c>
      <c r="D24" s="167"/>
      <c r="E24" s="297">
        <v>1999</v>
      </c>
      <c r="F24" s="168" t="s">
        <v>405</v>
      </c>
      <c r="G24" s="286" t="s">
        <v>348</v>
      </c>
      <c r="H24" s="169" t="s">
        <v>124</v>
      </c>
      <c r="I24" s="170"/>
      <c r="J24" s="171"/>
      <c r="K24" s="171"/>
      <c r="L24" s="172"/>
      <c r="N24" s="98"/>
    </row>
    <row r="25" spans="1:14" s="173" customFormat="1" ht="30.75" customHeight="1">
      <c r="A25" s="68">
        <v>22</v>
      </c>
      <c r="B25" s="166" t="str">
        <f t="shared" si="2"/>
        <v>DISCUS THROW-</v>
      </c>
      <c r="C25" s="167">
        <v>15</v>
      </c>
      <c r="D25" s="167"/>
      <c r="E25" s="297">
        <v>1999</v>
      </c>
      <c r="F25" s="168" t="s">
        <v>405</v>
      </c>
      <c r="G25" s="286" t="s">
        <v>348</v>
      </c>
      <c r="H25" s="169" t="s">
        <v>128</v>
      </c>
      <c r="I25" s="170"/>
      <c r="J25" s="171"/>
      <c r="K25" s="171"/>
      <c r="L25" s="172"/>
      <c r="N25" s="98"/>
    </row>
    <row r="26" spans="1:14" s="173" customFormat="1" ht="30.75" customHeight="1">
      <c r="A26" s="68">
        <v>23</v>
      </c>
      <c r="B26" s="166" t="str">
        <f t="shared" si="2"/>
        <v>JAVELIN THROW-</v>
      </c>
      <c r="C26" s="167">
        <v>16</v>
      </c>
      <c r="D26" s="167"/>
      <c r="E26" s="297">
        <v>1999</v>
      </c>
      <c r="F26" s="168" t="s">
        <v>406</v>
      </c>
      <c r="G26" s="286" t="s">
        <v>348</v>
      </c>
      <c r="H26" s="169" t="s">
        <v>129</v>
      </c>
      <c r="I26" s="170"/>
      <c r="J26" s="171"/>
      <c r="K26" s="171"/>
      <c r="L26" s="172"/>
      <c r="N26" s="98"/>
    </row>
    <row r="27" spans="1:12" s="98" customFormat="1" ht="71.25" customHeight="1" thickBot="1">
      <c r="A27" s="68">
        <v>24</v>
      </c>
      <c r="B27" s="197" t="str">
        <f aca="true" t="shared" si="3" ref="B27:B32">CONCATENATE(H27,"-",J27,"-",K27)</f>
        <v>4X100M--</v>
      </c>
      <c r="C27" s="198">
        <v>17</v>
      </c>
      <c r="D27" s="198"/>
      <c r="E27" s="298">
        <v>1999</v>
      </c>
      <c r="F27" s="199" t="s">
        <v>407</v>
      </c>
      <c r="G27" s="287" t="s">
        <v>348</v>
      </c>
      <c r="H27" s="200" t="s">
        <v>37</v>
      </c>
      <c r="I27" s="201"/>
      <c r="J27" s="202"/>
      <c r="K27" s="202"/>
      <c r="L27" s="203"/>
    </row>
    <row r="28" spans="1:12" s="98" customFormat="1" ht="27" customHeight="1">
      <c r="A28" s="68">
        <v>25</v>
      </c>
      <c r="B28" s="174" t="str">
        <f t="shared" si="3"/>
        <v>100M--</v>
      </c>
      <c r="C28" s="175">
        <v>19</v>
      </c>
      <c r="D28" s="175"/>
      <c r="E28" s="299">
        <v>1999</v>
      </c>
      <c r="F28" s="176" t="s">
        <v>408</v>
      </c>
      <c r="G28" s="288" t="s">
        <v>300</v>
      </c>
      <c r="H28" s="178" t="s">
        <v>36</v>
      </c>
      <c r="I28" s="179"/>
      <c r="J28" s="180"/>
      <c r="K28" s="180"/>
      <c r="L28" s="181"/>
    </row>
    <row r="29" spans="1:12" s="98" customFormat="1" ht="27" customHeight="1">
      <c r="A29" s="68">
        <v>26</v>
      </c>
      <c r="B29" s="144" t="str">
        <f t="shared" si="3"/>
        <v>300M--</v>
      </c>
      <c r="C29" s="146">
        <v>19</v>
      </c>
      <c r="D29" s="146"/>
      <c r="E29" s="294">
        <v>1999</v>
      </c>
      <c r="F29" s="147" t="s">
        <v>408</v>
      </c>
      <c r="G29" s="283" t="s">
        <v>300</v>
      </c>
      <c r="H29" s="148" t="s">
        <v>109</v>
      </c>
      <c r="I29" s="149"/>
      <c r="J29" s="150"/>
      <c r="K29" s="150"/>
      <c r="L29" s="151"/>
    </row>
    <row r="30" spans="1:12" s="98" customFormat="1" ht="27" customHeight="1">
      <c r="A30" s="68">
        <v>27</v>
      </c>
      <c r="B30" s="144" t="str">
        <f t="shared" si="3"/>
        <v>800M--</v>
      </c>
      <c r="C30" s="146">
        <v>21</v>
      </c>
      <c r="D30" s="146"/>
      <c r="E30" s="294">
        <v>1999</v>
      </c>
      <c r="F30" s="147" t="s">
        <v>409</v>
      </c>
      <c r="G30" s="283" t="s">
        <v>300</v>
      </c>
      <c r="H30" s="148" t="s">
        <v>35</v>
      </c>
      <c r="I30" s="149">
        <v>20999</v>
      </c>
      <c r="J30" s="150"/>
      <c r="K30" s="150"/>
      <c r="L30" s="151"/>
    </row>
    <row r="31" spans="1:12" s="98" customFormat="1" ht="27" customHeight="1">
      <c r="A31" s="68">
        <v>28</v>
      </c>
      <c r="B31" s="144" t="str">
        <f t="shared" si="3"/>
        <v>2000M--</v>
      </c>
      <c r="C31" s="146">
        <v>21</v>
      </c>
      <c r="D31" s="146"/>
      <c r="E31" s="294">
        <v>1999</v>
      </c>
      <c r="F31" s="147" t="s">
        <v>409</v>
      </c>
      <c r="G31" s="283" t="s">
        <v>300</v>
      </c>
      <c r="H31" s="148" t="s">
        <v>308</v>
      </c>
      <c r="I31" s="149"/>
      <c r="J31" s="150"/>
      <c r="K31" s="150"/>
      <c r="L31" s="151"/>
    </row>
    <row r="32" spans="1:12" s="98" customFormat="1" ht="27" customHeight="1">
      <c r="A32" s="68">
        <v>29</v>
      </c>
      <c r="B32" s="144" t="str">
        <f t="shared" si="3"/>
        <v>100M.HURDLES--</v>
      </c>
      <c r="C32" s="146">
        <v>20</v>
      </c>
      <c r="D32" s="146"/>
      <c r="E32" s="294">
        <v>2000</v>
      </c>
      <c r="F32" s="147" t="s">
        <v>410</v>
      </c>
      <c r="G32" s="283" t="s">
        <v>300</v>
      </c>
      <c r="H32" s="148" t="s">
        <v>151</v>
      </c>
      <c r="I32" s="149"/>
      <c r="J32" s="150"/>
      <c r="K32" s="150"/>
      <c r="L32" s="151"/>
    </row>
    <row r="33" spans="1:12" s="98" customFormat="1" ht="27" customHeight="1">
      <c r="A33" s="68">
        <v>30</v>
      </c>
      <c r="B33" s="144" t="str">
        <f aca="true" t="shared" si="4" ref="B33:B38">CONCATENATE(H33,"-",L33)</f>
        <v>LONG JUMP-</v>
      </c>
      <c r="C33" s="146">
        <v>22</v>
      </c>
      <c r="D33" s="146"/>
      <c r="E33" s="294">
        <v>1999</v>
      </c>
      <c r="F33" s="147" t="s">
        <v>411</v>
      </c>
      <c r="G33" s="283" t="s">
        <v>300</v>
      </c>
      <c r="H33" s="148" t="s">
        <v>131</v>
      </c>
      <c r="I33" s="149">
        <v>583</v>
      </c>
      <c r="J33" s="150"/>
      <c r="K33" s="150"/>
      <c r="L33" s="151"/>
    </row>
    <row r="34" spans="1:12" s="98" customFormat="1" ht="27" customHeight="1">
      <c r="A34" s="68">
        <v>31</v>
      </c>
      <c r="B34" s="144" t="str">
        <f t="shared" si="4"/>
        <v>TRIPLE JUMP-</v>
      </c>
      <c r="C34" s="146"/>
      <c r="D34" s="146"/>
      <c r="E34" s="294"/>
      <c r="F34" s="147" t="s">
        <v>393</v>
      </c>
      <c r="G34" s="283" t="s">
        <v>300</v>
      </c>
      <c r="H34" s="148" t="s">
        <v>307</v>
      </c>
      <c r="I34" s="149"/>
      <c r="J34" s="150"/>
      <c r="K34" s="150"/>
      <c r="L34" s="151"/>
    </row>
    <row r="35" spans="1:12" s="98" customFormat="1" ht="27" customHeight="1">
      <c r="A35" s="68">
        <v>32</v>
      </c>
      <c r="B35" s="144" t="str">
        <f t="shared" si="4"/>
        <v>HIGH JUMP-</v>
      </c>
      <c r="C35" s="146">
        <v>22</v>
      </c>
      <c r="D35" s="146"/>
      <c r="E35" s="294">
        <v>1999</v>
      </c>
      <c r="F35" s="147" t="s">
        <v>411</v>
      </c>
      <c r="G35" s="283" t="s">
        <v>300</v>
      </c>
      <c r="H35" s="148" t="s">
        <v>123</v>
      </c>
      <c r="I35" s="149">
        <v>170</v>
      </c>
      <c r="J35" s="150"/>
      <c r="K35" s="150"/>
      <c r="L35" s="151"/>
    </row>
    <row r="36" spans="1:12" s="98" customFormat="1" ht="27" customHeight="1">
      <c r="A36" s="68">
        <v>33</v>
      </c>
      <c r="B36" s="144" t="str">
        <f t="shared" si="4"/>
        <v>SHOT PUT-</v>
      </c>
      <c r="C36" s="146">
        <v>23</v>
      </c>
      <c r="D36" s="146"/>
      <c r="E36" s="294">
        <v>1999</v>
      </c>
      <c r="F36" s="147" t="s">
        <v>412</v>
      </c>
      <c r="G36" s="283" t="s">
        <v>300</v>
      </c>
      <c r="H36" s="148" t="s">
        <v>124</v>
      </c>
      <c r="I36" s="149">
        <v>1589</v>
      </c>
      <c r="J36" s="150"/>
      <c r="K36" s="150"/>
      <c r="L36" s="151"/>
    </row>
    <row r="37" spans="1:12" s="98" customFormat="1" ht="27" customHeight="1">
      <c r="A37" s="68">
        <v>34</v>
      </c>
      <c r="B37" s="144" t="str">
        <f t="shared" si="4"/>
        <v>DISCUS THROW-</v>
      </c>
      <c r="C37" s="146"/>
      <c r="D37" s="146"/>
      <c r="E37" s="294"/>
      <c r="F37" s="147" t="s">
        <v>393</v>
      </c>
      <c r="G37" s="283" t="s">
        <v>300</v>
      </c>
      <c r="H37" s="148" t="s">
        <v>128</v>
      </c>
      <c r="I37" s="149"/>
      <c r="J37" s="150"/>
      <c r="K37" s="150"/>
      <c r="L37" s="151"/>
    </row>
    <row r="38" spans="1:12" s="98" customFormat="1" ht="27" customHeight="1">
      <c r="A38" s="68">
        <v>35</v>
      </c>
      <c r="B38" s="144" t="str">
        <f t="shared" si="4"/>
        <v>JAVELIN THROW-</v>
      </c>
      <c r="C38" s="146"/>
      <c r="D38" s="146"/>
      <c r="E38" s="294"/>
      <c r="F38" s="147" t="s">
        <v>393</v>
      </c>
      <c r="G38" s="283" t="s">
        <v>300</v>
      </c>
      <c r="H38" s="148" t="s">
        <v>129</v>
      </c>
      <c r="I38" s="149"/>
      <c r="J38" s="150"/>
      <c r="K38" s="150"/>
      <c r="L38" s="151"/>
    </row>
    <row r="39" spans="1:12" s="98" customFormat="1" ht="77.25" customHeight="1" thickBot="1">
      <c r="A39" s="68">
        <v>36</v>
      </c>
      <c r="B39" s="182" t="str">
        <f aca="true" t="shared" si="5" ref="B39:B44">CONCATENATE(H39,"-",J39,"-",K39)</f>
        <v>4X100M--</v>
      </c>
      <c r="C39" s="183"/>
      <c r="D39" s="183"/>
      <c r="E39" s="295"/>
      <c r="F39" s="184" t="s">
        <v>393</v>
      </c>
      <c r="G39" s="284" t="s">
        <v>300</v>
      </c>
      <c r="H39" s="186" t="s">
        <v>37</v>
      </c>
      <c r="I39" s="187"/>
      <c r="J39" s="188"/>
      <c r="K39" s="188"/>
      <c r="L39" s="189"/>
    </row>
    <row r="40" spans="1:12" s="98" customFormat="1" ht="27" customHeight="1">
      <c r="A40" s="68">
        <v>37</v>
      </c>
      <c r="B40" s="174" t="str">
        <f t="shared" si="5"/>
        <v>100M--</v>
      </c>
      <c r="C40" s="191">
        <v>24</v>
      </c>
      <c r="D40" s="191"/>
      <c r="E40" s="296" t="s">
        <v>349</v>
      </c>
      <c r="F40" s="192" t="s">
        <v>350</v>
      </c>
      <c r="G40" s="285" t="s">
        <v>354</v>
      </c>
      <c r="H40" s="193" t="s">
        <v>36</v>
      </c>
      <c r="I40" s="194"/>
      <c r="J40" s="195"/>
      <c r="K40" s="195"/>
      <c r="L40" s="196"/>
    </row>
    <row r="41" spans="1:12" s="98" customFormat="1" ht="27" customHeight="1">
      <c r="A41" s="68">
        <v>38</v>
      </c>
      <c r="B41" s="144" t="str">
        <f t="shared" si="5"/>
        <v>300M--</v>
      </c>
      <c r="C41" s="167">
        <v>25</v>
      </c>
      <c r="D41" s="167"/>
      <c r="E41" s="297" t="s">
        <v>349</v>
      </c>
      <c r="F41" s="168" t="s">
        <v>351</v>
      </c>
      <c r="G41" s="286" t="s">
        <v>354</v>
      </c>
      <c r="H41" s="169" t="s">
        <v>109</v>
      </c>
      <c r="I41" s="170"/>
      <c r="J41" s="171"/>
      <c r="K41" s="171"/>
      <c r="L41" s="172"/>
    </row>
    <row r="42" spans="1:12" s="98" customFormat="1" ht="27" customHeight="1">
      <c r="A42" s="68">
        <v>39</v>
      </c>
      <c r="B42" s="144" t="str">
        <f t="shared" si="5"/>
        <v>800M--</v>
      </c>
      <c r="C42" s="167">
        <v>26</v>
      </c>
      <c r="D42" s="167"/>
      <c r="E42" s="297" t="s">
        <v>352</v>
      </c>
      <c r="F42" s="168" t="s">
        <v>353</v>
      </c>
      <c r="G42" s="286" t="s">
        <v>354</v>
      </c>
      <c r="H42" s="169" t="s">
        <v>35</v>
      </c>
      <c r="I42" s="170"/>
      <c r="J42" s="171"/>
      <c r="K42" s="171"/>
      <c r="L42" s="172"/>
    </row>
    <row r="43" spans="1:12" s="98" customFormat="1" ht="27" customHeight="1">
      <c r="A43" s="68">
        <v>40</v>
      </c>
      <c r="B43" s="144" t="str">
        <f t="shared" si="5"/>
        <v>2000M--</v>
      </c>
      <c r="C43" s="167">
        <v>27</v>
      </c>
      <c r="D43" s="167"/>
      <c r="E43" s="297" t="s">
        <v>355</v>
      </c>
      <c r="F43" s="168" t="s">
        <v>356</v>
      </c>
      <c r="G43" s="286" t="s">
        <v>354</v>
      </c>
      <c r="H43" s="169" t="s">
        <v>308</v>
      </c>
      <c r="I43" s="170"/>
      <c r="J43" s="171"/>
      <c r="K43" s="171"/>
      <c r="L43" s="172"/>
    </row>
    <row r="44" spans="1:12" s="98" customFormat="1" ht="27" customHeight="1">
      <c r="A44" s="68">
        <v>41</v>
      </c>
      <c r="B44" s="144" t="str">
        <f t="shared" si="5"/>
        <v>100M.HURDLES--</v>
      </c>
      <c r="C44" s="167">
        <v>28</v>
      </c>
      <c r="D44" s="167"/>
      <c r="E44" s="297" t="s">
        <v>349</v>
      </c>
      <c r="F44" s="168" t="s">
        <v>357</v>
      </c>
      <c r="G44" s="286" t="s">
        <v>354</v>
      </c>
      <c r="H44" s="169" t="s">
        <v>151</v>
      </c>
      <c r="I44" s="170"/>
      <c r="J44" s="171"/>
      <c r="K44" s="171"/>
      <c r="L44" s="172"/>
    </row>
    <row r="45" spans="1:12" s="98" customFormat="1" ht="27" customHeight="1">
      <c r="A45" s="68">
        <v>42</v>
      </c>
      <c r="B45" s="144" t="str">
        <f aca="true" t="shared" si="6" ref="B45:B50">CONCATENATE(H45,"-",L45)</f>
        <v>LONG JUMP-</v>
      </c>
      <c r="C45" s="167">
        <v>29</v>
      </c>
      <c r="D45" s="167"/>
      <c r="E45" s="297" t="s">
        <v>349</v>
      </c>
      <c r="F45" s="168" t="s">
        <v>358</v>
      </c>
      <c r="G45" s="286" t="s">
        <v>354</v>
      </c>
      <c r="H45" s="169" t="s">
        <v>131</v>
      </c>
      <c r="I45" s="170"/>
      <c r="J45" s="171"/>
      <c r="K45" s="171"/>
      <c r="L45" s="172"/>
    </row>
    <row r="46" spans="1:12" s="98" customFormat="1" ht="27" customHeight="1">
      <c r="A46" s="68">
        <v>43</v>
      </c>
      <c r="B46" s="144" t="str">
        <f t="shared" si="6"/>
        <v>TRIPLE JUMP-</v>
      </c>
      <c r="C46" s="167">
        <v>30</v>
      </c>
      <c r="D46" s="167"/>
      <c r="E46" s="297" t="s">
        <v>355</v>
      </c>
      <c r="F46" s="168" t="s">
        <v>359</v>
      </c>
      <c r="G46" s="286" t="s">
        <v>354</v>
      </c>
      <c r="H46" s="169" t="s">
        <v>307</v>
      </c>
      <c r="I46" s="170"/>
      <c r="J46" s="171"/>
      <c r="K46" s="171"/>
      <c r="L46" s="172"/>
    </row>
    <row r="47" spans="1:12" s="98" customFormat="1" ht="27" customHeight="1">
      <c r="A47" s="68">
        <v>44</v>
      </c>
      <c r="B47" s="144" t="str">
        <f t="shared" si="6"/>
        <v>HIGH JUMP-</v>
      </c>
      <c r="C47" s="167">
        <v>31</v>
      </c>
      <c r="D47" s="167"/>
      <c r="E47" s="297" t="s">
        <v>355</v>
      </c>
      <c r="F47" s="168" t="s">
        <v>360</v>
      </c>
      <c r="G47" s="286" t="s">
        <v>354</v>
      </c>
      <c r="H47" s="169" t="s">
        <v>123</v>
      </c>
      <c r="I47" s="170"/>
      <c r="J47" s="171"/>
      <c r="K47" s="171"/>
      <c r="L47" s="172"/>
    </row>
    <row r="48" spans="1:12" s="98" customFormat="1" ht="27" customHeight="1">
      <c r="A48" s="68">
        <v>45</v>
      </c>
      <c r="B48" s="144" t="str">
        <f t="shared" si="6"/>
        <v>SHOT PUT-</v>
      </c>
      <c r="C48" s="167">
        <v>32</v>
      </c>
      <c r="D48" s="167"/>
      <c r="E48" s="297" t="s">
        <v>355</v>
      </c>
      <c r="F48" s="168" t="s">
        <v>361</v>
      </c>
      <c r="G48" s="286" t="s">
        <v>354</v>
      </c>
      <c r="H48" s="169" t="s">
        <v>124</v>
      </c>
      <c r="I48" s="170"/>
      <c r="J48" s="171"/>
      <c r="K48" s="171"/>
      <c r="L48" s="172"/>
    </row>
    <row r="49" spans="1:12" s="98" customFormat="1" ht="27" customHeight="1">
      <c r="A49" s="68">
        <v>46</v>
      </c>
      <c r="B49" s="144" t="str">
        <f t="shared" si="6"/>
        <v>DISCUS THROW-</v>
      </c>
      <c r="C49" s="167">
        <v>32</v>
      </c>
      <c r="D49" s="167"/>
      <c r="E49" s="297" t="s">
        <v>355</v>
      </c>
      <c r="F49" s="168" t="s">
        <v>361</v>
      </c>
      <c r="G49" s="286" t="s">
        <v>354</v>
      </c>
      <c r="H49" s="169" t="s">
        <v>128</v>
      </c>
      <c r="I49" s="170"/>
      <c r="J49" s="171"/>
      <c r="K49" s="171"/>
      <c r="L49" s="172"/>
    </row>
    <row r="50" spans="1:12" s="98" customFormat="1" ht="27" customHeight="1">
      <c r="A50" s="68">
        <v>47</v>
      </c>
      <c r="B50" s="144" t="str">
        <f t="shared" si="6"/>
        <v>JAVELIN THROW-</v>
      </c>
      <c r="C50" s="167">
        <v>33</v>
      </c>
      <c r="D50" s="167"/>
      <c r="E50" s="297" t="s">
        <v>349</v>
      </c>
      <c r="F50" s="168" t="s">
        <v>362</v>
      </c>
      <c r="G50" s="286" t="s">
        <v>354</v>
      </c>
      <c r="H50" s="169" t="s">
        <v>129</v>
      </c>
      <c r="I50" s="170"/>
      <c r="J50" s="171"/>
      <c r="K50" s="171"/>
      <c r="L50" s="172"/>
    </row>
    <row r="51" spans="1:12" s="98" customFormat="1" ht="71.25" customHeight="1" thickBot="1">
      <c r="A51" s="68">
        <v>48</v>
      </c>
      <c r="B51" s="182" t="str">
        <f aca="true" t="shared" si="7" ref="B51:B56">CONCATENATE(H51,"-",J51,"-",K51)</f>
        <v>4X100M--</v>
      </c>
      <c r="C51" s="198" t="s">
        <v>363</v>
      </c>
      <c r="D51" s="198"/>
      <c r="E51" s="298" t="s">
        <v>364</v>
      </c>
      <c r="F51" s="199" t="s">
        <v>365</v>
      </c>
      <c r="G51" s="287" t="s">
        <v>354</v>
      </c>
      <c r="H51" s="200" t="s">
        <v>37</v>
      </c>
      <c r="I51" s="201"/>
      <c r="J51" s="202"/>
      <c r="K51" s="202"/>
      <c r="L51" s="203"/>
    </row>
    <row r="52" spans="1:12" s="98" customFormat="1" ht="29.25" customHeight="1">
      <c r="A52" s="68">
        <v>49</v>
      </c>
      <c r="B52" s="174" t="str">
        <f t="shared" si="7"/>
        <v>100M--</v>
      </c>
      <c r="C52" s="175">
        <v>35</v>
      </c>
      <c r="D52" s="175"/>
      <c r="E52" s="299">
        <v>2000</v>
      </c>
      <c r="F52" s="176" t="s">
        <v>413</v>
      </c>
      <c r="G52" s="288" t="s">
        <v>309</v>
      </c>
      <c r="H52" s="178" t="s">
        <v>36</v>
      </c>
      <c r="I52" s="179">
        <v>1231</v>
      </c>
      <c r="J52" s="180"/>
      <c r="K52" s="180"/>
      <c r="L52" s="181"/>
    </row>
    <row r="53" spans="1:12" s="98" customFormat="1" ht="29.25" customHeight="1">
      <c r="A53" s="68">
        <v>50</v>
      </c>
      <c r="B53" s="144" t="str">
        <f t="shared" si="7"/>
        <v>300M--</v>
      </c>
      <c r="C53" s="146">
        <v>35</v>
      </c>
      <c r="D53" s="146"/>
      <c r="E53" s="294">
        <v>2000</v>
      </c>
      <c r="F53" s="147" t="s">
        <v>413</v>
      </c>
      <c r="G53" s="283" t="s">
        <v>309</v>
      </c>
      <c r="H53" s="148" t="s">
        <v>109</v>
      </c>
      <c r="I53" s="149">
        <v>3981</v>
      </c>
      <c r="J53" s="150"/>
      <c r="K53" s="150"/>
      <c r="L53" s="151"/>
    </row>
    <row r="54" spans="1:12" s="98" customFormat="1" ht="29.25" customHeight="1">
      <c r="A54" s="68">
        <v>51</v>
      </c>
      <c r="B54" s="144" t="str">
        <f t="shared" si="7"/>
        <v>800M--</v>
      </c>
      <c r="C54" s="146">
        <v>36</v>
      </c>
      <c r="D54" s="146"/>
      <c r="E54" s="294">
        <v>2000</v>
      </c>
      <c r="F54" s="147" t="s">
        <v>414</v>
      </c>
      <c r="G54" s="283" t="s">
        <v>309</v>
      </c>
      <c r="H54" s="148" t="s">
        <v>35</v>
      </c>
      <c r="I54" s="149">
        <v>22704</v>
      </c>
      <c r="J54" s="150"/>
      <c r="K54" s="150"/>
      <c r="L54" s="151"/>
    </row>
    <row r="55" spans="1:12" s="98" customFormat="1" ht="29.25" customHeight="1">
      <c r="A55" s="68">
        <v>52</v>
      </c>
      <c r="B55" s="144" t="str">
        <f t="shared" si="7"/>
        <v>2000M--</v>
      </c>
      <c r="C55" s="146">
        <v>37</v>
      </c>
      <c r="D55" s="146"/>
      <c r="E55" s="294">
        <v>1999</v>
      </c>
      <c r="F55" s="147" t="s">
        <v>415</v>
      </c>
      <c r="G55" s="283" t="s">
        <v>309</v>
      </c>
      <c r="H55" s="148" t="s">
        <v>308</v>
      </c>
      <c r="I55" s="149">
        <v>65132</v>
      </c>
      <c r="J55" s="150"/>
      <c r="K55" s="150"/>
      <c r="L55" s="151"/>
    </row>
    <row r="56" spans="1:12" s="98" customFormat="1" ht="29.25" customHeight="1">
      <c r="A56" s="68">
        <v>53</v>
      </c>
      <c r="B56" s="144" t="str">
        <f t="shared" si="7"/>
        <v>100M.HURDLES--</v>
      </c>
      <c r="C56" s="146"/>
      <c r="D56" s="146"/>
      <c r="E56" s="294"/>
      <c r="F56" s="147" t="s">
        <v>393</v>
      </c>
      <c r="G56" s="283" t="s">
        <v>309</v>
      </c>
      <c r="H56" s="148" t="s">
        <v>151</v>
      </c>
      <c r="I56" s="149"/>
      <c r="J56" s="150"/>
      <c r="K56" s="150"/>
      <c r="L56" s="151"/>
    </row>
    <row r="57" spans="1:12" s="98" customFormat="1" ht="29.25" customHeight="1">
      <c r="A57" s="68">
        <v>54</v>
      </c>
      <c r="B57" s="144" t="str">
        <f aca="true" t="shared" si="8" ref="B57:B62">CONCATENATE(H57,"-",L57)</f>
        <v>LONG JUMP-</v>
      </c>
      <c r="C57" s="146">
        <v>40</v>
      </c>
      <c r="D57" s="146"/>
      <c r="E57" s="294">
        <v>1999</v>
      </c>
      <c r="F57" s="147" t="s">
        <v>416</v>
      </c>
      <c r="G57" s="283" t="s">
        <v>309</v>
      </c>
      <c r="H57" s="148" t="s">
        <v>131</v>
      </c>
      <c r="I57" s="149">
        <v>531</v>
      </c>
      <c r="J57" s="150"/>
      <c r="K57" s="150"/>
      <c r="L57" s="151"/>
    </row>
    <row r="58" spans="1:12" s="98" customFormat="1" ht="29.25" customHeight="1">
      <c r="A58" s="68">
        <v>55</v>
      </c>
      <c r="B58" s="144" t="str">
        <f t="shared" si="8"/>
        <v>TRIPLE JUMP-</v>
      </c>
      <c r="C58" s="146"/>
      <c r="D58" s="146"/>
      <c r="E58" s="294"/>
      <c r="F58" s="147" t="s">
        <v>393</v>
      </c>
      <c r="G58" s="283" t="s">
        <v>309</v>
      </c>
      <c r="H58" s="148" t="s">
        <v>307</v>
      </c>
      <c r="I58" s="149"/>
      <c r="J58" s="150"/>
      <c r="K58" s="150"/>
      <c r="L58" s="151"/>
    </row>
    <row r="59" spans="1:12" s="98" customFormat="1" ht="29.25" customHeight="1">
      <c r="A59" s="68">
        <v>56</v>
      </c>
      <c r="B59" s="144" t="str">
        <f t="shared" si="8"/>
        <v>HIGH JUMP-</v>
      </c>
      <c r="C59" s="146">
        <v>39</v>
      </c>
      <c r="D59" s="146"/>
      <c r="E59" s="294">
        <v>2000</v>
      </c>
      <c r="F59" s="147" t="s">
        <v>417</v>
      </c>
      <c r="G59" s="283" t="s">
        <v>309</v>
      </c>
      <c r="H59" s="148" t="s">
        <v>123</v>
      </c>
      <c r="I59" s="149">
        <v>140</v>
      </c>
      <c r="J59" s="150"/>
      <c r="K59" s="150"/>
      <c r="L59" s="151"/>
    </row>
    <row r="60" spans="1:12" s="98" customFormat="1" ht="29.25" customHeight="1">
      <c r="A60" s="68">
        <v>57</v>
      </c>
      <c r="B60" s="144" t="str">
        <f t="shared" si="8"/>
        <v>SHOT PUT-</v>
      </c>
      <c r="C60" s="146">
        <v>38</v>
      </c>
      <c r="D60" s="146"/>
      <c r="E60" s="294">
        <v>1999</v>
      </c>
      <c r="F60" s="147" t="s">
        <v>418</v>
      </c>
      <c r="G60" s="283" t="s">
        <v>309</v>
      </c>
      <c r="H60" s="148" t="s">
        <v>124</v>
      </c>
      <c r="I60" s="149">
        <v>1112</v>
      </c>
      <c r="J60" s="150"/>
      <c r="K60" s="150"/>
      <c r="L60" s="151"/>
    </row>
    <row r="61" spans="1:12" s="98" customFormat="1" ht="29.25" customHeight="1">
      <c r="A61" s="68">
        <v>58</v>
      </c>
      <c r="B61" s="144" t="str">
        <f t="shared" si="8"/>
        <v>DISCUS THROW-</v>
      </c>
      <c r="C61" s="146">
        <v>38</v>
      </c>
      <c r="D61" s="146"/>
      <c r="E61" s="294">
        <v>1999</v>
      </c>
      <c r="F61" s="147" t="s">
        <v>418</v>
      </c>
      <c r="G61" s="283" t="s">
        <v>309</v>
      </c>
      <c r="H61" s="148" t="s">
        <v>128</v>
      </c>
      <c r="I61" s="149">
        <v>4615</v>
      </c>
      <c r="J61" s="150"/>
      <c r="K61" s="150"/>
      <c r="L61" s="151"/>
    </row>
    <row r="62" spans="1:12" s="98" customFormat="1" ht="29.25" customHeight="1">
      <c r="A62" s="68">
        <v>59</v>
      </c>
      <c r="B62" s="144" t="str">
        <f t="shared" si="8"/>
        <v>JAVELIN THROW-</v>
      </c>
      <c r="C62" s="146"/>
      <c r="D62" s="146"/>
      <c r="E62" s="294"/>
      <c r="F62" s="147" t="s">
        <v>393</v>
      </c>
      <c r="G62" s="283" t="s">
        <v>309</v>
      </c>
      <c r="H62" s="148" t="s">
        <v>129</v>
      </c>
      <c r="I62" s="149"/>
      <c r="J62" s="150"/>
      <c r="K62" s="150"/>
      <c r="L62" s="151"/>
    </row>
    <row r="63" spans="1:14" s="173" customFormat="1" ht="74.25" customHeight="1" thickBot="1">
      <c r="A63" s="68">
        <v>60</v>
      </c>
      <c r="B63" s="197" t="str">
        <f aca="true" t="shared" si="9" ref="B63:B68">CONCATENATE(H63,"-",J63,"-",K63)</f>
        <v>4X100M--</v>
      </c>
      <c r="C63" s="198" t="s">
        <v>437</v>
      </c>
      <c r="D63" s="198"/>
      <c r="E63" s="298"/>
      <c r="F63" s="199" t="s">
        <v>438</v>
      </c>
      <c r="G63" s="287" t="s">
        <v>309</v>
      </c>
      <c r="H63" s="200" t="s">
        <v>37</v>
      </c>
      <c r="I63" s="201"/>
      <c r="J63" s="202"/>
      <c r="K63" s="202"/>
      <c r="L63" s="203"/>
      <c r="N63" s="98"/>
    </row>
    <row r="64" spans="1:14" s="173" customFormat="1" ht="24" customHeight="1">
      <c r="A64" s="68">
        <v>61</v>
      </c>
      <c r="B64" s="190" t="str">
        <f t="shared" si="9"/>
        <v>100M--</v>
      </c>
      <c r="C64" s="191">
        <v>43</v>
      </c>
      <c r="D64" s="191"/>
      <c r="E64" s="296">
        <v>1999</v>
      </c>
      <c r="F64" s="192" t="s">
        <v>366</v>
      </c>
      <c r="G64" s="285" t="s">
        <v>310</v>
      </c>
      <c r="H64" s="193" t="s">
        <v>36</v>
      </c>
      <c r="I64" s="194">
        <v>1199</v>
      </c>
      <c r="J64" s="195"/>
      <c r="K64" s="195"/>
      <c r="L64" s="196"/>
      <c r="N64" s="98"/>
    </row>
    <row r="65" spans="1:14" s="173" customFormat="1" ht="24" customHeight="1">
      <c r="A65" s="68">
        <v>62</v>
      </c>
      <c r="B65" s="166" t="str">
        <f t="shared" si="9"/>
        <v>300M--</v>
      </c>
      <c r="C65" s="167">
        <v>47</v>
      </c>
      <c r="D65" s="167"/>
      <c r="E65" s="297">
        <v>1999</v>
      </c>
      <c r="F65" s="168" t="s">
        <v>370</v>
      </c>
      <c r="G65" s="286" t="s">
        <v>310</v>
      </c>
      <c r="H65" s="169" t="s">
        <v>109</v>
      </c>
      <c r="I65" s="170">
        <v>5263</v>
      </c>
      <c r="J65" s="171"/>
      <c r="K65" s="171"/>
      <c r="L65" s="172"/>
      <c r="N65" s="98"/>
    </row>
    <row r="66" spans="1:14" s="173" customFormat="1" ht="24" customHeight="1">
      <c r="A66" s="68">
        <v>63</v>
      </c>
      <c r="B66" s="166" t="str">
        <f t="shared" si="9"/>
        <v>800M--</v>
      </c>
      <c r="C66" s="167">
        <v>45</v>
      </c>
      <c r="D66" s="167"/>
      <c r="E66" s="297">
        <v>1999</v>
      </c>
      <c r="F66" s="168" t="s">
        <v>368</v>
      </c>
      <c r="G66" s="286" t="s">
        <v>310</v>
      </c>
      <c r="H66" s="169" t="s">
        <v>35</v>
      </c>
      <c r="I66" s="170">
        <v>20380</v>
      </c>
      <c r="J66" s="171"/>
      <c r="K66" s="171"/>
      <c r="L66" s="172"/>
      <c r="N66" s="98"/>
    </row>
    <row r="67" spans="1:14" s="173" customFormat="1" ht="24" customHeight="1">
      <c r="A67" s="68">
        <v>64</v>
      </c>
      <c r="B67" s="166" t="str">
        <f t="shared" si="9"/>
        <v>2000M--</v>
      </c>
      <c r="C67" s="167">
        <v>46</v>
      </c>
      <c r="D67" s="167"/>
      <c r="E67" s="297">
        <v>2000</v>
      </c>
      <c r="F67" s="168" t="s">
        <v>369</v>
      </c>
      <c r="G67" s="286" t="s">
        <v>310</v>
      </c>
      <c r="H67" s="169" t="s">
        <v>308</v>
      </c>
      <c r="I67" s="170"/>
      <c r="J67" s="171"/>
      <c r="K67" s="171"/>
      <c r="L67" s="172"/>
      <c r="N67" s="98"/>
    </row>
    <row r="68" spans="1:14" s="173" customFormat="1" ht="25.5" customHeight="1">
      <c r="A68" s="68">
        <v>65</v>
      </c>
      <c r="B68" s="166" t="str">
        <f t="shared" si="9"/>
        <v>100M.HURDLES--</v>
      </c>
      <c r="C68" s="167">
        <v>44</v>
      </c>
      <c r="D68" s="167"/>
      <c r="E68" s="297">
        <v>1999</v>
      </c>
      <c r="F68" s="168" t="s">
        <v>367</v>
      </c>
      <c r="G68" s="286" t="s">
        <v>310</v>
      </c>
      <c r="H68" s="169" t="s">
        <v>151</v>
      </c>
      <c r="I68" s="170">
        <v>1603</v>
      </c>
      <c r="J68" s="171"/>
      <c r="K68" s="171"/>
      <c r="L68" s="172"/>
      <c r="N68" s="98"/>
    </row>
    <row r="69" spans="1:14" s="173" customFormat="1" ht="24" customHeight="1">
      <c r="A69" s="68">
        <v>66</v>
      </c>
      <c r="B69" s="166" t="str">
        <f aca="true" t="shared" si="10" ref="B69:B74">CONCATENATE(H69,"-",L69)</f>
        <v>LONG JUMP-</v>
      </c>
      <c r="C69" s="167">
        <v>51</v>
      </c>
      <c r="D69" s="167"/>
      <c r="E69" s="297">
        <v>1999</v>
      </c>
      <c r="F69" s="168" t="s">
        <v>374</v>
      </c>
      <c r="G69" s="286" t="s">
        <v>310</v>
      </c>
      <c r="H69" s="169" t="s">
        <v>131</v>
      </c>
      <c r="I69" s="170">
        <v>599</v>
      </c>
      <c r="J69" s="171"/>
      <c r="K69" s="171"/>
      <c r="L69" s="172"/>
      <c r="N69" s="98"/>
    </row>
    <row r="70" spans="1:14" s="173" customFormat="1" ht="24" customHeight="1">
      <c r="A70" s="68">
        <v>67</v>
      </c>
      <c r="B70" s="166" t="str">
        <f t="shared" si="10"/>
        <v>TRIPLE JUMP-</v>
      </c>
      <c r="C70" s="167">
        <v>53</v>
      </c>
      <c r="D70" s="167"/>
      <c r="E70" s="297">
        <v>1999</v>
      </c>
      <c r="F70" s="168" t="s">
        <v>376</v>
      </c>
      <c r="G70" s="286" t="s">
        <v>310</v>
      </c>
      <c r="H70" s="169" t="s">
        <v>307</v>
      </c>
      <c r="I70" s="170">
        <v>1343</v>
      </c>
      <c r="J70" s="171"/>
      <c r="K70" s="171"/>
      <c r="L70" s="172"/>
      <c r="N70" s="98"/>
    </row>
    <row r="71" spans="1:14" s="173" customFormat="1" ht="24" customHeight="1">
      <c r="A71" s="68">
        <v>68</v>
      </c>
      <c r="B71" s="166" t="str">
        <f t="shared" si="10"/>
        <v>HIGH JUMP-</v>
      </c>
      <c r="C71" s="167">
        <v>49</v>
      </c>
      <c r="D71" s="167"/>
      <c r="E71" s="297">
        <v>1999</v>
      </c>
      <c r="F71" s="168" t="s">
        <v>372</v>
      </c>
      <c r="G71" s="286" t="s">
        <v>310</v>
      </c>
      <c r="H71" s="169" t="s">
        <v>123</v>
      </c>
      <c r="I71" s="170">
        <v>190</v>
      </c>
      <c r="J71" s="171"/>
      <c r="K71" s="171"/>
      <c r="L71" s="172"/>
      <c r="N71" s="98"/>
    </row>
    <row r="72" spans="1:14" s="173" customFormat="1" ht="24" customHeight="1">
      <c r="A72" s="68">
        <v>69</v>
      </c>
      <c r="B72" s="166" t="str">
        <f t="shared" si="10"/>
        <v>SHOT PUT-</v>
      </c>
      <c r="C72" s="167">
        <v>52</v>
      </c>
      <c r="D72" s="167"/>
      <c r="E72" s="297">
        <v>1999</v>
      </c>
      <c r="F72" s="168" t="s">
        <v>375</v>
      </c>
      <c r="G72" s="286" t="s">
        <v>310</v>
      </c>
      <c r="H72" s="169" t="s">
        <v>124</v>
      </c>
      <c r="I72" s="170">
        <v>1548</v>
      </c>
      <c r="J72" s="171"/>
      <c r="K72" s="171"/>
      <c r="L72" s="172"/>
      <c r="N72" s="98"/>
    </row>
    <row r="73" spans="1:14" s="173" customFormat="1" ht="24" customHeight="1">
      <c r="A73" s="68">
        <v>70</v>
      </c>
      <c r="B73" s="166" t="str">
        <f t="shared" si="10"/>
        <v>DISCUS THROW-</v>
      </c>
      <c r="C73" s="167">
        <v>48</v>
      </c>
      <c r="D73" s="167"/>
      <c r="E73" s="297">
        <v>1999</v>
      </c>
      <c r="F73" s="168" t="s">
        <v>371</v>
      </c>
      <c r="G73" s="286" t="s">
        <v>310</v>
      </c>
      <c r="H73" s="169" t="s">
        <v>128</v>
      </c>
      <c r="I73" s="170">
        <v>3746</v>
      </c>
      <c r="J73" s="171"/>
      <c r="K73" s="171"/>
      <c r="L73" s="172"/>
      <c r="N73" s="98"/>
    </row>
    <row r="74" spans="1:14" s="173" customFormat="1" ht="24" customHeight="1">
      <c r="A74" s="68">
        <v>71</v>
      </c>
      <c r="B74" s="166" t="str">
        <f t="shared" si="10"/>
        <v>JAVELIN THROW-</v>
      </c>
      <c r="C74" s="167">
        <v>50</v>
      </c>
      <c r="D74" s="167"/>
      <c r="E74" s="297">
        <v>1999</v>
      </c>
      <c r="F74" s="168" t="s">
        <v>373</v>
      </c>
      <c r="G74" s="286" t="s">
        <v>310</v>
      </c>
      <c r="H74" s="169" t="s">
        <v>129</v>
      </c>
      <c r="I74" s="170">
        <v>3749</v>
      </c>
      <c r="J74" s="171"/>
      <c r="K74" s="171"/>
      <c r="L74" s="172"/>
      <c r="N74" s="98"/>
    </row>
    <row r="75" spans="1:14" s="173" customFormat="1" ht="69" customHeight="1" thickBot="1">
      <c r="A75" s="68">
        <v>72</v>
      </c>
      <c r="B75" s="197" t="str">
        <f aca="true" t="shared" si="11" ref="B75:B80">CONCATENATE(H75,"-",J75,"-",K75)</f>
        <v>4X100M--</v>
      </c>
      <c r="C75" s="198"/>
      <c r="D75" s="198"/>
      <c r="E75" s="298"/>
      <c r="F75" s="199" t="s">
        <v>393</v>
      </c>
      <c r="G75" s="287" t="s">
        <v>310</v>
      </c>
      <c r="H75" s="200" t="s">
        <v>37</v>
      </c>
      <c r="I75" s="201"/>
      <c r="J75" s="202"/>
      <c r="K75" s="202"/>
      <c r="L75" s="203"/>
      <c r="N75" s="98"/>
    </row>
    <row r="76" spans="1:14" s="173" customFormat="1" ht="24" customHeight="1">
      <c r="A76" s="68">
        <v>73</v>
      </c>
      <c r="B76" s="190" t="str">
        <f t="shared" si="11"/>
        <v>100M--</v>
      </c>
      <c r="C76" s="175">
        <v>54</v>
      </c>
      <c r="D76" s="175"/>
      <c r="E76" s="299">
        <v>1999</v>
      </c>
      <c r="F76" s="176" t="s">
        <v>377</v>
      </c>
      <c r="G76" s="288" t="s">
        <v>285</v>
      </c>
      <c r="H76" s="178" t="s">
        <v>36</v>
      </c>
      <c r="I76" s="179"/>
      <c r="J76" s="180"/>
      <c r="K76" s="180"/>
      <c r="L76" s="181"/>
      <c r="N76" s="98"/>
    </row>
    <row r="77" spans="1:14" s="173" customFormat="1" ht="24" customHeight="1">
      <c r="A77" s="68">
        <v>74</v>
      </c>
      <c r="B77" s="166" t="str">
        <f t="shared" si="11"/>
        <v>300M--</v>
      </c>
      <c r="C77" s="146">
        <v>55</v>
      </c>
      <c r="D77" s="146"/>
      <c r="E77" s="294">
        <v>1999</v>
      </c>
      <c r="F77" s="147" t="s">
        <v>378</v>
      </c>
      <c r="G77" s="283" t="s">
        <v>285</v>
      </c>
      <c r="H77" s="148" t="s">
        <v>109</v>
      </c>
      <c r="I77" s="149"/>
      <c r="J77" s="150"/>
      <c r="K77" s="150"/>
      <c r="L77" s="151"/>
      <c r="N77" s="98"/>
    </row>
    <row r="78" spans="1:14" s="173" customFormat="1" ht="24" customHeight="1">
      <c r="A78" s="68">
        <v>75</v>
      </c>
      <c r="B78" s="166" t="str">
        <f t="shared" si="11"/>
        <v>800M--</v>
      </c>
      <c r="C78" s="146">
        <v>56</v>
      </c>
      <c r="D78" s="146"/>
      <c r="E78" s="294">
        <v>1999</v>
      </c>
      <c r="F78" s="147" t="s">
        <v>379</v>
      </c>
      <c r="G78" s="283" t="s">
        <v>285</v>
      </c>
      <c r="H78" s="148" t="s">
        <v>35</v>
      </c>
      <c r="I78" s="149"/>
      <c r="J78" s="150"/>
      <c r="K78" s="150"/>
      <c r="L78" s="151"/>
      <c r="N78" s="98"/>
    </row>
    <row r="79" spans="1:14" s="173" customFormat="1" ht="24" customHeight="1">
      <c r="A79" s="68">
        <v>76</v>
      </c>
      <c r="B79" s="166" t="str">
        <f t="shared" si="11"/>
        <v>2000M--</v>
      </c>
      <c r="C79" s="146">
        <v>57</v>
      </c>
      <c r="D79" s="146"/>
      <c r="E79" s="294">
        <v>1999</v>
      </c>
      <c r="F79" s="147" t="s">
        <v>380</v>
      </c>
      <c r="G79" s="283" t="s">
        <v>285</v>
      </c>
      <c r="H79" s="148" t="s">
        <v>308</v>
      </c>
      <c r="I79" s="149"/>
      <c r="J79" s="150"/>
      <c r="K79" s="150"/>
      <c r="L79" s="151"/>
      <c r="N79" s="98"/>
    </row>
    <row r="80" spans="1:14" s="173" customFormat="1" ht="24" customHeight="1">
      <c r="A80" s="68">
        <v>77</v>
      </c>
      <c r="B80" s="166" t="str">
        <f t="shared" si="11"/>
        <v>100M.HURDLES--</v>
      </c>
      <c r="C80" s="146">
        <v>58</v>
      </c>
      <c r="D80" s="146"/>
      <c r="E80" s="294">
        <v>1999</v>
      </c>
      <c r="F80" s="147" t="s">
        <v>381</v>
      </c>
      <c r="G80" s="283" t="s">
        <v>285</v>
      </c>
      <c r="H80" s="148" t="s">
        <v>151</v>
      </c>
      <c r="I80" s="149"/>
      <c r="J80" s="150"/>
      <c r="K80" s="150"/>
      <c r="L80" s="151"/>
      <c r="N80" s="98"/>
    </row>
    <row r="81" spans="1:14" s="173" customFormat="1" ht="24" customHeight="1">
      <c r="A81" s="68">
        <v>78</v>
      </c>
      <c r="B81" s="166" t="str">
        <f aca="true" t="shared" si="12" ref="B81:B86">CONCATENATE(H81,"-",L81)</f>
        <v>LONG JUMP-</v>
      </c>
      <c r="C81" s="146">
        <v>60</v>
      </c>
      <c r="D81" s="146"/>
      <c r="E81" s="294">
        <v>2000</v>
      </c>
      <c r="F81" s="147" t="s">
        <v>383</v>
      </c>
      <c r="G81" s="283" t="s">
        <v>285</v>
      </c>
      <c r="H81" s="148" t="s">
        <v>131</v>
      </c>
      <c r="I81" s="149"/>
      <c r="J81" s="150"/>
      <c r="K81" s="150"/>
      <c r="L81" s="151"/>
      <c r="N81" s="98"/>
    </row>
    <row r="82" spans="1:14" s="173" customFormat="1" ht="24" customHeight="1">
      <c r="A82" s="68">
        <v>79</v>
      </c>
      <c r="B82" s="166" t="str">
        <f t="shared" si="12"/>
        <v>TRIPLE JUMP-</v>
      </c>
      <c r="C82" s="146">
        <v>61</v>
      </c>
      <c r="D82" s="167"/>
      <c r="E82" s="294">
        <v>1999</v>
      </c>
      <c r="F82" s="147" t="s">
        <v>384</v>
      </c>
      <c r="G82" s="283" t="s">
        <v>285</v>
      </c>
      <c r="H82" s="148" t="s">
        <v>307</v>
      </c>
      <c r="I82" s="149"/>
      <c r="J82" s="150"/>
      <c r="K82" s="150"/>
      <c r="L82" s="151"/>
      <c r="N82" s="98"/>
    </row>
    <row r="83" spans="1:14" s="173" customFormat="1" ht="24" customHeight="1">
      <c r="A83" s="68">
        <v>80</v>
      </c>
      <c r="B83" s="166" t="str">
        <f t="shared" si="12"/>
        <v>HIGH JUMP-</v>
      </c>
      <c r="C83" s="146">
        <v>59</v>
      </c>
      <c r="D83" s="146"/>
      <c r="E83" s="294">
        <v>1999</v>
      </c>
      <c r="F83" s="147" t="s">
        <v>382</v>
      </c>
      <c r="G83" s="283" t="s">
        <v>285</v>
      </c>
      <c r="H83" s="148" t="s">
        <v>123</v>
      </c>
      <c r="I83" s="149"/>
      <c r="J83" s="150"/>
      <c r="K83" s="150"/>
      <c r="L83" s="151"/>
      <c r="N83" s="98"/>
    </row>
    <row r="84" spans="1:14" s="173" customFormat="1" ht="24" customHeight="1">
      <c r="A84" s="68">
        <v>81</v>
      </c>
      <c r="B84" s="166" t="str">
        <f t="shared" si="12"/>
        <v>SHOT PUT-</v>
      </c>
      <c r="C84" s="146">
        <v>62</v>
      </c>
      <c r="D84" s="146"/>
      <c r="E84" s="294">
        <v>1999</v>
      </c>
      <c r="F84" s="147" t="s">
        <v>385</v>
      </c>
      <c r="G84" s="283" t="s">
        <v>285</v>
      </c>
      <c r="H84" s="148" t="s">
        <v>124</v>
      </c>
      <c r="I84" s="149"/>
      <c r="J84" s="150"/>
      <c r="K84" s="150"/>
      <c r="L84" s="151"/>
      <c r="N84" s="98"/>
    </row>
    <row r="85" spans="1:14" s="173" customFormat="1" ht="24.75" customHeight="1">
      <c r="A85" s="68">
        <v>82</v>
      </c>
      <c r="B85" s="166" t="str">
        <f t="shared" si="12"/>
        <v>DISCUS THROW-</v>
      </c>
      <c r="C85" s="146">
        <v>62</v>
      </c>
      <c r="D85" s="146"/>
      <c r="E85" s="294">
        <v>1999</v>
      </c>
      <c r="F85" s="147" t="s">
        <v>385</v>
      </c>
      <c r="G85" s="283" t="s">
        <v>285</v>
      </c>
      <c r="H85" s="148" t="s">
        <v>128</v>
      </c>
      <c r="I85" s="149"/>
      <c r="J85" s="150"/>
      <c r="K85" s="150"/>
      <c r="L85" s="151"/>
      <c r="N85" s="98"/>
    </row>
    <row r="86" spans="1:14" s="173" customFormat="1" ht="24" customHeight="1">
      <c r="A86" s="68">
        <v>83</v>
      </c>
      <c r="B86" s="166" t="str">
        <f t="shared" si="12"/>
        <v>JAVELIN THROW-</v>
      </c>
      <c r="C86" s="146">
        <v>63</v>
      </c>
      <c r="D86" s="146"/>
      <c r="E86" s="294">
        <v>1999</v>
      </c>
      <c r="F86" s="147" t="s">
        <v>386</v>
      </c>
      <c r="G86" s="283" t="s">
        <v>285</v>
      </c>
      <c r="H86" s="148" t="s">
        <v>129</v>
      </c>
      <c r="I86" s="149"/>
      <c r="J86" s="150"/>
      <c r="K86" s="150"/>
      <c r="L86" s="151"/>
      <c r="N86" s="98"/>
    </row>
    <row r="87" spans="1:14" s="173" customFormat="1" ht="59.25" customHeight="1" thickBot="1">
      <c r="A87" s="68">
        <v>84</v>
      </c>
      <c r="B87" s="197" t="str">
        <f aca="true" t="shared" si="13" ref="B87:B92">CONCATENATE(H87,"-",J87,"-",K87)</f>
        <v>4X100M--</v>
      </c>
      <c r="C87" s="183" t="s">
        <v>387</v>
      </c>
      <c r="D87" s="183"/>
      <c r="E87" s="295" t="s">
        <v>388</v>
      </c>
      <c r="F87" s="184" t="s">
        <v>389</v>
      </c>
      <c r="G87" s="284" t="s">
        <v>285</v>
      </c>
      <c r="H87" s="186" t="s">
        <v>37</v>
      </c>
      <c r="I87" s="187"/>
      <c r="J87" s="188"/>
      <c r="K87" s="188"/>
      <c r="L87" s="189"/>
      <c r="N87" s="98"/>
    </row>
    <row r="88" spans="1:12" s="173" customFormat="1" ht="24" customHeight="1">
      <c r="A88" s="68">
        <v>85</v>
      </c>
      <c r="B88" s="190" t="str">
        <f t="shared" si="13"/>
        <v>100M--</v>
      </c>
      <c r="C88" s="191"/>
      <c r="D88" s="191"/>
      <c r="E88" s="296"/>
      <c r="F88" s="192"/>
      <c r="G88" s="285"/>
      <c r="H88" s="193" t="s">
        <v>36</v>
      </c>
      <c r="I88" s="194"/>
      <c r="J88" s="195"/>
      <c r="K88" s="195"/>
      <c r="L88" s="196"/>
    </row>
    <row r="89" spans="1:12" s="173" customFormat="1" ht="24" customHeight="1">
      <c r="A89" s="68">
        <v>86</v>
      </c>
      <c r="B89" s="166" t="str">
        <f t="shared" si="13"/>
        <v>300M--</v>
      </c>
      <c r="C89" s="167"/>
      <c r="D89" s="167"/>
      <c r="E89" s="297"/>
      <c r="F89" s="168"/>
      <c r="G89" s="286"/>
      <c r="H89" s="169" t="s">
        <v>109</v>
      </c>
      <c r="I89" s="170"/>
      <c r="J89" s="171"/>
      <c r="K89" s="171"/>
      <c r="L89" s="172"/>
    </row>
    <row r="90" spans="1:12" s="173" customFormat="1" ht="24" customHeight="1">
      <c r="A90" s="68">
        <v>87</v>
      </c>
      <c r="B90" s="166" t="str">
        <f t="shared" si="13"/>
        <v>800M--</v>
      </c>
      <c r="C90" s="167"/>
      <c r="D90" s="167"/>
      <c r="E90" s="297"/>
      <c r="F90" s="168"/>
      <c r="G90" s="286"/>
      <c r="H90" s="169" t="s">
        <v>35</v>
      </c>
      <c r="I90" s="170"/>
      <c r="J90" s="171"/>
      <c r="K90" s="171"/>
      <c r="L90" s="172"/>
    </row>
    <row r="91" spans="1:12" s="173" customFormat="1" ht="25.5" customHeight="1">
      <c r="A91" s="68">
        <v>88</v>
      </c>
      <c r="B91" s="166" t="str">
        <f t="shared" si="13"/>
        <v>2000M--</v>
      </c>
      <c r="C91" s="167"/>
      <c r="D91" s="167"/>
      <c r="E91" s="297"/>
      <c r="F91" s="168"/>
      <c r="G91" s="286"/>
      <c r="H91" s="169" t="s">
        <v>308</v>
      </c>
      <c r="I91" s="170"/>
      <c r="J91" s="171"/>
      <c r="K91" s="171"/>
      <c r="L91" s="172"/>
    </row>
    <row r="92" spans="1:12" s="173" customFormat="1" ht="24" customHeight="1">
      <c r="A92" s="68">
        <v>89</v>
      </c>
      <c r="B92" s="166" t="str">
        <f t="shared" si="13"/>
        <v>100M.HURDLES--</v>
      </c>
      <c r="C92" s="167"/>
      <c r="D92" s="167"/>
      <c r="E92" s="297"/>
      <c r="F92" s="168"/>
      <c r="G92" s="286"/>
      <c r="H92" s="169" t="s">
        <v>151</v>
      </c>
      <c r="I92" s="170"/>
      <c r="J92" s="171"/>
      <c r="K92" s="171"/>
      <c r="L92" s="172"/>
    </row>
    <row r="93" spans="1:12" s="173" customFormat="1" ht="24" customHeight="1">
      <c r="A93" s="68">
        <v>90</v>
      </c>
      <c r="B93" s="166" t="str">
        <f aca="true" t="shared" si="14" ref="B93:B98">CONCATENATE(H93,"-",L93)</f>
        <v>LONG JUMP-</v>
      </c>
      <c r="C93" s="167"/>
      <c r="D93" s="167"/>
      <c r="E93" s="297"/>
      <c r="F93" s="168"/>
      <c r="G93" s="286"/>
      <c r="H93" s="169" t="s">
        <v>131</v>
      </c>
      <c r="I93" s="170"/>
      <c r="J93" s="171"/>
      <c r="K93" s="171"/>
      <c r="L93" s="172"/>
    </row>
    <row r="94" spans="1:12" s="173" customFormat="1" ht="24" customHeight="1">
      <c r="A94" s="68">
        <v>91</v>
      </c>
      <c r="B94" s="166" t="str">
        <f t="shared" si="14"/>
        <v>TRIPLE JUMP-</v>
      </c>
      <c r="C94" s="167"/>
      <c r="D94" s="167"/>
      <c r="E94" s="297"/>
      <c r="F94" s="168"/>
      <c r="G94" s="286"/>
      <c r="H94" s="169" t="s">
        <v>307</v>
      </c>
      <c r="I94" s="170"/>
      <c r="J94" s="171"/>
      <c r="K94" s="171"/>
      <c r="L94" s="172"/>
    </row>
    <row r="95" spans="1:12" s="173" customFormat="1" ht="24" customHeight="1">
      <c r="A95" s="68">
        <v>92</v>
      </c>
      <c r="B95" s="166" t="str">
        <f t="shared" si="14"/>
        <v>HIGH JUMP-</v>
      </c>
      <c r="C95" s="167"/>
      <c r="D95" s="167"/>
      <c r="E95" s="297"/>
      <c r="F95" s="168"/>
      <c r="G95" s="286"/>
      <c r="H95" s="169" t="s">
        <v>123</v>
      </c>
      <c r="I95" s="170"/>
      <c r="J95" s="171"/>
      <c r="K95" s="171"/>
      <c r="L95" s="172"/>
    </row>
    <row r="96" spans="1:12" s="173" customFormat="1" ht="24" customHeight="1">
      <c r="A96" s="68">
        <v>93</v>
      </c>
      <c r="B96" s="166" t="str">
        <f t="shared" si="14"/>
        <v>SHOT PUT-</v>
      </c>
      <c r="C96" s="167"/>
      <c r="D96" s="167"/>
      <c r="E96" s="297"/>
      <c r="F96" s="168"/>
      <c r="G96" s="286"/>
      <c r="H96" s="169" t="s">
        <v>124</v>
      </c>
      <c r="I96" s="170"/>
      <c r="J96" s="171"/>
      <c r="K96" s="171"/>
      <c r="L96" s="172"/>
    </row>
    <row r="97" spans="1:12" s="173" customFormat="1" ht="24" customHeight="1">
      <c r="A97" s="68">
        <v>94</v>
      </c>
      <c r="B97" s="166" t="str">
        <f t="shared" si="14"/>
        <v>DISCUS THROW-</v>
      </c>
      <c r="C97" s="167"/>
      <c r="D97" s="167"/>
      <c r="E97" s="297"/>
      <c r="F97" s="168"/>
      <c r="G97" s="286"/>
      <c r="H97" s="169" t="s">
        <v>128</v>
      </c>
      <c r="I97" s="170"/>
      <c r="J97" s="171"/>
      <c r="K97" s="171"/>
      <c r="L97" s="172"/>
    </row>
    <row r="98" spans="1:12" s="173" customFormat="1" ht="25.5" customHeight="1">
      <c r="A98" s="68">
        <v>95</v>
      </c>
      <c r="B98" s="166" t="str">
        <f t="shared" si="14"/>
        <v>JAVELIN THROW-</v>
      </c>
      <c r="C98" s="167"/>
      <c r="D98" s="167"/>
      <c r="E98" s="297"/>
      <c r="F98" s="168"/>
      <c r="G98" s="286"/>
      <c r="H98" s="169" t="s">
        <v>129</v>
      </c>
      <c r="I98" s="170"/>
      <c r="J98" s="171"/>
      <c r="K98" s="171"/>
      <c r="L98" s="172"/>
    </row>
    <row r="99" spans="1:12" s="173" customFormat="1" ht="71.25" customHeight="1" thickBot="1">
      <c r="A99" s="68">
        <v>96</v>
      </c>
      <c r="B99" s="197" t="str">
        <f aca="true" t="shared" si="15" ref="B99:B104">CONCATENATE(H99,"-",J99,"-",K99)</f>
        <v>4X100M--</v>
      </c>
      <c r="C99" s="198"/>
      <c r="D99" s="198"/>
      <c r="E99" s="298"/>
      <c r="F99" s="199"/>
      <c r="G99" s="287"/>
      <c r="H99" s="200" t="s">
        <v>37</v>
      </c>
      <c r="I99" s="201"/>
      <c r="J99" s="202"/>
      <c r="K99" s="202"/>
      <c r="L99" s="203"/>
    </row>
    <row r="100" spans="1:12" s="173" customFormat="1" ht="24" customHeight="1">
      <c r="A100" s="68">
        <v>97</v>
      </c>
      <c r="B100" s="190" t="str">
        <f t="shared" si="15"/>
        <v>100M--</v>
      </c>
      <c r="C100" s="175"/>
      <c r="D100" s="175"/>
      <c r="E100" s="299"/>
      <c r="F100" s="176"/>
      <c r="G100" s="288"/>
      <c r="H100" s="178" t="s">
        <v>36</v>
      </c>
      <c r="I100" s="179"/>
      <c r="J100" s="180"/>
      <c r="K100" s="180"/>
      <c r="L100" s="181"/>
    </row>
    <row r="101" spans="1:12" s="173" customFormat="1" ht="24" customHeight="1">
      <c r="A101" s="68">
        <v>98</v>
      </c>
      <c r="B101" s="166" t="str">
        <f t="shared" si="15"/>
        <v>300M--</v>
      </c>
      <c r="C101" s="146"/>
      <c r="D101" s="146"/>
      <c r="E101" s="294"/>
      <c r="F101" s="147"/>
      <c r="G101" s="283"/>
      <c r="H101" s="148" t="s">
        <v>109</v>
      </c>
      <c r="I101" s="149"/>
      <c r="J101" s="150"/>
      <c r="K101" s="150"/>
      <c r="L101" s="151"/>
    </row>
    <row r="102" spans="1:12" s="173" customFormat="1" ht="24" customHeight="1">
      <c r="A102" s="68">
        <v>99</v>
      </c>
      <c r="B102" s="166" t="str">
        <f t="shared" si="15"/>
        <v>800M--</v>
      </c>
      <c r="C102" s="146"/>
      <c r="D102" s="146"/>
      <c r="E102" s="294"/>
      <c r="F102" s="147"/>
      <c r="G102" s="283"/>
      <c r="H102" s="148" t="s">
        <v>35</v>
      </c>
      <c r="I102" s="149"/>
      <c r="J102" s="150"/>
      <c r="K102" s="150"/>
      <c r="L102" s="151"/>
    </row>
    <row r="103" spans="1:12" s="173" customFormat="1" ht="24" customHeight="1">
      <c r="A103" s="68">
        <v>100</v>
      </c>
      <c r="B103" s="166" t="str">
        <f t="shared" si="15"/>
        <v>2000M--</v>
      </c>
      <c r="C103" s="146"/>
      <c r="D103" s="146"/>
      <c r="E103" s="294"/>
      <c r="F103" s="147"/>
      <c r="G103" s="283"/>
      <c r="H103" s="148" t="s">
        <v>308</v>
      </c>
      <c r="I103" s="149"/>
      <c r="J103" s="150"/>
      <c r="K103" s="150"/>
      <c r="L103" s="151"/>
    </row>
    <row r="104" spans="1:12" s="173" customFormat="1" ht="30" customHeight="1">
      <c r="A104" s="68">
        <v>101</v>
      </c>
      <c r="B104" s="166" t="str">
        <f t="shared" si="15"/>
        <v>100M.HURDLES--</v>
      </c>
      <c r="C104" s="146"/>
      <c r="D104" s="146"/>
      <c r="E104" s="294"/>
      <c r="F104" s="147"/>
      <c r="G104" s="283"/>
      <c r="H104" s="148" t="s">
        <v>151</v>
      </c>
      <c r="I104" s="149"/>
      <c r="J104" s="150"/>
      <c r="K104" s="150"/>
      <c r="L104" s="151"/>
    </row>
    <row r="105" spans="1:12" s="173" customFormat="1" ht="29.25" customHeight="1">
      <c r="A105" s="68">
        <v>102</v>
      </c>
      <c r="B105" s="166" t="str">
        <f aca="true" t="shared" si="16" ref="B105:B110">CONCATENATE(H105,"-",L105)</f>
        <v>LONG JUMP-</v>
      </c>
      <c r="C105" s="146"/>
      <c r="D105" s="146"/>
      <c r="E105" s="294"/>
      <c r="F105" s="147"/>
      <c r="G105" s="283"/>
      <c r="H105" s="148" t="s">
        <v>131</v>
      </c>
      <c r="I105" s="149"/>
      <c r="J105" s="150"/>
      <c r="K105" s="150"/>
      <c r="L105" s="151"/>
    </row>
    <row r="106" spans="1:12" s="173" customFormat="1" ht="29.25" customHeight="1">
      <c r="A106" s="68">
        <v>103</v>
      </c>
      <c r="B106" s="166" t="str">
        <f t="shared" si="16"/>
        <v>TRIPLE JUMP-</v>
      </c>
      <c r="C106" s="146"/>
      <c r="D106" s="146"/>
      <c r="E106" s="294"/>
      <c r="F106" s="147"/>
      <c r="G106" s="283"/>
      <c r="H106" s="148" t="s">
        <v>307</v>
      </c>
      <c r="I106" s="149"/>
      <c r="J106" s="150"/>
      <c r="K106" s="150"/>
      <c r="L106" s="151"/>
    </row>
    <row r="107" spans="1:12" s="173" customFormat="1" ht="25.5" customHeight="1">
      <c r="A107" s="68">
        <v>104</v>
      </c>
      <c r="B107" s="166" t="str">
        <f t="shared" si="16"/>
        <v>HIGH JUMP-</v>
      </c>
      <c r="C107" s="146"/>
      <c r="D107" s="146"/>
      <c r="E107" s="294"/>
      <c r="F107" s="147"/>
      <c r="G107" s="283"/>
      <c r="H107" s="148" t="s">
        <v>123</v>
      </c>
      <c r="I107" s="149"/>
      <c r="J107" s="150"/>
      <c r="K107" s="150"/>
      <c r="L107" s="151"/>
    </row>
    <row r="108" spans="1:12" s="173" customFormat="1" ht="26.25" customHeight="1">
      <c r="A108" s="68">
        <v>105</v>
      </c>
      <c r="B108" s="166" t="str">
        <f t="shared" si="16"/>
        <v>SHOT PUT-</v>
      </c>
      <c r="C108" s="146"/>
      <c r="D108" s="146"/>
      <c r="E108" s="294"/>
      <c r="F108" s="147"/>
      <c r="G108" s="283"/>
      <c r="H108" s="148" t="s">
        <v>124</v>
      </c>
      <c r="I108" s="149"/>
      <c r="J108" s="150"/>
      <c r="K108" s="150"/>
      <c r="L108" s="151"/>
    </row>
    <row r="109" spans="1:12" s="173" customFormat="1" ht="27.75" customHeight="1">
      <c r="A109" s="68">
        <v>106</v>
      </c>
      <c r="B109" s="166" t="str">
        <f t="shared" si="16"/>
        <v>DISCUS THROW-</v>
      </c>
      <c r="C109" s="146"/>
      <c r="D109" s="146"/>
      <c r="E109" s="294"/>
      <c r="F109" s="147"/>
      <c r="G109" s="283"/>
      <c r="H109" s="148" t="s">
        <v>128</v>
      </c>
      <c r="I109" s="149"/>
      <c r="J109" s="150"/>
      <c r="K109" s="150"/>
      <c r="L109" s="151"/>
    </row>
    <row r="110" spans="1:12" s="173" customFormat="1" ht="28.5" customHeight="1">
      <c r="A110" s="68">
        <v>107</v>
      </c>
      <c r="B110" s="166" t="str">
        <f t="shared" si="16"/>
        <v>JAVELIN THROW-</v>
      </c>
      <c r="C110" s="146"/>
      <c r="D110" s="146"/>
      <c r="E110" s="294"/>
      <c r="F110" s="147"/>
      <c r="G110" s="283"/>
      <c r="H110" s="148" t="s">
        <v>129</v>
      </c>
      <c r="I110" s="149"/>
      <c r="J110" s="150"/>
      <c r="K110" s="150"/>
      <c r="L110" s="151"/>
    </row>
    <row r="111" spans="1:12" s="173" customFormat="1" ht="72" customHeight="1" thickBot="1">
      <c r="A111" s="68">
        <v>108</v>
      </c>
      <c r="B111" s="197" t="str">
        <f aca="true" t="shared" si="17" ref="B111:B116">CONCATENATE(H111,"-",J111,"-",K111)</f>
        <v>4X100M--</v>
      </c>
      <c r="C111" s="183"/>
      <c r="D111" s="183"/>
      <c r="E111" s="295"/>
      <c r="F111" s="184"/>
      <c r="G111" s="284"/>
      <c r="H111" s="186" t="s">
        <v>37</v>
      </c>
      <c r="I111" s="187"/>
      <c r="J111" s="188"/>
      <c r="K111" s="188"/>
      <c r="L111" s="189"/>
    </row>
    <row r="112" spans="1:12" s="173" customFormat="1" ht="24" customHeight="1">
      <c r="A112" s="68">
        <v>109</v>
      </c>
      <c r="B112" s="190" t="str">
        <f t="shared" si="17"/>
        <v>100M--</v>
      </c>
      <c r="C112" s="191"/>
      <c r="D112" s="191"/>
      <c r="E112" s="296"/>
      <c r="F112" s="192"/>
      <c r="G112" s="285"/>
      <c r="H112" s="193" t="s">
        <v>36</v>
      </c>
      <c r="I112" s="194"/>
      <c r="J112" s="195"/>
      <c r="K112" s="195"/>
      <c r="L112" s="196"/>
    </row>
    <row r="113" spans="1:12" s="173" customFormat="1" ht="24" customHeight="1">
      <c r="A113" s="68">
        <v>110</v>
      </c>
      <c r="B113" s="166" t="str">
        <f t="shared" si="17"/>
        <v>300M--</v>
      </c>
      <c r="C113" s="167"/>
      <c r="D113" s="167"/>
      <c r="E113" s="297"/>
      <c r="F113" s="168"/>
      <c r="G113" s="286"/>
      <c r="H113" s="169" t="s">
        <v>109</v>
      </c>
      <c r="I113" s="170"/>
      <c r="J113" s="171"/>
      <c r="K113" s="171"/>
      <c r="L113" s="172"/>
    </row>
    <row r="114" spans="1:12" s="173" customFormat="1" ht="24" customHeight="1">
      <c r="A114" s="68">
        <v>111</v>
      </c>
      <c r="B114" s="166" t="str">
        <f t="shared" si="17"/>
        <v>800M--</v>
      </c>
      <c r="C114" s="167"/>
      <c r="D114" s="167"/>
      <c r="E114" s="297"/>
      <c r="F114" s="168"/>
      <c r="G114" s="286"/>
      <c r="H114" s="169" t="s">
        <v>35</v>
      </c>
      <c r="I114" s="170"/>
      <c r="J114" s="171"/>
      <c r="K114" s="171"/>
      <c r="L114" s="172"/>
    </row>
    <row r="115" spans="1:12" s="173" customFormat="1" ht="24" customHeight="1">
      <c r="A115" s="68">
        <v>112</v>
      </c>
      <c r="B115" s="166" t="str">
        <f t="shared" si="17"/>
        <v>2000M--</v>
      </c>
      <c r="C115" s="167"/>
      <c r="D115" s="167"/>
      <c r="E115" s="297"/>
      <c r="F115" s="168"/>
      <c r="G115" s="286"/>
      <c r="H115" s="169" t="s">
        <v>308</v>
      </c>
      <c r="I115" s="170"/>
      <c r="J115" s="171"/>
      <c r="K115" s="171"/>
      <c r="L115" s="172"/>
    </row>
    <row r="116" spans="1:12" s="173" customFormat="1" ht="24" customHeight="1">
      <c r="A116" s="68">
        <v>113</v>
      </c>
      <c r="B116" s="166" t="str">
        <f t="shared" si="17"/>
        <v>100M.HURDLES--</v>
      </c>
      <c r="C116" s="167"/>
      <c r="D116" s="167"/>
      <c r="E116" s="297"/>
      <c r="F116" s="168"/>
      <c r="G116" s="286"/>
      <c r="H116" s="169" t="s">
        <v>151</v>
      </c>
      <c r="I116" s="170"/>
      <c r="J116" s="171"/>
      <c r="K116" s="171"/>
      <c r="L116" s="172"/>
    </row>
    <row r="117" spans="1:12" s="173" customFormat="1" ht="29.25" customHeight="1">
      <c r="A117" s="68">
        <v>114</v>
      </c>
      <c r="B117" s="166" t="str">
        <f aca="true" t="shared" si="18" ref="B117:B122">CONCATENATE(H117,"-",L117)</f>
        <v>LONG JUMP-</v>
      </c>
      <c r="C117" s="167"/>
      <c r="D117" s="167"/>
      <c r="E117" s="297"/>
      <c r="F117" s="168"/>
      <c r="G117" s="286"/>
      <c r="H117" s="169" t="s">
        <v>131</v>
      </c>
      <c r="I117" s="170"/>
      <c r="J117" s="171"/>
      <c r="K117" s="171"/>
      <c r="L117" s="172"/>
    </row>
    <row r="118" spans="1:12" s="173" customFormat="1" ht="29.25" customHeight="1">
      <c r="A118" s="68">
        <v>115</v>
      </c>
      <c r="B118" s="166" t="str">
        <f t="shared" si="18"/>
        <v>TRIPLE JUMP-</v>
      </c>
      <c r="C118" s="167"/>
      <c r="D118" s="167"/>
      <c r="E118" s="297"/>
      <c r="F118" s="168"/>
      <c r="G118" s="286"/>
      <c r="H118" s="169" t="s">
        <v>307</v>
      </c>
      <c r="I118" s="170"/>
      <c r="J118" s="171"/>
      <c r="K118" s="171"/>
      <c r="L118" s="172"/>
    </row>
    <row r="119" spans="1:12" s="173" customFormat="1" ht="24" customHeight="1">
      <c r="A119" s="68">
        <v>116</v>
      </c>
      <c r="B119" s="166" t="str">
        <f t="shared" si="18"/>
        <v>HIGH JUMP-</v>
      </c>
      <c r="C119" s="167"/>
      <c r="D119" s="167"/>
      <c r="E119" s="297"/>
      <c r="F119" s="168"/>
      <c r="G119" s="286"/>
      <c r="H119" s="169" t="s">
        <v>123</v>
      </c>
      <c r="I119" s="170"/>
      <c r="J119" s="171"/>
      <c r="K119" s="171"/>
      <c r="L119" s="172"/>
    </row>
    <row r="120" spans="1:12" s="173" customFormat="1" ht="24" customHeight="1">
      <c r="A120" s="68">
        <v>117</v>
      </c>
      <c r="B120" s="166" t="str">
        <f t="shared" si="18"/>
        <v>SHOT PUT-</v>
      </c>
      <c r="C120" s="167"/>
      <c r="D120" s="167"/>
      <c r="E120" s="297"/>
      <c r="F120" s="168"/>
      <c r="G120" s="286"/>
      <c r="H120" s="169" t="s">
        <v>124</v>
      </c>
      <c r="I120" s="170"/>
      <c r="J120" s="171"/>
      <c r="K120" s="171"/>
      <c r="L120" s="172"/>
    </row>
    <row r="121" spans="1:12" s="173" customFormat="1" ht="24" customHeight="1">
      <c r="A121" s="68">
        <v>118</v>
      </c>
      <c r="B121" s="166" t="str">
        <f t="shared" si="18"/>
        <v>DISCUS THROW-</v>
      </c>
      <c r="C121" s="167"/>
      <c r="D121" s="167"/>
      <c r="E121" s="297"/>
      <c r="F121" s="168"/>
      <c r="G121" s="286"/>
      <c r="H121" s="169" t="s">
        <v>128</v>
      </c>
      <c r="I121" s="170"/>
      <c r="J121" s="171"/>
      <c r="K121" s="171"/>
      <c r="L121" s="172"/>
    </row>
    <row r="122" spans="1:12" s="173" customFormat="1" ht="24" customHeight="1">
      <c r="A122" s="68">
        <v>119</v>
      </c>
      <c r="B122" s="166" t="str">
        <f t="shared" si="18"/>
        <v>JAVELIN THROW-</v>
      </c>
      <c r="C122" s="167"/>
      <c r="D122" s="167"/>
      <c r="E122" s="297"/>
      <c r="F122" s="168"/>
      <c r="G122" s="286"/>
      <c r="H122" s="169" t="s">
        <v>129</v>
      </c>
      <c r="I122" s="170"/>
      <c r="J122" s="171"/>
      <c r="K122" s="171"/>
      <c r="L122" s="172"/>
    </row>
    <row r="123" spans="1:12" s="173" customFormat="1" ht="68.25" customHeight="1" thickBot="1">
      <c r="A123" s="68">
        <v>120</v>
      </c>
      <c r="B123" s="197" t="str">
        <f aca="true" t="shared" si="19" ref="B123:B128">CONCATENATE(H123,"-",J123,"-",K123)</f>
        <v>4X100M--</v>
      </c>
      <c r="C123" s="198"/>
      <c r="D123" s="198"/>
      <c r="E123" s="298"/>
      <c r="F123" s="199"/>
      <c r="G123" s="287"/>
      <c r="H123" s="200" t="s">
        <v>37</v>
      </c>
      <c r="I123" s="201"/>
      <c r="J123" s="202"/>
      <c r="K123" s="202"/>
      <c r="L123" s="203"/>
    </row>
    <row r="124" spans="1:12" s="173" customFormat="1" ht="28.5" customHeight="1">
      <c r="A124" s="68">
        <v>121</v>
      </c>
      <c r="B124" s="190" t="str">
        <f t="shared" si="19"/>
        <v>100M--</v>
      </c>
      <c r="C124" s="204"/>
      <c r="D124" s="204"/>
      <c r="E124" s="300"/>
      <c r="F124" s="205"/>
      <c r="G124" s="289"/>
      <c r="H124" s="207" t="s">
        <v>36</v>
      </c>
      <c r="I124" s="208"/>
      <c r="J124" s="209"/>
      <c r="K124" s="209"/>
      <c r="L124" s="210"/>
    </row>
    <row r="125" spans="1:12" s="173" customFormat="1" ht="24" customHeight="1">
      <c r="A125" s="68">
        <v>122</v>
      </c>
      <c r="B125" s="166" t="str">
        <f t="shared" si="19"/>
        <v>300M--</v>
      </c>
      <c r="C125" s="146"/>
      <c r="D125" s="146"/>
      <c r="E125" s="294"/>
      <c r="F125" s="147"/>
      <c r="G125" s="283"/>
      <c r="H125" s="148" t="s">
        <v>109</v>
      </c>
      <c r="I125" s="149"/>
      <c r="J125" s="150"/>
      <c r="K125" s="150"/>
      <c r="L125" s="151"/>
    </row>
    <row r="126" spans="1:12" s="173" customFormat="1" ht="24" customHeight="1">
      <c r="A126" s="68">
        <v>123</v>
      </c>
      <c r="B126" s="166" t="str">
        <f t="shared" si="19"/>
        <v>800M--</v>
      </c>
      <c r="C126" s="146"/>
      <c r="D126" s="146"/>
      <c r="E126" s="294"/>
      <c r="F126" s="147"/>
      <c r="G126" s="283"/>
      <c r="H126" s="148" t="s">
        <v>35</v>
      </c>
      <c r="I126" s="149"/>
      <c r="J126" s="150"/>
      <c r="K126" s="150"/>
      <c r="L126" s="151"/>
    </row>
    <row r="127" spans="1:12" s="173" customFormat="1" ht="24" customHeight="1">
      <c r="A127" s="68">
        <v>124</v>
      </c>
      <c r="B127" s="166" t="str">
        <f t="shared" si="19"/>
        <v>2000M--</v>
      </c>
      <c r="C127" s="146"/>
      <c r="D127" s="146"/>
      <c r="E127" s="294"/>
      <c r="F127" s="147"/>
      <c r="G127" s="283"/>
      <c r="H127" s="148" t="s">
        <v>308</v>
      </c>
      <c r="I127" s="149"/>
      <c r="J127" s="150"/>
      <c r="K127" s="150"/>
      <c r="L127" s="151"/>
    </row>
    <row r="128" spans="1:12" s="173" customFormat="1" ht="24" customHeight="1">
      <c r="A128" s="68">
        <v>125</v>
      </c>
      <c r="B128" s="166" t="str">
        <f t="shared" si="19"/>
        <v>100M.HURDLES--</v>
      </c>
      <c r="C128" s="146"/>
      <c r="D128" s="146"/>
      <c r="E128" s="294"/>
      <c r="F128" s="147"/>
      <c r="G128" s="283"/>
      <c r="H128" s="148" t="s">
        <v>151</v>
      </c>
      <c r="I128" s="149"/>
      <c r="J128" s="150"/>
      <c r="K128" s="150"/>
      <c r="L128" s="151"/>
    </row>
    <row r="129" spans="1:12" s="173" customFormat="1" ht="24" customHeight="1">
      <c r="A129" s="68">
        <v>126</v>
      </c>
      <c r="B129" s="166" t="str">
        <f aca="true" t="shared" si="20" ref="B129:B134">CONCATENATE(H129,"-",L129)</f>
        <v>LONG JUMP-</v>
      </c>
      <c r="C129" s="146"/>
      <c r="D129" s="146"/>
      <c r="E129" s="294"/>
      <c r="F129" s="147"/>
      <c r="G129" s="283"/>
      <c r="H129" s="148" t="s">
        <v>131</v>
      </c>
      <c r="I129" s="149"/>
      <c r="J129" s="150"/>
      <c r="K129" s="150"/>
      <c r="L129" s="151"/>
    </row>
    <row r="130" spans="1:12" s="173" customFormat="1" ht="24" customHeight="1">
      <c r="A130" s="68">
        <v>127</v>
      </c>
      <c r="B130" s="166" t="str">
        <f t="shared" si="20"/>
        <v>TRIPLE JUMP-</v>
      </c>
      <c r="C130" s="146"/>
      <c r="D130" s="146"/>
      <c r="E130" s="294"/>
      <c r="F130" s="147"/>
      <c r="G130" s="283"/>
      <c r="H130" s="148" t="s">
        <v>307</v>
      </c>
      <c r="I130" s="149"/>
      <c r="J130" s="150"/>
      <c r="K130" s="150"/>
      <c r="L130" s="151"/>
    </row>
    <row r="131" spans="1:12" s="173" customFormat="1" ht="30" customHeight="1">
      <c r="A131" s="68">
        <v>128</v>
      </c>
      <c r="B131" s="166" t="str">
        <f t="shared" si="20"/>
        <v>HIGH JUMP-</v>
      </c>
      <c r="C131" s="146"/>
      <c r="D131" s="146"/>
      <c r="E131" s="294"/>
      <c r="F131" s="147"/>
      <c r="G131" s="283"/>
      <c r="H131" s="148" t="s">
        <v>123</v>
      </c>
      <c r="I131" s="149"/>
      <c r="J131" s="150"/>
      <c r="K131" s="150"/>
      <c r="L131" s="151"/>
    </row>
    <row r="132" spans="1:12" s="173" customFormat="1" ht="24" customHeight="1">
      <c r="A132" s="68">
        <v>129</v>
      </c>
      <c r="B132" s="166" t="str">
        <f t="shared" si="20"/>
        <v>SHOT PUT-</v>
      </c>
      <c r="C132" s="146"/>
      <c r="D132" s="146"/>
      <c r="E132" s="294"/>
      <c r="F132" s="147"/>
      <c r="G132" s="283"/>
      <c r="H132" s="148" t="s">
        <v>124</v>
      </c>
      <c r="I132" s="149"/>
      <c r="J132" s="150"/>
      <c r="K132" s="150"/>
      <c r="L132" s="151"/>
    </row>
    <row r="133" spans="1:12" s="173" customFormat="1" ht="24" customHeight="1">
      <c r="A133" s="68">
        <v>130</v>
      </c>
      <c r="B133" s="166" t="str">
        <f t="shared" si="20"/>
        <v>DISCUS THROW-</v>
      </c>
      <c r="C133" s="146"/>
      <c r="D133" s="146"/>
      <c r="E133" s="294"/>
      <c r="F133" s="147"/>
      <c r="G133" s="283"/>
      <c r="H133" s="148" t="s">
        <v>128</v>
      </c>
      <c r="I133" s="149"/>
      <c r="J133" s="150"/>
      <c r="K133" s="150"/>
      <c r="L133" s="151"/>
    </row>
    <row r="134" spans="1:12" s="173" customFormat="1" ht="24" customHeight="1">
      <c r="A134" s="68">
        <v>131</v>
      </c>
      <c r="B134" s="166" t="str">
        <f t="shared" si="20"/>
        <v>JAVELIN THROW-</v>
      </c>
      <c r="C134" s="146"/>
      <c r="D134" s="146"/>
      <c r="E134" s="294"/>
      <c r="F134" s="147"/>
      <c r="G134" s="283"/>
      <c r="H134" s="148" t="s">
        <v>129</v>
      </c>
      <c r="I134" s="149"/>
      <c r="J134" s="150"/>
      <c r="K134" s="150"/>
      <c r="L134" s="151"/>
    </row>
    <row r="135" spans="1:12" s="173" customFormat="1" ht="71.25" customHeight="1" thickBot="1">
      <c r="A135" s="68">
        <v>132</v>
      </c>
      <c r="B135" s="197" t="str">
        <f aca="true" t="shared" si="21" ref="B135:B140">CONCATENATE(H135,"-",J135,"-",K135)</f>
        <v>4X100M--</v>
      </c>
      <c r="C135" s="183"/>
      <c r="D135" s="183"/>
      <c r="E135" s="295"/>
      <c r="F135" s="184"/>
      <c r="G135" s="284"/>
      <c r="H135" s="186" t="s">
        <v>37</v>
      </c>
      <c r="I135" s="187"/>
      <c r="J135" s="188"/>
      <c r="K135" s="188"/>
      <c r="L135" s="189"/>
    </row>
    <row r="136" spans="1:12" s="173" customFormat="1" ht="24" customHeight="1">
      <c r="A136" s="68">
        <v>133</v>
      </c>
      <c r="B136" s="190" t="str">
        <f t="shared" si="21"/>
        <v>100M--</v>
      </c>
      <c r="C136" s="191"/>
      <c r="D136" s="191"/>
      <c r="E136" s="296"/>
      <c r="F136" s="192"/>
      <c r="G136" s="285"/>
      <c r="H136" s="193" t="s">
        <v>36</v>
      </c>
      <c r="I136" s="194"/>
      <c r="J136" s="195"/>
      <c r="K136" s="195"/>
      <c r="L136" s="196"/>
    </row>
    <row r="137" spans="1:12" s="173" customFormat="1" ht="26.25" customHeight="1">
      <c r="A137" s="68">
        <v>134</v>
      </c>
      <c r="B137" s="166" t="str">
        <f t="shared" si="21"/>
        <v>300M--</v>
      </c>
      <c r="C137" s="167"/>
      <c r="D137" s="167"/>
      <c r="E137" s="297"/>
      <c r="F137" s="168"/>
      <c r="G137" s="286"/>
      <c r="H137" s="169" t="s">
        <v>109</v>
      </c>
      <c r="I137" s="170"/>
      <c r="J137" s="171"/>
      <c r="K137" s="171"/>
      <c r="L137" s="172"/>
    </row>
    <row r="138" spans="1:12" s="173" customFormat="1" ht="24" customHeight="1">
      <c r="A138" s="68">
        <v>135</v>
      </c>
      <c r="B138" s="166" t="str">
        <f t="shared" si="21"/>
        <v>800M--</v>
      </c>
      <c r="C138" s="167"/>
      <c r="D138" s="167"/>
      <c r="E138" s="297"/>
      <c r="F138" s="168"/>
      <c r="G138" s="286"/>
      <c r="H138" s="169" t="s">
        <v>35</v>
      </c>
      <c r="I138" s="170"/>
      <c r="J138" s="171"/>
      <c r="K138" s="171"/>
      <c r="L138" s="172"/>
    </row>
    <row r="139" spans="1:12" s="173" customFormat="1" ht="24" customHeight="1">
      <c r="A139" s="68">
        <v>136</v>
      </c>
      <c r="B139" s="166" t="str">
        <f t="shared" si="21"/>
        <v>2000M--</v>
      </c>
      <c r="C139" s="167"/>
      <c r="D139" s="167"/>
      <c r="E139" s="297"/>
      <c r="F139" s="168"/>
      <c r="G139" s="286"/>
      <c r="H139" s="169" t="s">
        <v>308</v>
      </c>
      <c r="I139" s="170"/>
      <c r="J139" s="171"/>
      <c r="K139" s="171"/>
      <c r="L139" s="172"/>
    </row>
    <row r="140" spans="1:12" s="173" customFormat="1" ht="24" customHeight="1">
      <c r="A140" s="68">
        <v>137</v>
      </c>
      <c r="B140" s="166" t="str">
        <f t="shared" si="21"/>
        <v>100M.HURDLES--</v>
      </c>
      <c r="C140" s="167"/>
      <c r="D140" s="167"/>
      <c r="E140" s="297"/>
      <c r="F140" s="168"/>
      <c r="G140" s="286"/>
      <c r="H140" s="169" t="s">
        <v>151</v>
      </c>
      <c r="I140" s="170"/>
      <c r="J140" s="171"/>
      <c r="K140" s="171"/>
      <c r="L140" s="172"/>
    </row>
    <row r="141" spans="1:12" s="173" customFormat="1" ht="24" customHeight="1">
      <c r="A141" s="68">
        <v>138</v>
      </c>
      <c r="B141" s="166" t="str">
        <f aca="true" t="shared" si="22" ref="B141:B146">CONCATENATE(H141,"-",L141)</f>
        <v>LONG JUMP-</v>
      </c>
      <c r="C141" s="167"/>
      <c r="D141" s="167"/>
      <c r="E141" s="297"/>
      <c r="F141" s="168"/>
      <c r="G141" s="286"/>
      <c r="H141" s="169" t="s">
        <v>131</v>
      </c>
      <c r="I141" s="170"/>
      <c r="J141" s="171"/>
      <c r="K141" s="171"/>
      <c r="L141" s="172"/>
    </row>
    <row r="142" spans="1:12" s="173" customFormat="1" ht="24" customHeight="1">
      <c r="A142" s="68">
        <v>139</v>
      </c>
      <c r="B142" s="166" t="str">
        <f t="shared" si="22"/>
        <v>TRIPLE JUMP-</v>
      </c>
      <c r="C142" s="167"/>
      <c r="D142" s="167"/>
      <c r="E142" s="297"/>
      <c r="F142" s="168"/>
      <c r="G142" s="286"/>
      <c r="H142" s="169" t="s">
        <v>307</v>
      </c>
      <c r="I142" s="170"/>
      <c r="J142" s="171"/>
      <c r="K142" s="171"/>
      <c r="L142" s="172"/>
    </row>
    <row r="143" spans="1:12" s="173" customFormat="1" ht="24" customHeight="1">
      <c r="A143" s="68">
        <v>140</v>
      </c>
      <c r="B143" s="166" t="str">
        <f t="shared" si="22"/>
        <v>HIGH JUMP-</v>
      </c>
      <c r="C143" s="167"/>
      <c r="D143" s="167"/>
      <c r="E143" s="297"/>
      <c r="F143" s="168"/>
      <c r="G143" s="286"/>
      <c r="H143" s="169" t="s">
        <v>123</v>
      </c>
      <c r="I143" s="170"/>
      <c r="J143" s="171"/>
      <c r="K143" s="171"/>
      <c r="L143" s="172"/>
    </row>
    <row r="144" spans="1:12" s="173" customFormat="1" ht="28.5" customHeight="1">
      <c r="A144" s="68">
        <v>141</v>
      </c>
      <c r="B144" s="166" t="str">
        <f t="shared" si="22"/>
        <v>SHOT PUT-</v>
      </c>
      <c r="C144" s="167"/>
      <c r="D144" s="167"/>
      <c r="E144" s="297"/>
      <c r="F144" s="168"/>
      <c r="G144" s="286"/>
      <c r="H144" s="169" t="s">
        <v>124</v>
      </c>
      <c r="I144" s="170"/>
      <c r="J144" s="171"/>
      <c r="K144" s="171"/>
      <c r="L144" s="172"/>
    </row>
    <row r="145" spans="1:12" s="173" customFormat="1" ht="24" customHeight="1">
      <c r="A145" s="68">
        <v>142</v>
      </c>
      <c r="B145" s="166" t="str">
        <f t="shared" si="22"/>
        <v>DISCUS THROW-</v>
      </c>
      <c r="C145" s="167"/>
      <c r="D145" s="167"/>
      <c r="E145" s="297"/>
      <c r="F145" s="168"/>
      <c r="G145" s="286"/>
      <c r="H145" s="169" t="s">
        <v>128</v>
      </c>
      <c r="I145" s="170"/>
      <c r="J145" s="171"/>
      <c r="K145" s="171"/>
      <c r="L145" s="172"/>
    </row>
    <row r="146" spans="1:12" s="173" customFormat="1" ht="24" customHeight="1">
      <c r="A146" s="68">
        <v>143</v>
      </c>
      <c r="B146" s="166" t="str">
        <f t="shared" si="22"/>
        <v>JAVELIN THROW-</v>
      </c>
      <c r="C146" s="167"/>
      <c r="D146" s="167"/>
      <c r="E146" s="297"/>
      <c r="F146" s="168"/>
      <c r="G146" s="286"/>
      <c r="H146" s="169" t="s">
        <v>129</v>
      </c>
      <c r="I146" s="170"/>
      <c r="J146" s="171"/>
      <c r="K146" s="171"/>
      <c r="L146" s="172"/>
    </row>
    <row r="147" spans="1:12" s="173" customFormat="1" ht="69.75" customHeight="1" thickBot="1">
      <c r="A147" s="68">
        <v>144</v>
      </c>
      <c r="B147" s="197" t="str">
        <f aca="true" t="shared" si="23" ref="B147:B152">CONCATENATE(H147,"-",J147,"-",K147)</f>
        <v>4X100M--</v>
      </c>
      <c r="C147" s="198"/>
      <c r="D147" s="198"/>
      <c r="E147" s="298"/>
      <c r="F147" s="199"/>
      <c r="G147" s="287"/>
      <c r="H147" s="200" t="s">
        <v>37</v>
      </c>
      <c r="I147" s="201"/>
      <c r="J147" s="202"/>
      <c r="K147" s="202"/>
      <c r="L147" s="203"/>
    </row>
    <row r="148" spans="1:12" s="173" customFormat="1" ht="24" customHeight="1">
      <c r="A148" s="68">
        <v>145</v>
      </c>
      <c r="B148" s="190" t="str">
        <f t="shared" si="23"/>
        <v>100M--</v>
      </c>
      <c r="C148" s="175"/>
      <c r="D148" s="175"/>
      <c r="E148" s="299"/>
      <c r="F148" s="176"/>
      <c r="G148" s="288"/>
      <c r="H148" s="178" t="s">
        <v>36</v>
      </c>
      <c r="I148" s="179"/>
      <c r="J148" s="180"/>
      <c r="K148" s="180"/>
      <c r="L148" s="181"/>
    </row>
    <row r="149" spans="1:12" s="173" customFormat="1" ht="24" customHeight="1">
      <c r="A149" s="68">
        <v>146</v>
      </c>
      <c r="B149" s="166" t="str">
        <f t="shared" si="23"/>
        <v>300M--</v>
      </c>
      <c r="C149" s="146"/>
      <c r="D149" s="146"/>
      <c r="E149" s="294"/>
      <c r="F149" s="147"/>
      <c r="G149" s="283"/>
      <c r="H149" s="148" t="s">
        <v>109</v>
      </c>
      <c r="I149" s="149"/>
      <c r="J149" s="150"/>
      <c r="K149" s="150"/>
      <c r="L149" s="151"/>
    </row>
    <row r="150" spans="1:12" s="173" customFormat="1" ht="25.5" customHeight="1">
      <c r="A150" s="68">
        <v>147</v>
      </c>
      <c r="B150" s="166" t="str">
        <f t="shared" si="23"/>
        <v>800M--</v>
      </c>
      <c r="C150" s="146"/>
      <c r="D150" s="146"/>
      <c r="E150" s="294"/>
      <c r="F150" s="147"/>
      <c r="G150" s="283"/>
      <c r="H150" s="148" t="s">
        <v>35</v>
      </c>
      <c r="I150" s="149"/>
      <c r="J150" s="150"/>
      <c r="K150" s="150"/>
      <c r="L150" s="151"/>
    </row>
    <row r="151" spans="1:12" s="173" customFormat="1" ht="24" customHeight="1">
      <c r="A151" s="68">
        <v>148</v>
      </c>
      <c r="B151" s="166" t="str">
        <f t="shared" si="23"/>
        <v>2000M--</v>
      </c>
      <c r="C151" s="146"/>
      <c r="D151" s="146"/>
      <c r="E151" s="294"/>
      <c r="F151" s="147"/>
      <c r="G151" s="283"/>
      <c r="H151" s="148" t="s">
        <v>308</v>
      </c>
      <c r="I151" s="149"/>
      <c r="J151" s="150"/>
      <c r="K151" s="150"/>
      <c r="L151" s="151"/>
    </row>
    <row r="152" spans="1:12" s="173" customFormat="1" ht="24" customHeight="1">
      <c r="A152" s="68">
        <v>149</v>
      </c>
      <c r="B152" s="166" t="str">
        <f t="shared" si="23"/>
        <v>100M.HURDLES--</v>
      </c>
      <c r="C152" s="146"/>
      <c r="D152" s="146"/>
      <c r="E152" s="294"/>
      <c r="F152" s="147"/>
      <c r="G152" s="283"/>
      <c r="H152" s="148" t="s">
        <v>151</v>
      </c>
      <c r="I152" s="149"/>
      <c r="J152" s="150"/>
      <c r="K152" s="150"/>
      <c r="L152" s="151"/>
    </row>
    <row r="153" spans="1:12" s="173" customFormat="1" ht="24" customHeight="1">
      <c r="A153" s="68">
        <v>150</v>
      </c>
      <c r="B153" s="166" t="str">
        <f aca="true" t="shared" si="24" ref="B153:B158">CONCATENATE(H153,"-",L153)</f>
        <v>LONG JUMP-</v>
      </c>
      <c r="C153" s="146"/>
      <c r="D153" s="146"/>
      <c r="E153" s="294"/>
      <c r="F153" s="147"/>
      <c r="G153" s="283"/>
      <c r="H153" s="148" t="s">
        <v>131</v>
      </c>
      <c r="I153" s="149"/>
      <c r="J153" s="150"/>
      <c r="K153" s="150"/>
      <c r="L153" s="151"/>
    </row>
    <row r="154" spans="1:12" s="173" customFormat="1" ht="24" customHeight="1">
      <c r="A154" s="68">
        <v>151</v>
      </c>
      <c r="B154" s="166" t="str">
        <f t="shared" si="24"/>
        <v>TRIPLE JUMP-</v>
      </c>
      <c r="C154" s="146"/>
      <c r="D154" s="146"/>
      <c r="E154" s="294"/>
      <c r="F154" s="147"/>
      <c r="G154" s="283"/>
      <c r="H154" s="148" t="s">
        <v>307</v>
      </c>
      <c r="I154" s="149"/>
      <c r="J154" s="150"/>
      <c r="K154" s="150"/>
      <c r="L154" s="151"/>
    </row>
    <row r="155" spans="1:12" s="173" customFormat="1" ht="24" customHeight="1">
      <c r="A155" s="68">
        <v>152</v>
      </c>
      <c r="B155" s="166" t="str">
        <f t="shared" si="24"/>
        <v>HIGH JUMP-</v>
      </c>
      <c r="C155" s="146"/>
      <c r="D155" s="146"/>
      <c r="E155" s="294"/>
      <c r="F155" s="147"/>
      <c r="G155" s="283"/>
      <c r="H155" s="148" t="s">
        <v>123</v>
      </c>
      <c r="I155" s="149"/>
      <c r="J155" s="150"/>
      <c r="K155" s="150"/>
      <c r="L155" s="151"/>
    </row>
    <row r="156" spans="1:12" s="173" customFormat="1" ht="24" customHeight="1">
      <c r="A156" s="68">
        <v>153</v>
      </c>
      <c r="B156" s="166" t="str">
        <f t="shared" si="24"/>
        <v>SHOT PUT-</v>
      </c>
      <c r="C156" s="146"/>
      <c r="D156" s="146"/>
      <c r="E156" s="294"/>
      <c r="F156" s="147"/>
      <c r="G156" s="283"/>
      <c r="H156" s="148" t="s">
        <v>124</v>
      </c>
      <c r="I156" s="149"/>
      <c r="J156" s="150"/>
      <c r="K156" s="150"/>
      <c r="L156" s="151"/>
    </row>
    <row r="157" spans="1:12" s="173" customFormat="1" ht="27.75" customHeight="1">
      <c r="A157" s="68">
        <v>154</v>
      </c>
      <c r="B157" s="166" t="str">
        <f t="shared" si="24"/>
        <v>DISCUS THROW-</v>
      </c>
      <c r="C157" s="146"/>
      <c r="D157" s="146"/>
      <c r="E157" s="294"/>
      <c r="F157" s="147"/>
      <c r="G157" s="283"/>
      <c r="H157" s="148" t="s">
        <v>128</v>
      </c>
      <c r="I157" s="149"/>
      <c r="J157" s="150"/>
      <c r="K157" s="150"/>
      <c r="L157" s="151"/>
    </row>
    <row r="158" spans="1:12" s="173" customFormat="1" ht="24" customHeight="1">
      <c r="A158" s="68">
        <v>155</v>
      </c>
      <c r="B158" s="166" t="str">
        <f t="shared" si="24"/>
        <v>JAVELIN THROW-</v>
      </c>
      <c r="C158" s="146"/>
      <c r="D158" s="146"/>
      <c r="E158" s="294"/>
      <c r="F158" s="147"/>
      <c r="G158" s="283"/>
      <c r="H158" s="148" t="s">
        <v>129</v>
      </c>
      <c r="I158" s="149"/>
      <c r="J158" s="150"/>
      <c r="K158" s="150"/>
      <c r="L158" s="151"/>
    </row>
    <row r="159" spans="1:12" s="173" customFormat="1" ht="69.75" customHeight="1" thickBot="1">
      <c r="A159" s="68">
        <v>156</v>
      </c>
      <c r="B159" s="197" t="str">
        <f aca="true" t="shared" si="25" ref="B159:B164">CONCATENATE(H159,"-",J159,"-",K159)</f>
        <v>4X100M--</v>
      </c>
      <c r="C159" s="183"/>
      <c r="D159" s="183"/>
      <c r="E159" s="295"/>
      <c r="F159" s="184"/>
      <c r="G159" s="284"/>
      <c r="H159" s="186" t="s">
        <v>37</v>
      </c>
      <c r="I159" s="187"/>
      <c r="J159" s="188"/>
      <c r="K159" s="188"/>
      <c r="L159" s="189"/>
    </row>
    <row r="160" spans="1:12" s="173" customFormat="1" ht="24" customHeight="1">
      <c r="A160" s="68">
        <v>157</v>
      </c>
      <c r="B160" s="190" t="str">
        <f t="shared" si="25"/>
        <v>100M--</v>
      </c>
      <c r="C160" s="191"/>
      <c r="D160" s="191"/>
      <c r="E160" s="296"/>
      <c r="F160" s="192"/>
      <c r="G160" s="285"/>
      <c r="H160" s="193" t="s">
        <v>36</v>
      </c>
      <c r="I160" s="194"/>
      <c r="J160" s="195"/>
      <c r="K160" s="195"/>
      <c r="L160" s="196"/>
    </row>
    <row r="161" spans="1:12" s="173" customFormat="1" ht="24" customHeight="1">
      <c r="A161" s="68">
        <v>158</v>
      </c>
      <c r="B161" s="166" t="str">
        <f t="shared" si="25"/>
        <v>300M--</v>
      </c>
      <c r="C161" s="167"/>
      <c r="D161" s="167"/>
      <c r="E161" s="297"/>
      <c r="F161" s="168"/>
      <c r="G161" s="286"/>
      <c r="H161" s="169" t="s">
        <v>109</v>
      </c>
      <c r="I161" s="170"/>
      <c r="J161" s="171"/>
      <c r="K161" s="171"/>
      <c r="L161" s="172"/>
    </row>
    <row r="162" spans="1:12" s="173" customFormat="1" ht="24" customHeight="1">
      <c r="A162" s="68">
        <v>159</v>
      </c>
      <c r="B162" s="166" t="str">
        <f t="shared" si="25"/>
        <v>800M--</v>
      </c>
      <c r="C162" s="167"/>
      <c r="D162" s="167"/>
      <c r="E162" s="301"/>
      <c r="F162" s="282"/>
      <c r="G162" s="286"/>
      <c r="H162" s="169" t="s">
        <v>35</v>
      </c>
      <c r="I162" s="170"/>
      <c r="J162" s="171"/>
      <c r="K162" s="171"/>
      <c r="L162" s="172"/>
    </row>
    <row r="163" spans="1:12" s="173" customFormat="1" ht="26.25" customHeight="1">
      <c r="A163" s="68">
        <v>160</v>
      </c>
      <c r="B163" s="166" t="str">
        <f t="shared" si="25"/>
        <v>2000M--</v>
      </c>
      <c r="C163" s="167"/>
      <c r="D163" s="167"/>
      <c r="E163" s="301"/>
      <c r="F163" s="282"/>
      <c r="G163" s="286"/>
      <c r="H163" s="169" t="s">
        <v>308</v>
      </c>
      <c r="I163" s="170"/>
      <c r="J163" s="171"/>
      <c r="K163" s="171"/>
      <c r="L163" s="172"/>
    </row>
    <row r="164" spans="1:12" s="173" customFormat="1" ht="24" customHeight="1">
      <c r="A164" s="68">
        <v>161</v>
      </c>
      <c r="B164" s="166" t="str">
        <f t="shared" si="25"/>
        <v>100M.HURDLES--</v>
      </c>
      <c r="C164" s="167"/>
      <c r="D164" s="167"/>
      <c r="E164" s="301"/>
      <c r="F164" s="282"/>
      <c r="G164" s="286"/>
      <c r="H164" s="169" t="s">
        <v>151</v>
      </c>
      <c r="I164" s="170"/>
      <c r="J164" s="171"/>
      <c r="K164" s="171"/>
      <c r="L164" s="172"/>
    </row>
    <row r="165" spans="1:12" s="173" customFormat="1" ht="24" customHeight="1">
      <c r="A165" s="68">
        <v>162</v>
      </c>
      <c r="B165" s="166" t="str">
        <f aca="true" t="shared" si="26" ref="B165:B170">CONCATENATE(H165,"-",L165)</f>
        <v>LONG JUMP-</v>
      </c>
      <c r="C165" s="167"/>
      <c r="D165" s="167"/>
      <c r="E165" s="297"/>
      <c r="F165" s="168"/>
      <c r="G165" s="286"/>
      <c r="H165" s="169" t="s">
        <v>131</v>
      </c>
      <c r="I165" s="170"/>
      <c r="J165" s="171"/>
      <c r="K165" s="171"/>
      <c r="L165" s="172"/>
    </row>
    <row r="166" spans="1:12" s="173" customFormat="1" ht="24" customHeight="1">
      <c r="A166" s="68">
        <v>163</v>
      </c>
      <c r="B166" s="166" t="str">
        <f t="shared" si="26"/>
        <v>TRIPLE JUMP-</v>
      </c>
      <c r="C166" s="167"/>
      <c r="D166" s="167"/>
      <c r="E166" s="297"/>
      <c r="F166" s="168"/>
      <c r="G166" s="286"/>
      <c r="H166" s="169" t="s">
        <v>307</v>
      </c>
      <c r="I166" s="170"/>
      <c r="J166" s="171"/>
      <c r="K166" s="171"/>
      <c r="L166" s="172"/>
    </row>
    <row r="167" spans="1:12" s="173" customFormat="1" ht="24" customHeight="1">
      <c r="A167" s="68">
        <v>164</v>
      </c>
      <c r="B167" s="166" t="str">
        <f t="shared" si="26"/>
        <v>HIGH JUMP-</v>
      </c>
      <c r="C167" s="167"/>
      <c r="D167" s="167"/>
      <c r="E167" s="297"/>
      <c r="F167" s="168"/>
      <c r="G167" s="286"/>
      <c r="H167" s="169" t="s">
        <v>123</v>
      </c>
      <c r="I167" s="170"/>
      <c r="J167" s="171"/>
      <c r="K167" s="171"/>
      <c r="L167" s="172"/>
    </row>
    <row r="168" spans="1:12" s="173" customFormat="1" ht="24" customHeight="1">
      <c r="A168" s="68">
        <v>165</v>
      </c>
      <c r="B168" s="166" t="str">
        <f t="shared" si="26"/>
        <v>SHOT PUT-</v>
      </c>
      <c r="C168" s="167"/>
      <c r="D168" s="167"/>
      <c r="E168" s="297"/>
      <c r="F168" s="168"/>
      <c r="G168" s="286"/>
      <c r="H168" s="169" t="s">
        <v>124</v>
      </c>
      <c r="I168" s="170"/>
      <c r="J168" s="171"/>
      <c r="K168" s="171"/>
      <c r="L168" s="172"/>
    </row>
    <row r="169" spans="1:12" s="173" customFormat="1" ht="24" customHeight="1">
      <c r="A169" s="68">
        <v>166</v>
      </c>
      <c r="B169" s="166" t="str">
        <f t="shared" si="26"/>
        <v>DISCUS THROW-</v>
      </c>
      <c r="C169" s="167"/>
      <c r="D169" s="167"/>
      <c r="E169" s="297"/>
      <c r="F169" s="168"/>
      <c r="G169" s="286"/>
      <c r="H169" s="169" t="s">
        <v>128</v>
      </c>
      <c r="I169" s="170"/>
      <c r="J169" s="171"/>
      <c r="K169" s="171"/>
      <c r="L169" s="172"/>
    </row>
    <row r="170" spans="1:12" s="173" customFormat="1" ht="28.5" customHeight="1">
      <c r="A170" s="68">
        <v>167</v>
      </c>
      <c r="B170" s="166" t="str">
        <f t="shared" si="26"/>
        <v>JAVELIN THROW-</v>
      </c>
      <c r="C170" s="167"/>
      <c r="D170" s="167"/>
      <c r="E170" s="297"/>
      <c r="F170" s="168"/>
      <c r="G170" s="286"/>
      <c r="H170" s="169" t="s">
        <v>129</v>
      </c>
      <c r="I170" s="170"/>
      <c r="J170" s="171"/>
      <c r="K170" s="171"/>
      <c r="L170" s="172"/>
    </row>
    <row r="171" spans="1:12" s="98" customFormat="1" ht="72.75" customHeight="1" thickBot="1">
      <c r="A171" s="68">
        <v>168</v>
      </c>
      <c r="B171" s="182" t="str">
        <f aca="true" t="shared" si="27" ref="B171:B176">CONCATENATE(H171,"-",J171,"-",K171)</f>
        <v>4X100M--</v>
      </c>
      <c r="C171" s="218"/>
      <c r="D171" s="218"/>
      <c r="E171" s="302"/>
      <c r="F171" s="219"/>
      <c r="G171" s="290"/>
      <c r="H171" s="221" t="s">
        <v>37</v>
      </c>
      <c r="I171" s="222"/>
      <c r="J171" s="223"/>
      <c r="K171" s="223"/>
      <c r="L171" s="224"/>
    </row>
    <row r="172" spans="1:12" s="98" customFormat="1" ht="24.75" customHeight="1">
      <c r="A172" s="68">
        <v>169</v>
      </c>
      <c r="B172" s="190" t="str">
        <f t="shared" si="27"/>
        <v>100M--</v>
      </c>
      <c r="C172" s="175"/>
      <c r="D172" s="175"/>
      <c r="E172" s="299"/>
      <c r="F172" s="176"/>
      <c r="G172" s="288"/>
      <c r="H172" s="178" t="s">
        <v>36</v>
      </c>
      <c r="I172" s="179"/>
      <c r="J172" s="180"/>
      <c r="K172" s="180"/>
      <c r="L172" s="181"/>
    </row>
    <row r="173" spans="1:12" s="98" customFormat="1" ht="24.75" customHeight="1">
      <c r="A173" s="68">
        <v>170</v>
      </c>
      <c r="B173" s="166" t="str">
        <f t="shared" si="27"/>
        <v>300M--</v>
      </c>
      <c r="C173" s="146"/>
      <c r="D173" s="146"/>
      <c r="E173" s="294"/>
      <c r="F173" s="147"/>
      <c r="G173" s="283"/>
      <c r="H173" s="148" t="s">
        <v>109</v>
      </c>
      <c r="I173" s="149"/>
      <c r="J173" s="150"/>
      <c r="K173" s="150"/>
      <c r="L173" s="151"/>
    </row>
    <row r="174" spans="1:12" s="98" customFormat="1" ht="24.75" customHeight="1">
      <c r="A174" s="68">
        <v>171</v>
      </c>
      <c r="B174" s="166" t="str">
        <f t="shared" si="27"/>
        <v>800M--</v>
      </c>
      <c r="C174" s="146"/>
      <c r="D174" s="146"/>
      <c r="E174" s="294"/>
      <c r="F174" s="147"/>
      <c r="G174" s="283"/>
      <c r="H174" s="148" t="s">
        <v>35</v>
      </c>
      <c r="I174" s="149"/>
      <c r="J174" s="150"/>
      <c r="K174" s="150"/>
      <c r="L174" s="151"/>
    </row>
    <row r="175" spans="1:12" s="98" customFormat="1" ht="24.75" customHeight="1">
      <c r="A175" s="68">
        <v>172</v>
      </c>
      <c r="B175" s="166" t="str">
        <f t="shared" si="27"/>
        <v>2000M--</v>
      </c>
      <c r="C175" s="146"/>
      <c r="D175" s="146"/>
      <c r="E175" s="294"/>
      <c r="F175" s="147"/>
      <c r="G175" s="283"/>
      <c r="H175" s="148" t="s">
        <v>308</v>
      </c>
      <c r="I175" s="149"/>
      <c r="J175" s="150"/>
      <c r="K175" s="150"/>
      <c r="L175" s="151"/>
    </row>
    <row r="176" spans="1:12" s="98" customFormat="1" ht="24.75" customHeight="1">
      <c r="A176" s="68">
        <v>173</v>
      </c>
      <c r="B176" s="166" t="str">
        <f t="shared" si="27"/>
        <v>100M.HURDLES--</v>
      </c>
      <c r="C176" s="146"/>
      <c r="D176" s="146"/>
      <c r="E176" s="294"/>
      <c r="F176" s="147"/>
      <c r="G176" s="283"/>
      <c r="H176" s="148" t="s">
        <v>151</v>
      </c>
      <c r="I176" s="149"/>
      <c r="J176" s="150"/>
      <c r="K176" s="150"/>
      <c r="L176" s="151"/>
    </row>
    <row r="177" spans="1:12" s="98" customFormat="1" ht="24.75" customHeight="1">
      <c r="A177" s="68">
        <v>174</v>
      </c>
      <c r="B177" s="166" t="str">
        <f aca="true" t="shared" si="28" ref="B177:B182">CONCATENATE(H177,"-",L177)</f>
        <v>LONG JUMP-</v>
      </c>
      <c r="C177" s="146"/>
      <c r="D177" s="146"/>
      <c r="E177" s="294"/>
      <c r="F177" s="147"/>
      <c r="G177" s="283"/>
      <c r="H177" s="148" t="s">
        <v>131</v>
      </c>
      <c r="I177" s="149"/>
      <c r="J177" s="150"/>
      <c r="K177" s="150"/>
      <c r="L177" s="151"/>
    </row>
    <row r="178" spans="1:12" s="98" customFormat="1" ht="24.75" customHeight="1">
      <c r="A178" s="68">
        <v>175</v>
      </c>
      <c r="B178" s="166" t="str">
        <f t="shared" si="28"/>
        <v>TRIPLE JUMP-</v>
      </c>
      <c r="C178" s="146"/>
      <c r="D178" s="146"/>
      <c r="E178" s="294"/>
      <c r="F178" s="147"/>
      <c r="G178" s="283"/>
      <c r="H178" s="148" t="s">
        <v>307</v>
      </c>
      <c r="I178" s="149"/>
      <c r="J178" s="150"/>
      <c r="K178" s="150"/>
      <c r="L178" s="151"/>
    </row>
    <row r="179" spans="1:12" s="98" customFormat="1" ht="24.75" customHeight="1">
      <c r="A179" s="68">
        <v>176</v>
      </c>
      <c r="B179" s="166" t="str">
        <f t="shared" si="28"/>
        <v>HIGH JUMP-</v>
      </c>
      <c r="C179" s="146"/>
      <c r="D179" s="146"/>
      <c r="E179" s="294"/>
      <c r="F179" s="147"/>
      <c r="G179" s="283"/>
      <c r="H179" s="148" t="s">
        <v>123</v>
      </c>
      <c r="I179" s="149"/>
      <c r="J179" s="150"/>
      <c r="K179" s="150"/>
      <c r="L179" s="151"/>
    </row>
    <row r="180" spans="1:12" s="98" customFormat="1" ht="24.75" customHeight="1">
      <c r="A180" s="68">
        <v>177</v>
      </c>
      <c r="B180" s="166" t="str">
        <f t="shared" si="28"/>
        <v>SHOT PUT-</v>
      </c>
      <c r="C180" s="146"/>
      <c r="D180" s="146"/>
      <c r="E180" s="294"/>
      <c r="F180" s="147"/>
      <c r="G180" s="283"/>
      <c r="H180" s="148" t="s">
        <v>124</v>
      </c>
      <c r="I180" s="149"/>
      <c r="J180" s="150"/>
      <c r="K180" s="150"/>
      <c r="L180" s="151"/>
    </row>
    <row r="181" spans="1:12" s="98" customFormat="1" ht="24.75" customHeight="1">
      <c r="A181" s="68">
        <v>178</v>
      </c>
      <c r="B181" s="166" t="str">
        <f t="shared" si="28"/>
        <v>DISCUS THROW-</v>
      </c>
      <c r="C181" s="146"/>
      <c r="D181" s="146"/>
      <c r="E181" s="294"/>
      <c r="F181" s="147"/>
      <c r="G181" s="283"/>
      <c r="H181" s="148" t="s">
        <v>128</v>
      </c>
      <c r="I181" s="149"/>
      <c r="J181" s="150"/>
      <c r="K181" s="150"/>
      <c r="L181" s="151"/>
    </row>
    <row r="182" spans="1:12" s="98" customFormat="1" ht="24.75" customHeight="1">
      <c r="A182" s="68">
        <v>179</v>
      </c>
      <c r="B182" s="166" t="str">
        <f t="shared" si="28"/>
        <v>JAVELIN THROW-</v>
      </c>
      <c r="C182" s="146"/>
      <c r="D182" s="146"/>
      <c r="E182" s="294"/>
      <c r="F182" s="147"/>
      <c r="G182" s="283"/>
      <c r="H182" s="148" t="s">
        <v>129</v>
      </c>
      <c r="I182" s="149"/>
      <c r="J182" s="150"/>
      <c r="K182" s="150"/>
      <c r="L182" s="151"/>
    </row>
    <row r="183" spans="1:12" s="98" customFormat="1" ht="63" customHeight="1" thickBot="1">
      <c r="A183" s="68">
        <v>180</v>
      </c>
      <c r="B183" s="197" t="str">
        <f aca="true" t="shared" si="29" ref="B183:B188">CONCATENATE(H183,"-",J183,"-",K183)</f>
        <v>4X100M--</v>
      </c>
      <c r="C183" s="183"/>
      <c r="D183" s="183"/>
      <c r="E183" s="295"/>
      <c r="F183" s="184"/>
      <c r="G183" s="284"/>
      <c r="H183" s="186" t="s">
        <v>37</v>
      </c>
      <c r="I183" s="187"/>
      <c r="J183" s="188"/>
      <c r="K183" s="188"/>
      <c r="L183" s="189"/>
    </row>
    <row r="184" spans="1:12" s="98" customFormat="1" ht="24.75" customHeight="1">
      <c r="A184" s="68">
        <v>181</v>
      </c>
      <c r="B184" s="144" t="str">
        <f t="shared" si="29"/>
        <v>100M--</v>
      </c>
      <c r="C184" s="95"/>
      <c r="D184" s="95"/>
      <c r="E184" s="303"/>
      <c r="F184" s="96"/>
      <c r="G184" s="291"/>
      <c r="H184" s="124" t="s">
        <v>36</v>
      </c>
      <c r="I184" s="70"/>
      <c r="J184" s="97"/>
      <c r="K184" s="97"/>
      <c r="L184" s="69"/>
    </row>
    <row r="185" spans="1:12" s="98" customFormat="1" ht="24.75" customHeight="1">
      <c r="A185" s="68">
        <v>182</v>
      </c>
      <c r="B185" s="144" t="str">
        <f t="shared" si="29"/>
        <v>300M--</v>
      </c>
      <c r="C185" s="95"/>
      <c r="D185" s="95"/>
      <c r="E185" s="303"/>
      <c r="F185" s="96"/>
      <c r="G185" s="291"/>
      <c r="H185" s="124" t="s">
        <v>109</v>
      </c>
      <c r="I185" s="70"/>
      <c r="J185" s="97"/>
      <c r="K185" s="97"/>
      <c r="L185" s="69"/>
    </row>
    <row r="186" spans="1:12" s="98" customFormat="1" ht="24.75" customHeight="1">
      <c r="A186" s="68">
        <v>183</v>
      </c>
      <c r="B186" s="144" t="str">
        <f t="shared" si="29"/>
        <v>800M--</v>
      </c>
      <c r="C186" s="95"/>
      <c r="D186" s="95"/>
      <c r="E186" s="303"/>
      <c r="F186" s="96"/>
      <c r="G186" s="291"/>
      <c r="H186" s="124" t="s">
        <v>35</v>
      </c>
      <c r="I186" s="70"/>
      <c r="J186" s="97"/>
      <c r="K186" s="97"/>
      <c r="L186" s="69"/>
    </row>
    <row r="187" spans="1:12" s="98" customFormat="1" ht="24.75" customHeight="1">
      <c r="A187" s="68">
        <v>184</v>
      </c>
      <c r="B187" s="144" t="str">
        <f t="shared" si="29"/>
        <v>2000M--</v>
      </c>
      <c r="C187" s="95"/>
      <c r="D187" s="95"/>
      <c r="E187" s="303"/>
      <c r="F187" s="96"/>
      <c r="G187" s="291"/>
      <c r="H187" s="124" t="s">
        <v>308</v>
      </c>
      <c r="I187" s="70"/>
      <c r="J187" s="97"/>
      <c r="K187" s="97"/>
      <c r="L187" s="69"/>
    </row>
    <row r="188" spans="1:12" s="98" customFormat="1" ht="24.75" customHeight="1">
      <c r="A188" s="68">
        <v>185</v>
      </c>
      <c r="B188" s="144" t="str">
        <f t="shared" si="29"/>
        <v>100M.HURDLES--</v>
      </c>
      <c r="C188" s="95"/>
      <c r="D188" s="95"/>
      <c r="E188" s="303"/>
      <c r="F188" s="96"/>
      <c r="G188" s="291"/>
      <c r="H188" s="124" t="s">
        <v>151</v>
      </c>
      <c r="I188" s="70"/>
      <c r="J188" s="97"/>
      <c r="K188" s="97"/>
      <c r="L188" s="69"/>
    </row>
    <row r="189" spans="1:12" s="98" customFormat="1" ht="24.75" customHeight="1">
      <c r="A189" s="68">
        <v>186</v>
      </c>
      <c r="B189" s="144" t="str">
        <f aca="true" t="shared" si="30" ref="B189:B194">CONCATENATE(H189,"-",L189)</f>
        <v>LONG JUMP-</v>
      </c>
      <c r="C189" s="95"/>
      <c r="D189" s="95"/>
      <c r="E189" s="303"/>
      <c r="F189" s="96"/>
      <c r="G189" s="291"/>
      <c r="H189" s="124" t="s">
        <v>131</v>
      </c>
      <c r="I189" s="70"/>
      <c r="J189" s="97"/>
      <c r="K189" s="97"/>
      <c r="L189" s="69"/>
    </row>
    <row r="190" spans="1:12" s="98" customFormat="1" ht="24.75" customHeight="1">
      <c r="A190" s="68">
        <v>187</v>
      </c>
      <c r="B190" s="144" t="str">
        <f t="shared" si="30"/>
        <v>TRIPLE JUMP-</v>
      </c>
      <c r="C190" s="95"/>
      <c r="D190" s="95"/>
      <c r="E190" s="303"/>
      <c r="F190" s="96"/>
      <c r="G190" s="291"/>
      <c r="H190" s="124" t="s">
        <v>307</v>
      </c>
      <c r="I190" s="70"/>
      <c r="J190" s="97"/>
      <c r="K190" s="97"/>
      <c r="L190" s="69"/>
    </row>
    <row r="191" spans="1:12" s="98" customFormat="1" ht="24.75" customHeight="1">
      <c r="A191" s="68">
        <v>188</v>
      </c>
      <c r="B191" s="144" t="str">
        <f t="shared" si="30"/>
        <v>HIGH JUMP-</v>
      </c>
      <c r="C191" s="95"/>
      <c r="D191" s="95"/>
      <c r="E191" s="303"/>
      <c r="F191" s="96"/>
      <c r="G191" s="291"/>
      <c r="H191" s="124" t="s">
        <v>123</v>
      </c>
      <c r="I191" s="70"/>
      <c r="J191" s="97"/>
      <c r="K191" s="97"/>
      <c r="L191" s="69"/>
    </row>
    <row r="192" spans="1:12" s="98" customFormat="1" ht="24.75" customHeight="1">
      <c r="A192" s="68">
        <v>189</v>
      </c>
      <c r="B192" s="144" t="str">
        <f t="shared" si="30"/>
        <v>SHOT PUT-</v>
      </c>
      <c r="C192" s="95"/>
      <c r="D192" s="95"/>
      <c r="E192" s="303"/>
      <c r="F192" s="96"/>
      <c r="G192" s="291"/>
      <c r="H192" s="124" t="s">
        <v>124</v>
      </c>
      <c r="I192" s="70"/>
      <c r="J192" s="97"/>
      <c r="K192" s="97"/>
      <c r="L192" s="69"/>
    </row>
    <row r="193" spans="1:12" s="98" customFormat="1" ht="24.75" customHeight="1">
      <c r="A193" s="68">
        <v>190</v>
      </c>
      <c r="B193" s="144" t="str">
        <f t="shared" si="30"/>
        <v>DISCUS THROW-</v>
      </c>
      <c r="C193" s="95"/>
      <c r="D193" s="95"/>
      <c r="E193" s="303"/>
      <c r="F193" s="96"/>
      <c r="G193" s="291"/>
      <c r="H193" s="124" t="s">
        <v>128</v>
      </c>
      <c r="I193" s="70"/>
      <c r="J193" s="97"/>
      <c r="K193" s="97"/>
      <c r="L193" s="69"/>
    </row>
    <row r="194" spans="1:12" s="98" customFormat="1" ht="24.75" customHeight="1">
      <c r="A194" s="68">
        <v>191</v>
      </c>
      <c r="B194" s="144" t="str">
        <f t="shared" si="30"/>
        <v>JAVELIN THROW-</v>
      </c>
      <c r="C194" s="95"/>
      <c r="D194" s="95"/>
      <c r="E194" s="303"/>
      <c r="F194" s="96"/>
      <c r="G194" s="291"/>
      <c r="H194" s="124" t="s">
        <v>129</v>
      </c>
      <c r="I194" s="70"/>
      <c r="J194" s="97"/>
      <c r="K194" s="97"/>
      <c r="L194" s="69"/>
    </row>
    <row r="195" spans="1:12" s="98" customFormat="1" ht="69.75" customHeight="1">
      <c r="A195" s="68">
        <v>192</v>
      </c>
      <c r="B195" s="144" t="str">
        <f>CONCATENATE(H195,"-",J195,"-",K195)</f>
        <v>4X100M--</v>
      </c>
      <c r="C195" s="95"/>
      <c r="D195" s="95"/>
      <c r="E195" s="303"/>
      <c r="F195" s="96"/>
      <c r="G195" s="291"/>
      <c r="H195" s="124" t="s">
        <v>37</v>
      </c>
      <c r="I195" s="70"/>
      <c r="J195" s="97"/>
      <c r="K195" s="97"/>
      <c r="L195" s="69"/>
    </row>
    <row r="196" spans="1:12" s="98" customFormat="1" ht="24" customHeight="1">
      <c r="A196" s="68">
        <v>193</v>
      </c>
      <c r="B196" s="174" t="str">
        <f aca="true" t="shared" si="31" ref="B196:B230">CONCATENATE(H196,"-",L196)</f>
        <v>LONG JUMP-</v>
      </c>
      <c r="C196" s="211"/>
      <c r="D196" s="211"/>
      <c r="E196" s="304"/>
      <c r="F196" s="212"/>
      <c r="G196" s="213"/>
      <c r="H196" s="214" t="s">
        <v>131</v>
      </c>
      <c r="I196" s="215"/>
      <c r="J196" s="216"/>
      <c r="K196" s="216"/>
      <c r="L196" s="217"/>
    </row>
    <row r="197" spans="1:12" s="98" customFormat="1" ht="24" customHeight="1">
      <c r="A197" s="68">
        <v>194</v>
      </c>
      <c r="B197" s="144" t="str">
        <f t="shared" si="31"/>
        <v>LONG JUMP-</v>
      </c>
      <c r="C197" s="95"/>
      <c r="D197" s="95"/>
      <c r="E197" s="303"/>
      <c r="F197" s="96"/>
      <c r="G197" s="153"/>
      <c r="H197" s="124" t="s">
        <v>131</v>
      </c>
      <c r="I197" s="70"/>
      <c r="J197" s="97"/>
      <c r="K197" s="97"/>
      <c r="L197" s="69"/>
    </row>
    <row r="198" spans="1:12" s="98" customFormat="1" ht="24" customHeight="1">
      <c r="A198" s="68">
        <v>195</v>
      </c>
      <c r="B198" s="144" t="str">
        <f t="shared" si="31"/>
        <v>LONG JUMP-</v>
      </c>
      <c r="C198" s="95"/>
      <c r="D198" s="95"/>
      <c r="E198" s="303"/>
      <c r="F198" s="96"/>
      <c r="G198" s="153"/>
      <c r="H198" s="124" t="s">
        <v>131</v>
      </c>
      <c r="I198" s="70"/>
      <c r="J198" s="97"/>
      <c r="K198" s="97"/>
      <c r="L198" s="69"/>
    </row>
    <row r="199" spans="1:12" s="98" customFormat="1" ht="24" customHeight="1">
      <c r="A199" s="68">
        <v>196</v>
      </c>
      <c r="B199" s="144" t="str">
        <f t="shared" si="31"/>
        <v>LONG JUMP-</v>
      </c>
      <c r="C199" s="95"/>
      <c r="D199" s="95"/>
      <c r="E199" s="303"/>
      <c r="F199" s="96"/>
      <c r="G199" s="153"/>
      <c r="H199" s="124" t="s">
        <v>131</v>
      </c>
      <c r="I199" s="70"/>
      <c r="J199" s="97"/>
      <c r="K199" s="97"/>
      <c r="L199" s="69"/>
    </row>
    <row r="200" spans="1:12" s="98" customFormat="1" ht="24" customHeight="1">
      <c r="A200" s="68">
        <v>197</v>
      </c>
      <c r="B200" s="144" t="str">
        <f t="shared" si="31"/>
        <v>LONG JUMP-</v>
      </c>
      <c r="C200" s="95"/>
      <c r="D200" s="95"/>
      <c r="E200" s="303"/>
      <c r="F200" s="96"/>
      <c r="G200" s="153"/>
      <c r="H200" s="124" t="s">
        <v>131</v>
      </c>
      <c r="I200" s="70"/>
      <c r="J200" s="97"/>
      <c r="K200" s="97"/>
      <c r="L200" s="69"/>
    </row>
    <row r="201" spans="1:12" s="98" customFormat="1" ht="24" customHeight="1">
      <c r="A201" s="68">
        <v>198</v>
      </c>
      <c r="B201" s="144" t="str">
        <f t="shared" si="31"/>
        <v>LONG JUMP-</v>
      </c>
      <c r="C201" s="95"/>
      <c r="D201" s="95"/>
      <c r="E201" s="303"/>
      <c r="F201" s="96"/>
      <c r="G201" s="153"/>
      <c r="H201" s="124" t="s">
        <v>131</v>
      </c>
      <c r="I201" s="70"/>
      <c r="J201" s="97"/>
      <c r="K201" s="97"/>
      <c r="L201" s="69"/>
    </row>
    <row r="202" spans="1:12" s="98" customFormat="1" ht="24" customHeight="1">
      <c r="A202" s="68">
        <v>199</v>
      </c>
      <c r="B202" s="144" t="str">
        <f t="shared" si="31"/>
        <v>LONG JUMP-</v>
      </c>
      <c r="C202" s="95"/>
      <c r="D202" s="95"/>
      <c r="E202" s="303"/>
      <c r="F202" s="96"/>
      <c r="G202" s="153"/>
      <c r="H202" s="124" t="s">
        <v>131</v>
      </c>
      <c r="I202" s="70"/>
      <c r="J202" s="97"/>
      <c r="K202" s="97"/>
      <c r="L202" s="69"/>
    </row>
    <row r="203" spans="1:12" s="98" customFormat="1" ht="24" customHeight="1">
      <c r="A203" s="68">
        <v>200</v>
      </c>
      <c r="B203" s="144" t="str">
        <f t="shared" si="31"/>
        <v>LONG JUMP-</v>
      </c>
      <c r="C203" s="95"/>
      <c r="D203" s="95"/>
      <c r="E203" s="303"/>
      <c r="F203" s="96"/>
      <c r="G203" s="153"/>
      <c r="H203" s="124" t="s">
        <v>131</v>
      </c>
      <c r="I203" s="70"/>
      <c r="J203" s="97"/>
      <c r="K203" s="97"/>
      <c r="L203" s="69"/>
    </row>
    <row r="204" spans="1:12" s="98" customFormat="1" ht="24" customHeight="1">
      <c r="A204" s="68">
        <v>201</v>
      </c>
      <c r="B204" s="144" t="str">
        <f t="shared" si="31"/>
        <v>LONG JUMP-</v>
      </c>
      <c r="C204" s="95"/>
      <c r="D204" s="95"/>
      <c r="E204" s="303"/>
      <c r="F204" s="96"/>
      <c r="G204" s="153"/>
      <c r="H204" s="124" t="s">
        <v>131</v>
      </c>
      <c r="I204" s="70"/>
      <c r="J204" s="97"/>
      <c r="K204" s="97"/>
      <c r="L204" s="69"/>
    </row>
    <row r="205" spans="1:12" s="98" customFormat="1" ht="24" customHeight="1">
      <c r="A205" s="68">
        <v>202</v>
      </c>
      <c r="B205" s="144" t="str">
        <f t="shared" si="31"/>
        <v>LONG JUMP-</v>
      </c>
      <c r="C205" s="95"/>
      <c r="D205" s="95"/>
      <c r="E205" s="303"/>
      <c r="F205" s="96"/>
      <c r="G205" s="153"/>
      <c r="H205" s="124" t="s">
        <v>131</v>
      </c>
      <c r="I205" s="70"/>
      <c r="J205" s="97"/>
      <c r="K205" s="97"/>
      <c r="L205" s="69"/>
    </row>
    <row r="206" spans="1:12" s="98" customFormat="1" ht="24" customHeight="1" thickBot="1">
      <c r="A206" s="68">
        <v>203</v>
      </c>
      <c r="B206" s="182" t="str">
        <f t="shared" si="31"/>
        <v>LONG JUMP-</v>
      </c>
      <c r="C206" s="218"/>
      <c r="D206" s="218"/>
      <c r="E206" s="302"/>
      <c r="F206" s="219"/>
      <c r="G206" s="220"/>
      <c r="H206" s="221" t="s">
        <v>131</v>
      </c>
      <c r="I206" s="222"/>
      <c r="J206" s="223"/>
      <c r="K206" s="223"/>
      <c r="L206" s="224"/>
    </row>
    <row r="207" spans="1:12" s="98" customFormat="1" ht="24" customHeight="1">
      <c r="A207" s="68">
        <v>204</v>
      </c>
      <c r="B207" s="174" t="str">
        <f t="shared" si="31"/>
        <v>HIGH JUMP-</v>
      </c>
      <c r="C207" s="175"/>
      <c r="D207" s="175"/>
      <c r="E207" s="299"/>
      <c r="F207" s="176"/>
      <c r="G207" s="177"/>
      <c r="H207" s="178" t="s">
        <v>123</v>
      </c>
      <c r="I207" s="179"/>
      <c r="J207" s="180"/>
      <c r="K207" s="180"/>
      <c r="L207" s="181"/>
    </row>
    <row r="208" spans="1:12" s="98" customFormat="1" ht="24" customHeight="1">
      <c r="A208" s="68">
        <v>205</v>
      </c>
      <c r="B208" s="144" t="str">
        <f t="shared" si="31"/>
        <v>HIGH JUMP-</v>
      </c>
      <c r="C208" s="146"/>
      <c r="D208" s="146"/>
      <c r="E208" s="294"/>
      <c r="F208" s="147"/>
      <c r="G208" s="152"/>
      <c r="H208" s="148" t="s">
        <v>123</v>
      </c>
      <c r="I208" s="149"/>
      <c r="J208" s="150"/>
      <c r="K208" s="150"/>
      <c r="L208" s="151"/>
    </row>
    <row r="209" spans="1:12" s="98" customFormat="1" ht="24" customHeight="1">
      <c r="A209" s="68">
        <v>206</v>
      </c>
      <c r="B209" s="144" t="str">
        <f t="shared" si="31"/>
        <v>HIGH JUMP-</v>
      </c>
      <c r="C209" s="146"/>
      <c r="D209" s="146"/>
      <c r="E209" s="294"/>
      <c r="F209" s="147"/>
      <c r="G209" s="152"/>
      <c r="H209" s="148" t="s">
        <v>123</v>
      </c>
      <c r="I209" s="149"/>
      <c r="J209" s="150"/>
      <c r="K209" s="150"/>
      <c r="L209" s="151"/>
    </row>
    <row r="210" spans="1:12" s="98" customFormat="1" ht="24" customHeight="1">
      <c r="A210" s="68">
        <v>207</v>
      </c>
      <c r="B210" s="144" t="str">
        <f t="shared" si="31"/>
        <v>HIGH JUMP-</v>
      </c>
      <c r="C210" s="146"/>
      <c r="D210" s="146"/>
      <c r="E210" s="294"/>
      <c r="F210" s="147"/>
      <c r="G210" s="152"/>
      <c r="H210" s="148" t="s">
        <v>123</v>
      </c>
      <c r="I210" s="149"/>
      <c r="J210" s="150"/>
      <c r="K210" s="150"/>
      <c r="L210" s="151"/>
    </row>
    <row r="211" spans="1:12" s="98" customFormat="1" ht="24" customHeight="1">
      <c r="A211" s="68">
        <v>208</v>
      </c>
      <c r="B211" s="144" t="str">
        <f t="shared" si="31"/>
        <v>HIGH JUMP-</v>
      </c>
      <c r="C211" s="146"/>
      <c r="D211" s="146"/>
      <c r="E211" s="294"/>
      <c r="F211" s="147"/>
      <c r="G211" s="152"/>
      <c r="H211" s="148" t="s">
        <v>123</v>
      </c>
      <c r="I211" s="149"/>
      <c r="J211" s="150"/>
      <c r="K211" s="150"/>
      <c r="L211" s="151"/>
    </row>
    <row r="212" spans="1:12" s="98" customFormat="1" ht="24" customHeight="1">
      <c r="A212" s="68">
        <v>209</v>
      </c>
      <c r="B212" s="144" t="str">
        <f t="shared" si="31"/>
        <v>HIGH JUMP-</v>
      </c>
      <c r="C212" s="146"/>
      <c r="D212" s="146"/>
      <c r="E212" s="294"/>
      <c r="F212" s="147"/>
      <c r="G212" s="152"/>
      <c r="H212" s="148" t="s">
        <v>123</v>
      </c>
      <c r="I212" s="149"/>
      <c r="J212" s="150"/>
      <c r="K212" s="150"/>
      <c r="L212" s="151"/>
    </row>
    <row r="213" spans="1:12" s="98" customFormat="1" ht="24" customHeight="1">
      <c r="A213" s="68">
        <v>210</v>
      </c>
      <c r="B213" s="144" t="str">
        <f t="shared" si="31"/>
        <v>HIGH JUMP-</v>
      </c>
      <c r="C213" s="146"/>
      <c r="D213" s="146"/>
      <c r="E213" s="294"/>
      <c r="F213" s="147"/>
      <c r="G213" s="152"/>
      <c r="H213" s="148" t="s">
        <v>123</v>
      </c>
      <c r="I213" s="149"/>
      <c r="J213" s="150"/>
      <c r="K213" s="150"/>
      <c r="L213" s="151"/>
    </row>
    <row r="214" spans="1:12" s="98" customFormat="1" ht="24" customHeight="1" thickBot="1">
      <c r="A214" s="68">
        <v>211</v>
      </c>
      <c r="B214" s="182" t="str">
        <f t="shared" si="31"/>
        <v>HIGH JUMP-</v>
      </c>
      <c r="C214" s="183"/>
      <c r="D214" s="183"/>
      <c r="E214" s="295"/>
      <c r="F214" s="184"/>
      <c r="G214" s="185"/>
      <c r="H214" s="186" t="s">
        <v>123</v>
      </c>
      <c r="I214" s="187"/>
      <c r="J214" s="188"/>
      <c r="K214" s="188"/>
      <c r="L214" s="189"/>
    </row>
    <row r="215" spans="1:12" s="98" customFormat="1" ht="24" customHeight="1">
      <c r="A215" s="68">
        <v>212</v>
      </c>
      <c r="B215" s="174" t="str">
        <f t="shared" si="31"/>
        <v>SHOT PUT-</v>
      </c>
      <c r="C215" s="211"/>
      <c r="D215" s="211"/>
      <c r="E215" s="304"/>
      <c r="F215" s="212"/>
      <c r="G215" s="213"/>
      <c r="H215" s="214" t="s">
        <v>124</v>
      </c>
      <c r="I215" s="215"/>
      <c r="J215" s="216"/>
      <c r="K215" s="216"/>
      <c r="L215" s="217"/>
    </row>
    <row r="216" spans="1:12" s="98" customFormat="1" ht="24" customHeight="1">
      <c r="A216" s="68">
        <v>213</v>
      </c>
      <c r="B216" s="144" t="str">
        <f t="shared" si="31"/>
        <v>SHOT PUT-</v>
      </c>
      <c r="C216" s="95"/>
      <c r="D216" s="95"/>
      <c r="E216" s="303"/>
      <c r="F216" s="96"/>
      <c r="G216" s="153"/>
      <c r="H216" s="124" t="s">
        <v>124</v>
      </c>
      <c r="I216" s="70"/>
      <c r="J216" s="97"/>
      <c r="K216" s="97"/>
      <c r="L216" s="69"/>
    </row>
    <row r="217" spans="1:12" s="98" customFormat="1" ht="24" customHeight="1">
      <c r="A217" s="68">
        <v>214</v>
      </c>
      <c r="B217" s="144" t="str">
        <f t="shared" si="31"/>
        <v>SHOT PUT-</v>
      </c>
      <c r="C217" s="95"/>
      <c r="D217" s="95"/>
      <c r="E217" s="303"/>
      <c r="F217" s="96"/>
      <c r="G217" s="153"/>
      <c r="H217" s="124" t="s">
        <v>124</v>
      </c>
      <c r="I217" s="70"/>
      <c r="J217" s="97"/>
      <c r="K217" s="97"/>
      <c r="L217" s="69"/>
    </row>
    <row r="218" spans="1:12" s="98" customFormat="1" ht="24" customHeight="1">
      <c r="A218" s="68">
        <v>215</v>
      </c>
      <c r="B218" s="144" t="str">
        <f t="shared" si="31"/>
        <v>SHOT PUT-</v>
      </c>
      <c r="C218" s="95"/>
      <c r="D218" s="95"/>
      <c r="E218" s="303"/>
      <c r="F218" s="96"/>
      <c r="G218" s="153"/>
      <c r="H218" s="124" t="s">
        <v>124</v>
      </c>
      <c r="I218" s="70"/>
      <c r="J218" s="97"/>
      <c r="K218" s="97"/>
      <c r="L218" s="69"/>
    </row>
    <row r="219" spans="1:12" s="98" customFormat="1" ht="24" customHeight="1" thickBot="1">
      <c r="A219" s="68">
        <v>216</v>
      </c>
      <c r="B219" s="232" t="str">
        <f t="shared" si="31"/>
        <v>SHOT PUT-</v>
      </c>
      <c r="C219" s="233"/>
      <c r="D219" s="233"/>
      <c r="E219" s="305"/>
      <c r="F219" s="234"/>
      <c r="G219" s="235"/>
      <c r="H219" s="236" t="s">
        <v>124</v>
      </c>
      <c r="I219" s="237"/>
      <c r="J219" s="238"/>
      <c r="K219" s="238"/>
      <c r="L219" s="239"/>
    </row>
    <row r="220" spans="1:12" s="98" customFormat="1" ht="24" customHeight="1">
      <c r="A220" s="68">
        <v>217</v>
      </c>
      <c r="B220" s="240" t="str">
        <f t="shared" si="31"/>
        <v>DISCUS THROW-</v>
      </c>
      <c r="C220" s="204"/>
      <c r="D220" s="204"/>
      <c r="E220" s="300"/>
      <c r="F220" s="205"/>
      <c r="G220" s="206"/>
      <c r="H220" s="207" t="s">
        <v>128</v>
      </c>
      <c r="I220" s="208"/>
      <c r="J220" s="209"/>
      <c r="K220" s="209"/>
      <c r="L220" s="210"/>
    </row>
    <row r="221" spans="1:12" s="98" customFormat="1" ht="24" customHeight="1">
      <c r="A221" s="68">
        <v>218</v>
      </c>
      <c r="B221" s="144" t="str">
        <f t="shared" si="31"/>
        <v>DISCUS THROW-</v>
      </c>
      <c r="C221" s="146"/>
      <c r="D221" s="146"/>
      <c r="E221" s="294"/>
      <c r="F221" s="147"/>
      <c r="G221" s="152"/>
      <c r="H221" s="148" t="s">
        <v>128</v>
      </c>
      <c r="I221" s="149"/>
      <c r="J221" s="150"/>
      <c r="K221" s="150"/>
      <c r="L221" s="151"/>
    </row>
    <row r="222" spans="1:12" s="98" customFormat="1" ht="24" customHeight="1">
      <c r="A222" s="68">
        <v>219</v>
      </c>
      <c r="B222" s="144" t="str">
        <f t="shared" si="31"/>
        <v>DISCUS THROW-</v>
      </c>
      <c r="C222" s="146"/>
      <c r="D222" s="146"/>
      <c r="E222" s="294"/>
      <c r="F222" s="147"/>
      <c r="G222" s="152"/>
      <c r="H222" s="148" t="s">
        <v>128</v>
      </c>
      <c r="I222" s="149"/>
      <c r="J222" s="150"/>
      <c r="K222" s="150"/>
      <c r="L222" s="151"/>
    </row>
    <row r="223" spans="1:12" s="98" customFormat="1" ht="24" customHeight="1">
      <c r="A223" s="68">
        <v>220</v>
      </c>
      <c r="B223" s="144" t="str">
        <f t="shared" si="31"/>
        <v>DISCUS THROW-</v>
      </c>
      <c r="C223" s="146"/>
      <c r="D223" s="146"/>
      <c r="E223" s="294"/>
      <c r="F223" s="147"/>
      <c r="G223" s="152"/>
      <c r="H223" s="148" t="s">
        <v>128</v>
      </c>
      <c r="I223" s="149"/>
      <c r="J223" s="150"/>
      <c r="K223" s="150"/>
      <c r="L223" s="151"/>
    </row>
    <row r="224" spans="1:12" s="98" customFormat="1" ht="24" customHeight="1" thickBot="1">
      <c r="A224" s="68">
        <v>221</v>
      </c>
      <c r="B224" s="182" t="str">
        <f t="shared" si="31"/>
        <v>DISCUS THROW-</v>
      </c>
      <c r="C224" s="183"/>
      <c r="D224" s="183"/>
      <c r="E224" s="295"/>
      <c r="F224" s="184"/>
      <c r="G224" s="185"/>
      <c r="H224" s="186" t="s">
        <v>128</v>
      </c>
      <c r="I224" s="187"/>
      <c r="J224" s="188"/>
      <c r="K224" s="188"/>
      <c r="L224" s="189"/>
    </row>
    <row r="225" spans="1:12" s="98" customFormat="1" ht="24" customHeight="1">
      <c r="A225" s="68">
        <v>222</v>
      </c>
      <c r="B225" s="240" t="str">
        <f t="shared" si="31"/>
        <v>JAVELIN THROW-</v>
      </c>
      <c r="C225" s="225"/>
      <c r="D225" s="225"/>
      <c r="E225" s="306"/>
      <c r="F225" s="226"/>
      <c r="G225" s="227"/>
      <c r="H225" s="228" t="s">
        <v>129</v>
      </c>
      <c r="I225" s="229"/>
      <c r="J225" s="230"/>
      <c r="K225" s="230"/>
      <c r="L225" s="231"/>
    </row>
    <row r="226" spans="1:12" s="98" customFormat="1" ht="24" customHeight="1">
      <c r="A226" s="68">
        <v>223</v>
      </c>
      <c r="B226" s="144" t="str">
        <f t="shared" si="31"/>
        <v>JAVELIN THROW-</v>
      </c>
      <c r="C226" s="95"/>
      <c r="D226" s="95"/>
      <c r="E226" s="303"/>
      <c r="F226" s="96"/>
      <c r="G226" s="153"/>
      <c r="H226" s="124" t="s">
        <v>129</v>
      </c>
      <c r="I226" s="70"/>
      <c r="J226" s="97"/>
      <c r="K226" s="97"/>
      <c r="L226" s="69"/>
    </row>
    <row r="227" spans="1:12" s="98" customFormat="1" ht="24" customHeight="1">
      <c r="A227" s="68">
        <v>224</v>
      </c>
      <c r="B227" s="144" t="str">
        <f t="shared" si="31"/>
        <v>JAVELIN THROW-</v>
      </c>
      <c r="C227" s="95"/>
      <c r="D227" s="95"/>
      <c r="E227" s="303"/>
      <c r="F227" s="96"/>
      <c r="G227" s="153"/>
      <c r="H227" s="124" t="s">
        <v>129</v>
      </c>
      <c r="I227" s="70"/>
      <c r="J227" s="97"/>
      <c r="K227" s="97"/>
      <c r="L227" s="69"/>
    </row>
    <row r="228" spans="1:12" s="98" customFormat="1" ht="24" customHeight="1">
      <c r="A228" s="68">
        <v>225</v>
      </c>
      <c r="B228" s="144" t="str">
        <f t="shared" si="31"/>
        <v>JAVELIN THROW-</v>
      </c>
      <c r="C228" s="95"/>
      <c r="D228" s="95"/>
      <c r="E228" s="303"/>
      <c r="F228" s="96"/>
      <c r="G228" s="153"/>
      <c r="H228" s="124" t="s">
        <v>129</v>
      </c>
      <c r="I228" s="70"/>
      <c r="J228" s="97"/>
      <c r="K228" s="97"/>
      <c r="L228" s="69"/>
    </row>
    <row r="229" spans="1:12" s="98" customFormat="1" ht="24" customHeight="1">
      <c r="A229" s="68">
        <v>226</v>
      </c>
      <c r="B229" s="144" t="str">
        <f t="shared" si="31"/>
        <v>JAVELIN THROW-</v>
      </c>
      <c r="C229" s="95"/>
      <c r="D229" s="95"/>
      <c r="E229" s="303"/>
      <c r="F229" s="96"/>
      <c r="G229" s="153"/>
      <c r="H229" s="124" t="s">
        <v>129</v>
      </c>
      <c r="I229" s="70"/>
      <c r="J229" s="97"/>
      <c r="K229" s="97"/>
      <c r="L229" s="69"/>
    </row>
    <row r="230" spans="1:12" s="98" customFormat="1" ht="24" customHeight="1">
      <c r="A230" s="68">
        <v>227</v>
      </c>
      <c r="B230" s="144" t="str">
        <f t="shared" si="31"/>
        <v>JAVELIN THROW-</v>
      </c>
      <c r="C230" s="95"/>
      <c r="D230" s="95"/>
      <c r="E230" s="303"/>
      <c r="F230" s="96"/>
      <c r="G230" s="153"/>
      <c r="H230" s="124" t="s">
        <v>129</v>
      </c>
      <c r="I230" s="70"/>
      <c r="J230" s="97"/>
      <c r="K230" s="97"/>
      <c r="L230" s="69"/>
    </row>
    <row r="231" spans="1:12" s="98" customFormat="1" ht="24" customHeight="1">
      <c r="A231" s="68">
        <v>228</v>
      </c>
      <c r="B231" s="144" t="str">
        <f>CONCATENATE(H231,"-",L231)</f>
        <v>JAVELIN THROW-</v>
      </c>
      <c r="C231" s="95"/>
      <c r="D231" s="95"/>
      <c r="E231" s="303"/>
      <c r="F231" s="96"/>
      <c r="G231" s="153"/>
      <c r="H231" s="124" t="s">
        <v>129</v>
      </c>
      <c r="I231" s="70"/>
      <c r="J231" s="97"/>
      <c r="K231" s="97"/>
      <c r="L231" s="69"/>
    </row>
    <row r="232" spans="1:12" s="98" customFormat="1" ht="24" customHeight="1" thickBot="1">
      <c r="A232" s="68">
        <v>229</v>
      </c>
      <c r="B232" s="182" t="str">
        <f>CONCATENATE(H232,"-",L232)</f>
        <v>JAVELIN THROW-</v>
      </c>
      <c r="C232" s="218"/>
      <c r="D232" s="218"/>
      <c r="E232" s="302"/>
      <c r="F232" s="219"/>
      <c r="G232" s="220"/>
      <c r="H232" s="221" t="s">
        <v>129</v>
      </c>
      <c r="I232" s="222"/>
      <c r="J232" s="223"/>
      <c r="K232" s="223"/>
      <c r="L232" s="224"/>
    </row>
    <row r="233" spans="1:12" s="98" customFormat="1" ht="24" customHeight="1">
      <c r="A233" s="68">
        <v>230</v>
      </c>
      <c r="B233" s="174" t="str">
        <f aca="true" t="shared" si="32" ref="B233:B281">CONCATENATE(H233,"-",J233,"-",K233)</f>
        <v>100M--</v>
      </c>
      <c r="C233" s="175"/>
      <c r="D233" s="175"/>
      <c r="E233" s="299"/>
      <c r="F233" s="176"/>
      <c r="G233" s="177"/>
      <c r="H233" s="178" t="s">
        <v>36</v>
      </c>
      <c r="I233" s="179"/>
      <c r="J233" s="180"/>
      <c r="K233" s="180"/>
      <c r="L233" s="181"/>
    </row>
    <row r="234" spans="1:12" s="98" customFormat="1" ht="24" customHeight="1">
      <c r="A234" s="68">
        <v>231</v>
      </c>
      <c r="B234" s="144" t="str">
        <f t="shared" si="32"/>
        <v>100M--</v>
      </c>
      <c r="C234" s="146"/>
      <c r="D234" s="146"/>
      <c r="E234" s="294"/>
      <c r="F234" s="147"/>
      <c r="G234" s="152"/>
      <c r="H234" s="148" t="s">
        <v>36</v>
      </c>
      <c r="I234" s="149"/>
      <c r="J234" s="150"/>
      <c r="K234" s="150"/>
      <c r="L234" s="151"/>
    </row>
    <row r="235" spans="1:12" s="98" customFormat="1" ht="24" customHeight="1">
      <c r="A235" s="68">
        <v>232</v>
      </c>
      <c r="B235" s="144" t="str">
        <f t="shared" si="32"/>
        <v>100M--</v>
      </c>
      <c r="C235" s="146"/>
      <c r="D235" s="146"/>
      <c r="E235" s="294"/>
      <c r="F235" s="147"/>
      <c r="G235" s="152"/>
      <c r="H235" s="148" t="s">
        <v>36</v>
      </c>
      <c r="I235" s="149"/>
      <c r="J235" s="150"/>
      <c r="K235" s="150"/>
      <c r="L235" s="151"/>
    </row>
    <row r="236" spans="1:12" s="98" customFormat="1" ht="24" customHeight="1">
      <c r="A236" s="68">
        <v>233</v>
      </c>
      <c r="B236" s="144" t="str">
        <f t="shared" si="32"/>
        <v>100M--</v>
      </c>
      <c r="C236" s="146"/>
      <c r="D236" s="146"/>
      <c r="E236" s="294"/>
      <c r="F236" s="147"/>
      <c r="G236" s="152"/>
      <c r="H236" s="148" t="s">
        <v>36</v>
      </c>
      <c r="I236" s="149"/>
      <c r="J236" s="150"/>
      <c r="K236" s="150"/>
      <c r="L236" s="151"/>
    </row>
    <row r="237" spans="1:12" s="98" customFormat="1" ht="24" customHeight="1">
      <c r="A237" s="68">
        <v>234</v>
      </c>
      <c r="B237" s="144" t="str">
        <f t="shared" si="32"/>
        <v>100M--</v>
      </c>
      <c r="C237" s="146"/>
      <c r="D237" s="146"/>
      <c r="E237" s="294"/>
      <c r="F237" s="147"/>
      <c r="G237" s="152"/>
      <c r="H237" s="148" t="s">
        <v>36</v>
      </c>
      <c r="I237" s="149"/>
      <c r="J237" s="150"/>
      <c r="K237" s="150"/>
      <c r="L237" s="151"/>
    </row>
    <row r="238" spans="1:12" s="98" customFormat="1" ht="24" customHeight="1">
      <c r="A238" s="68">
        <v>235</v>
      </c>
      <c r="B238" s="144" t="str">
        <f t="shared" si="32"/>
        <v>100M--</v>
      </c>
      <c r="C238" s="146"/>
      <c r="D238" s="146"/>
      <c r="E238" s="294"/>
      <c r="F238" s="147"/>
      <c r="G238" s="152"/>
      <c r="H238" s="148" t="s">
        <v>36</v>
      </c>
      <c r="I238" s="149"/>
      <c r="J238" s="150"/>
      <c r="K238" s="150"/>
      <c r="L238" s="151"/>
    </row>
    <row r="239" spans="1:12" s="98" customFormat="1" ht="24" customHeight="1">
      <c r="A239" s="68">
        <v>236</v>
      </c>
      <c r="B239" s="144" t="str">
        <f t="shared" si="32"/>
        <v>100M--</v>
      </c>
      <c r="C239" s="146"/>
      <c r="D239" s="146"/>
      <c r="E239" s="294"/>
      <c r="F239" s="147"/>
      <c r="G239" s="152"/>
      <c r="H239" s="148" t="s">
        <v>36</v>
      </c>
      <c r="I239" s="149"/>
      <c r="J239" s="150"/>
      <c r="K239" s="150"/>
      <c r="L239" s="151"/>
    </row>
    <row r="240" spans="1:12" s="98" customFormat="1" ht="24" customHeight="1">
      <c r="A240" s="68">
        <v>237</v>
      </c>
      <c r="B240" s="144" t="str">
        <f t="shared" si="32"/>
        <v>100M--</v>
      </c>
      <c r="C240" s="146"/>
      <c r="D240" s="146"/>
      <c r="E240" s="294"/>
      <c r="F240" s="147"/>
      <c r="G240" s="152"/>
      <c r="H240" s="148" t="s">
        <v>36</v>
      </c>
      <c r="I240" s="149"/>
      <c r="J240" s="150"/>
      <c r="K240" s="150"/>
      <c r="L240" s="151"/>
    </row>
    <row r="241" spans="1:12" s="98" customFormat="1" ht="24" customHeight="1">
      <c r="A241" s="68">
        <v>238</v>
      </c>
      <c r="B241" s="144" t="str">
        <f t="shared" si="32"/>
        <v>100M--</v>
      </c>
      <c r="C241" s="146"/>
      <c r="D241" s="146"/>
      <c r="E241" s="294"/>
      <c r="F241" s="147"/>
      <c r="G241" s="152"/>
      <c r="H241" s="148" t="s">
        <v>36</v>
      </c>
      <c r="I241" s="149"/>
      <c r="J241" s="150"/>
      <c r="K241" s="150"/>
      <c r="L241" s="151"/>
    </row>
    <row r="242" spans="1:12" s="98" customFormat="1" ht="24" customHeight="1">
      <c r="A242" s="68">
        <v>239</v>
      </c>
      <c r="B242" s="144" t="str">
        <f t="shared" si="32"/>
        <v>100M--</v>
      </c>
      <c r="C242" s="146"/>
      <c r="D242" s="146"/>
      <c r="E242" s="294"/>
      <c r="F242" s="147"/>
      <c r="G242" s="152"/>
      <c r="H242" s="148" t="s">
        <v>36</v>
      </c>
      <c r="I242" s="149"/>
      <c r="J242" s="150"/>
      <c r="K242" s="150"/>
      <c r="L242" s="151"/>
    </row>
    <row r="243" spans="1:12" s="98" customFormat="1" ht="24" customHeight="1">
      <c r="A243" s="68">
        <v>240</v>
      </c>
      <c r="B243" s="144" t="str">
        <f t="shared" si="32"/>
        <v>100M--</v>
      </c>
      <c r="C243" s="146"/>
      <c r="D243" s="146"/>
      <c r="E243" s="294"/>
      <c r="F243" s="147"/>
      <c r="G243" s="152"/>
      <c r="H243" s="148" t="s">
        <v>36</v>
      </c>
      <c r="I243" s="149"/>
      <c r="J243" s="150"/>
      <c r="K243" s="150"/>
      <c r="L243" s="151"/>
    </row>
    <row r="244" spans="1:12" s="98" customFormat="1" ht="24" customHeight="1">
      <c r="A244" s="68">
        <v>241</v>
      </c>
      <c r="B244" s="144" t="str">
        <f t="shared" si="32"/>
        <v>100M--</v>
      </c>
      <c r="C244" s="146"/>
      <c r="D244" s="146"/>
      <c r="E244" s="294"/>
      <c r="F244" s="147"/>
      <c r="G244" s="152"/>
      <c r="H244" s="148" t="s">
        <v>36</v>
      </c>
      <c r="I244" s="149"/>
      <c r="J244" s="150"/>
      <c r="K244" s="150"/>
      <c r="L244" s="151"/>
    </row>
    <row r="245" spans="1:12" s="98" customFormat="1" ht="24" customHeight="1">
      <c r="A245" s="68">
        <v>242</v>
      </c>
      <c r="B245" s="144" t="str">
        <f t="shared" si="32"/>
        <v>800M--</v>
      </c>
      <c r="C245" s="95"/>
      <c r="D245" s="95"/>
      <c r="E245" s="303"/>
      <c r="F245" s="96"/>
      <c r="G245" s="153"/>
      <c r="H245" s="124" t="s">
        <v>35</v>
      </c>
      <c r="I245" s="70"/>
      <c r="J245" s="97"/>
      <c r="K245" s="97"/>
      <c r="L245" s="69"/>
    </row>
    <row r="246" spans="1:12" s="98" customFormat="1" ht="24" customHeight="1">
      <c r="A246" s="68">
        <v>243</v>
      </c>
      <c r="B246" s="144" t="str">
        <f t="shared" si="32"/>
        <v>800M--</v>
      </c>
      <c r="C246" s="95"/>
      <c r="D246" s="95"/>
      <c r="E246" s="303"/>
      <c r="F246" s="96"/>
      <c r="G246" s="153"/>
      <c r="H246" s="124" t="s">
        <v>35</v>
      </c>
      <c r="I246" s="70"/>
      <c r="J246" s="97"/>
      <c r="K246" s="97"/>
      <c r="L246" s="69"/>
    </row>
    <row r="247" spans="1:12" s="98" customFormat="1" ht="24" customHeight="1">
      <c r="A247" s="68">
        <v>244</v>
      </c>
      <c r="B247" s="144" t="str">
        <f t="shared" si="32"/>
        <v>800M--</v>
      </c>
      <c r="C247" s="95"/>
      <c r="D247" s="95"/>
      <c r="E247" s="303"/>
      <c r="F247" s="96"/>
      <c r="G247" s="153"/>
      <c r="H247" s="124" t="s">
        <v>35</v>
      </c>
      <c r="I247" s="70"/>
      <c r="J247" s="97"/>
      <c r="K247" s="97"/>
      <c r="L247" s="69"/>
    </row>
    <row r="248" spans="1:12" s="98" customFormat="1" ht="24" customHeight="1">
      <c r="A248" s="68">
        <v>245</v>
      </c>
      <c r="B248" s="144" t="str">
        <f t="shared" si="32"/>
        <v>800M--</v>
      </c>
      <c r="C248" s="95"/>
      <c r="D248" s="95"/>
      <c r="E248" s="303"/>
      <c r="F248" s="96"/>
      <c r="G248" s="153"/>
      <c r="H248" s="124" t="s">
        <v>35</v>
      </c>
      <c r="I248" s="70"/>
      <c r="J248" s="97"/>
      <c r="K248" s="97"/>
      <c r="L248" s="69"/>
    </row>
    <row r="249" spans="1:12" s="98" customFormat="1" ht="24" customHeight="1">
      <c r="A249" s="68">
        <v>246</v>
      </c>
      <c r="B249" s="144" t="str">
        <f t="shared" si="32"/>
        <v>800M--</v>
      </c>
      <c r="C249" s="95"/>
      <c r="D249" s="95"/>
      <c r="E249" s="303"/>
      <c r="F249" s="96"/>
      <c r="G249" s="153"/>
      <c r="H249" s="124" t="s">
        <v>35</v>
      </c>
      <c r="I249" s="70"/>
      <c r="J249" s="97"/>
      <c r="K249" s="97"/>
      <c r="L249" s="69"/>
    </row>
    <row r="250" spans="1:12" s="98" customFormat="1" ht="24" customHeight="1">
      <c r="A250" s="68">
        <v>247</v>
      </c>
      <c r="B250" s="144" t="str">
        <f t="shared" si="32"/>
        <v>800M--</v>
      </c>
      <c r="C250" s="95"/>
      <c r="D250" s="95"/>
      <c r="E250" s="303"/>
      <c r="F250" s="96"/>
      <c r="G250" s="153"/>
      <c r="H250" s="124" t="s">
        <v>35</v>
      </c>
      <c r="I250" s="70"/>
      <c r="J250" s="97"/>
      <c r="K250" s="97"/>
      <c r="L250" s="69"/>
    </row>
    <row r="251" spans="1:12" s="98" customFormat="1" ht="24" customHeight="1">
      <c r="A251" s="68">
        <v>248</v>
      </c>
      <c r="B251" s="144" t="str">
        <f t="shared" si="32"/>
        <v>800M--</v>
      </c>
      <c r="C251" s="95"/>
      <c r="D251" s="95"/>
      <c r="E251" s="303"/>
      <c r="F251" s="96"/>
      <c r="G251" s="153"/>
      <c r="H251" s="124" t="s">
        <v>35</v>
      </c>
      <c r="I251" s="70"/>
      <c r="J251" s="97"/>
      <c r="K251" s="97"/>
      <c r="L251" s="69"/>
    </row>
    <row r="252" spans="1:12" s="98" customFormat="1" ht="24" customHeight="1">
      <c r="A252" s="68">
        <v>249</v>
      </c>
      <c r="B252" s="144" t="str">
        <f t="shared" si="32"/>
        <v>800M--</v>
      </c>
      <c r="C252" s="95"/>
      <c r="D252" s="95"/>
      <c r="E252" s="303"/>
      <c r="F252" s="96"/>
      <c r="G252" s="153"/>
      <c r="H252" s="124" t="s">
        <v>35</v>
      </c>
      <c r="I252" s="70"/>
      <c r="J252" s="97"/>
      <c r="K252" s="97"/>
      <c r="L252" s="69"/>
    </row>
    <row r="253" spans="1:12" s="98" customFormat="1" ht="24" customHeight="1">
      <c r="A253" s="68">
        <v>250</v>
      </c>
      <c r="B253" s="144" t="str">
        <f t="shared" si="32"/>
        <v>800M--</v>
      </c>
      <c r="C253" s="95"/>
      <c r="D253" s="95"/>
      <c r="E253" s="303"/>
      <c r="F253" s="96"/>
      <c r="G253" s="153"/>
      <c r="H253" s="124" t="s">
        <v>35</v>
      </c>
      <c r="I253" s="70"/>
      <c r="J253" s="97"/>
      <c r="K253" s="97"/>
      <c r="L253" s="69"/>
    </row>
    <row r="254" spans="1:12" s="98" customFormat="1" ht="24" customHeight="1" thickBot="1">
      <c r="A254" s="68">
        <v>251</v>
      </c>
      <c r="B254" s="182" t="str">
        <f t="shared" si="32"/>
        <v>800M--</v>
      </c>
      <c r="C254" s="218"/>
      <c r="D254" s="218"/>
      <c r="E254" s="302"/>
      <c r="F254" s="219"/>
      <c r="G254" s="220"/>
      <c r="H254" s="221" t="s">
        <v>35</v>
      </c>
      <c r="I254" s="222"/>
      <c r="J254" s="223"/>
      <c r="K254" s="223"/>
      <c r="L254" s="224"/>
    </row>
    <row r="255" spans="1:12" s="98" customFormat="1" ht="24" customHeight="1">
      <c r="A255" s="68">
        <v>252</v>
      </c>
      <c r="B255" s="174" t="str">
        <f t="shared" si="32"/>
        <v>300M--</v>
      </c>
      <c r="C255" s="175"/>
      <c r="D255" s="175"/>
      <c r="E255" s="299"/>
      <c r="F255" s="176"/>
      <c r="G255" s="177"/>
      <c r="H255" s="178" t="s">
        <v>109</v>
      </c>
      <c r="I255" s="179"/>
      <c r="J255" s="180"/>
      <c r="K255" s="180"/>
      <c r="L255" s="181"/>
    </row>
    <row r="256" spans="1:12" s="98" customFormat="1" ht="24" customHeight="1">
      <c r="A256" s="68">
        <v>253</v>
      </c>
      <c r="B256" s="144" t="str">
        <f t="shared" si="32"/>
        <v>300M--</v>
      </c>
      <c r="C256" s="146"/>
      <c r="D256" s="146"/>
      <c r="E256" s="294"/>
      <c r="F256" s="147"/>
      <c r="G256" s="152"/>
      <c r="H256" s="178" t="s">
        <v>109</v>
      </c>
      <c r="I256" s="149"/>
      <c r="J256" s="150"/>
      <c r="K256" s="150"/>
      <c r="L256" s="151"/>
    </row>
    <row r="257" spans="1:12" s="98" customFormat="1" ht="24" customHeight="1">
      <c r="A257" s="68">
        <v>254</v>
      </c>
      <c r="B257" s="144" t="str">
        <f t="shared" si="32"/>
        <v>300M--</v>
      </c>
      <c r="C257" s="146"/>
      <c r="D257" s="146"/>
      <c r="E257" s="294"/>
      <c r="F257" s="147"/>
      <c r="G257" s="152"/>
      <c r="H257" s="178" t="s">
        <v>109</v>
      </c>
      <c r="I257" s="149"/>
      <c r="J257" s="150"/>
      <c r="K257" s="150"/>
      <c r="L257" s="151"/>
    </row>
    <row r="258" spans="1:12" s="98" customFormat="1" ht="24" customHeight="1">
      <c r="A258" s="68">
        <v>255</v>
      </c>
      <c r="B258" s="144" t="str">
        <f t="shared" si="32"/>
        <v>300M--</v>
      </c>
      <c r="C258" s="146"/>
      <c r="D258" s="146"/>
      <c r="E258" s="294"/>
      <c r="F258" s="147"/>
      <c r="G258" s="152"/>
      <c r="H258" s="178" t="s">
        <v>109</v>
      </c>
      <c r="I258" s="149"/>
      <c r="J258" s="150"/>
      <c r="K258" s="150"/>
      <c r="L258" s="151"/>
    </row>
    <row r="259" spans="1:12" s="98" customFormat="1" ht="24" customHeight="1">
      <c r="A259" s="68">
        <v>256</v>
      </c>
      <c r="B259" s="144" t="str">
        <f t="shared" si="32"/>
        <v>300M--</v>
      </c>
      <c r="C259" s="146"/>
      <c r="D259" s="146"/>
      <c r="E259" s="294"/>
      <c r="F259" s="147"/>
      <c r="G259" s="152"/>
      <c r="H259" s="178" t="s">
        <v>109</v>
      </c>
      <c r="I259" s="149"/>
      <c r="J259" s="150"/>
      <c r="K259" s="150"/>
      <c r="L259" s="151"/>
    </row>
    <row r="260" spans="1:12" s="98" customFormat="1" ht="24" customHeight="1">
      <c r="A260" s="68">
        <v>257</v>
      </c>
      <c r="B260" s="144" t="str">
        <f t="shared" si="32"/>
        <v>300M--</v>
      </c>
      <c r="C260" s="146"/>
      <c r="D260" s="146"/>
      <c r="E260" s="294"/>
      <c r="F260" s="147"/>
      <c r="G260" s="152"/>
      <c r="H260" s="178" t="s">
        <v>109</v>
      </c>
      <c r="I260" s="149"/>
      <c r="J260" s="150"/>
      <c r="K260" s="150"/>
      <c r="L260" s="151"/>
    </row>
    <row r="261" spans="1:12" s="98" customFormat="1" ht="24" customHeight="1">
      <c r="A261" s="68">
        <v>258</v>
      </c>
      <c r="B261" s="144" t="str">
        <f t="shared" si="32"/>
        <v>300M--</v>
      </c>
      <c r="C261" s="146"/>
      <c r="D261" s="146"/>
      <c r="E261" s="294"/>
      <c r="F261" s="147"/>
      <c r="G261" s="152"/>
      <c r="H261" s="178" t="s">
        <v>109</v>
      </c>
      <c r="I261" s="149"/>
      <c r="J261" s="150"/>
      <c r="K261" s="150"/>
      <c r="L261" s="151"/>
    </row>
    <row r="262" spans="1:12" s="98" customFormat="1" ht="24" customHeight="1">
      <c r="A262" s="68">
        <v>259</v>
      </c>
      <c r="B262" s="144" t="str">
        <f t="shared" si="32"/>
        <v>300M--</v>
      </c>
      <c r="C262" s="146"/>
      <c r="D262" s="146"/>
      <c r="E262" s="294"/>
      <c r="F262" s="147"/>
      <c r="G262" s="152"/>
      <c r="H262" s="178" t="s">
        <v>109</v>
      </c>
      <c r="I262" s="149"/>
      <c r="J262" s="150"/>
      <c r="K262" s="150"/>
      <c r="L262" s="151"/>
    </row>
    <row r="263" spans="1:12" s="98" customFormat="1" ht="24" customHeight="1">
      <c r="A263" s="68">
        <v>260</v>
      </c>
      <c r="B263" s="144" t="str">
        <f t="shared" si="32"/>
        <v>300M--</v>
      </c>
      <c r="C263" s="146"/>
      <c r="D263" s="146"/>
      <c r="E263" s="294"/>
      <c r="F263" s="147"/>
      <c r="G263" s="152"/>
      <c r="H263" s="178" t="s">
        <v>109</v>
      </c>
      <c r="I263" s="149"/>
      <c r="J263" s="150"/>
      <c r="K263" s="150"/>
      <c r="L263" s="151"/>
    </row>
    <row r="264" spans="1:12" s="98" customFormat="1" ht="24" customHeight="1" thickBot="1">
      <c r="A264" s="68">
        <v>261</v>
      </c>
      <c r="B264" s="182" t="str">
        <f t="shared" si="32"/>
        <v>300M--</v>
      </c>
      <c r="C264" s="183"/>
      <c r="D264" s="183"/>
      <c r="E264" s="295"/>
      <c r="F264" s="184"/>
      <c r="G264" s="185"/>
      <c r="H264" s="186" t="s">
        <v>109</v>
      </c>
      <c r="I264" s="187"/>
      <c r="J264" s="188"/>
      <c r="K264" s="188"/>
      <c r="L264" s="189"/>
    </row>
    <row r="265" spans="1:12" s="98" customFormat="1" ht="24" customHeight="1">
      <c r="A265" s="68">
        <v>262</v>
      </c>
      <c r="B265" s="174" t="str">
        <f t="shared" si="32"/>
        <v>100M.HURDLES--</v>
      </c>
      <c r="C265" s="211"/>
      <c r="D265" s="211"/>
      <c r="E265" s="304"/>
      <c r="F265" s="212"/>
      <c r="G265" s="213"/>
      <c r="H265" s="214" t="s">
        <v>151</v>
      </c>
      <c r="I265" s="215"/>
      <c r="J265" s="216"/>
      <c r="K265" s="216"/>
      <c r="L265" s="217"/>
    </row>
    <row r="266" spans="1:12" s="98" customFormat="1" ht="24" customHeight="1">
      <c r="A266" s="68">
        <v>263</v>
      </c>
      <c r="B266" s="144" t="str">
        <f t="shared" si="32"/>
        <v>100M.HURDLES--</v>
      </c>
      <c r="C266" s="95"/>
      <c r="D266" s="95"/>
      <c r="E266" s="303"/>
      <c r="F266" s="96"/>
      <c r="G266" s="153"/>
      <c r="H266" s="214" t="s">
        <v>151</v>
      </c>
      <c r="I266" s="70"/>
      <c r="J266" s="97"/>
      <c r="K266" s="97"/>
      <c r="L266" s="69"/>
    </row>
    <row r="267" spans="1:12" s="98" customFormat="1" ht="24" customHeight="1">
      <c r="A267" s="68">
        <v>264</v>
      </c>
      <c r="B267" s="144" t="str">
        <f t="shared" si="32"/>
        <v>100M.HURDLES--</v>
      </c>
      <c r="C267" s="95"/>
      <c r="D267" s="95"/>
      <c r="E267" s="303"/>
      <c r="F267" s="96"/>
      <c r="G267" s="153"/>
      <c r="H267" s="214" t="s">
        <v>151</v>
      </c>
      <c r="I267" s="70"/>
      <c r="J267" s="97"/>
      <c r="K267" s="97"/>
      <c r="L267" s="69"/>
    </row>
    <row r="268" spans="1:12" s="98" customFormat="1" ht="24" customHeight="1">
      <c r="A268" s="68">
        <v>265</v>
      </c>
      <c r="B268" s="144" t="str">
        <f t="shared" si="32"/>
        <v>100M.HURDLES--</v>
      </c>
      <c r="C268" s="95"/>
      <c r="D268" s="95"/>
      <c r="E268" s="303"/>
      <c r="F268" s="96"/>
      <c r="G268" s="153"/>
      <c r="H268" s="214" t="s">
        <v>151</v>
      </c>
      <c r="I268" s="70"/>
      <c r="J268" s="97"/>
      <c r="K268" s="97"/>
      <c r="L268" s="69"/>
    </row>
    <row r="269" spans="1:12" s="98" customFormat="1" ht="24" customHeight="1">
      <c r="A269" s="68">
        <v>266</v>
      </c>
      <c r="B269" s="144" t="str">
        <f t="shared" si="32"/>
        <v>100M.HURDLES--</v>
      </c>
      <c r="C269" s="95"/>
      <c r="D269" s="95"/>
      <c r="E269" s="303"/>
      <c r="F269" s="96"/>
      <c r="G269" s="153"/>
      <c r="H269" s="214" t="s">
        <v>151</v>
      </c>
      <c r="I269" s="70"/>
      <c r="J269" s="97"/>
      <c r="K269" s="97"/>
      <c r="L269" s="69"/>
    </row>
    <row r="270" spans="1:12" s="98" customFormat="1" ht="24" customHeight="1">
      <c r="A270" s="68">
        <v>267</v>
      </c>
      <c r="B270" s="144" t="str">
        <f t="shared" si="32"/>
        <v>100M.HURDLES--</v>
      </c>
      <c r="C270" s="95"/>
      <c r="D270" s="95"/>
      <c r="E270" s="303"/>
      <c r="F270" s="96"/>
      <c r="G270" s="153"/>
      <c r="H270" s="214" t="s">
        <v>151</v>
      </c>
      <c r="I270" s="70"/>
      <c r="J270" s="97"/>
      <c r="K270" s="97"/>
      <c r="L270" s="69"/>
    </row>
    <row r="271" spans="1:12" s="98" customFormat="1" ht="24" customHeight="1">
      <c r="A271" s="68">
        <v>268</v>
      </c>
      <c r="B271" s="144" t="str">
        <f t="shared" si="32"/>
        <v>100M.HURDLES--</v>
      </c>
      <c r="C271" s="95"/>
      <c r="D271" s="95"/>
      <c r="E271" s="303"/>
      <c r="F271" s="96"/>
      <c r="G271" s="153"/>
      <c r="H271" s="214" t="s">
        <v>151</v>
      </c>
      <c r="I271" s="70"/>
      <c r="J271" s="97"/>
      <c r="K271" s="97"/>
      <c r="L271" s="69"/>
    </row>
    <row r="272" spans="1:12" s="98" customFormat="1" ht="24" customHeight="1" thickBot="1">
      <c r="A272" s="68">
        <v>269</v>
      </c>
      <c r="B272" s="182" t="str">
        <f t="shared" si="32"/>
        <v>100M.HURDLES--</v>
      </c>
      <c r="C272" s="218"/>
      <c r="D272" s="218"/>
      <c r="E272" s="302"/>
      <c r="F272" s="219"/>
      <c r="G272" s="220"/>
      <c r="H272" s="214" t="s">
        <v>151</v>
      </c>
      <c r="I272" s="222"/>
      <c r="J272" s="223"/>
      <c r="K272" s="223"/>
      <c r="L272" s="224"/>
    </row>
    <row r="273" spans="1:12" s="98" customFormat="1" ht="24" customHeight="1" thickBot="1">
      <c r="A273" s="68">
        <v>270</v>
      </c>
      <c r="B273" s="174" t="str">
        <f t="shared" si="32"/>
        <v>2000M--</v>
      </c>
      <c r="C273" s="225"/>
      <c r="D273" s="225"/>
      <c r="E273" s="306"/>
      <c r="F273" s="226"/>
      <c r="G273" s="227"/>
      <c r="H273" s="228" t="s">
        <v>308</v>
      </c>
      <c r="I273" s="229"/>
      <c r="J273" s="230"/>
      <c r="K273" s="230"/>
      <c r="L273" s="231"/>
    </row>
    <row r="274" spans="1:12" ht="24" customHeight="1" thickBot="1">
      <c r="A274" s="68">
        <v>271</v>
      </c>
      <c r="B274" s="144" t="str">
        <f t="shared" si="32"/>
        <v>2000M--</v>
      </c>
      <c r="C274" s="95"/>
      <c r="D274" s="95"/>
      <c r="E274" s="303"/>
      <c r="F274" s="96"/>
      <c r="G274" s="153"/>
      <c r="H274" s="228" t="s">
        <v>308</v>
      </c>
      <c r="I274" s="70"/>
      <c r="J274" s="97"/>
      <c r="K274" s="97"/>
      <c r="L274" s="69"/>
    </row>
    <row r="275" spans="1:12" ht="24" customHeight="1" thickBot="1">
      <c r="A275" s="68">
        <v>272</v>
      </c>
      <c r="B275" s="144" t="str">
        <f t="shared" si="32"/>
        <v>2000M--</v>
      </c>
      <c r="C275" s="95"/>
      <c r="D275" s="95"/>
      <c r="E275" s="303"/>
      <c r="F275" s="96"/>
      <c r="G275" s="153"/>
      <c r="H275" s="228" t="s">
        <v>308</v>
      </c>
      <c r="I275" s="70"/>
      <c r="J275" s="97"/>
      <c r="K275" s="97"/>
      <c r="L275" s="69"/>
    </row>
    <row r="276" spans="1:12" ht="24" customHeight="1" thickBot="1">
      <c r="A276" s="68">
        <v>273</v>
      </c>
      <c r="B276" s="144" t="str">
        <f t="shared" si="32"/>
        <v>2000M--</v>
      </c>
      <c r="C276" s="95"/>
      <c r="D276" s="95"/>
      <c r="E276" s="303"/>
      <c r="F276" s="96"/>
      <c r="G276" s="153"/>
      <c r="H276" s="228" t="s">
        <v>308</v>
      </c>
      <c r="I276" s="70"/>
      <c r="J276" s="97"/>
      <c r="K276" s="97"/>
      <c r="L276" s="69"/>
    </row>
    <row r="277" spans="1:12" ht="24" customHeight="1" thickBot="1">
      <c r="A277" s="68">
        <v>274</v>
      </c>
      <c r="B277" s="144" t="str">
        <f t="shared" si="32"/>
        <v>2000M--</v>
      </c>
      <c r="C277" s="95"/>
      <c r="D277" s="95"/>
      <c r="E277" s="303"/>
      <c r="F277" s="96"/>
      <c r="G277" s="153"/>
      <c r="H277" s="228" t="s">
        <v>308</v>
      </c>
      <c r="I277" s="70"/>
      <c r="J277" s="97"/>
      <c r="K277" s="97"/>
      <c r="L277" s="69"/>
    </row>
    <row r="278" spans="1:12" ht="24" customHeight="1" thickBot="1">
      <c r="A278" s="68">
        <v>275</v>
      </c>
      <c r="B278" s="144" t="str">
        <f t="shared" si="32"/>
        <v>2000M--</v>
      </c>
      <c r="C278" s="95"/>
      <c r="D278" s="95"/>
      <c r="E278" s="303"/>
      <c r="F278" s="96"/>
      <c r="G278" s="153"/>
      <c r="H278" s="228" t="s">
        <v>308</v>
      </c>
      <c r="I278" s="70"/>
      <c r="J278" s="97"/>
      <c r="K278" s="97"/>
      <c r="L278" s="69"/>
    </row>
    <row r="279" spans="1:12" ht="24" customHeight="1" thickBot="1">
      <c r="A279" s="68">
        <v>276</v>
      </c>
      <c r="B279" s="144" t="str">
        <f t="shared" si="32"/>
        <v>2000M--</v>
      </c>
      <c r="C279" s="95"/>
      <c r="D279" s="95"/>
      <c r="E279" s="303"/>
      <c r="F279" s="96"/>
      <c r="G279" s="153"/>
      <c r="H279" s="228" t="s">
        <v>308</v>
      </c>
      <c r="I279" s="70"/>
      <c r="J279" s="97"/>
      <c r="K279" s="97"/>
      <c r="L279" s="69"/>
    </row>
    <row r="280" spans="1:12" ht="24" customHeight="1" thickBot="1">
      <c r="A280" s="68">
        <v>277</v>
      </c>
      <c r="B280" s="144" t="str">
        <f t="shared" si="32"/>
        <v>2000M--</v>
      </c>
      <c r="C280" s="95"/>
      <c r="D280" s="95"/>
      <c r="E280" s="303"/>
      <c r="F280" s="96"/>
      <c r="G280" s="153"/>
      <c r="H280" s="228" t="s">
        <v>308</v>
      </c>
      <c r="I280" s="70"/>
      <c r="J280" s="97"/>
      <c r="K280" s="97"/>
      <c r="L280" s="69"/>
    </row>
    <row r="281" spans="1:12" ht="24" customHeight="1">
      <c r="A281" s="68">
        <v>278</v>
      </c>
      <c r="B281" s="144" t="str">
        <f t="shared" si="32"/>
        <v>2000M--</v>
      </c>
      <c r="C281" s="95"/>
      <c r="D281" s="95"/>
      <c r="E281" s="303"/>
      <c r="F281" s="96"/>
      <c r="G281" s="153"/>
      <c r="H281" s="228" t="s">
        <v>308</v>
      </c>
      <c r="I281" s="70"/>
      <c r="J281" s="97"/>
      <c r="K281" s="97"/>
      <c r="L281" s="69"/>
    </row>
    <row r="307" ht="15.75">
      <c r="G307"/>
    </row>
    <row r="308" ht="15.75">
      <c r="G308"/>
    </row>
    <row r="309" ht="15.75">
      <c r="G309"/>
    </row>
    <row r="310" ht="15.75">
      <c r="G310"/>
    </row>
    <row r="311" ht="15.75">
      <c r="G311"/>
    </row>
    <row r="312" ht="15.75">
      <c r="G312"/>
    </row>
    <row r="313" ht="15.75">
      <c r="G313"/>
    </row>
    <row r="314" ht="15.75">
      <c r="G314"/>
    </row>
    <row r="315" ht="15.75">
      <c r="G315"/>
    </row>
    <row r="316" ht="15.75">
      <c r="G316"/>
    </row>
    <row r="317" ht="15.75">
      <c r="G317"/>
    </row>
    <row r="318" ht="15.75">
      <c r="G318"/>
    </row>
    <row r="319" ht="15.75">
      <c r="G319"/>
    </row>
    <row r="320" ht="15.75">
      <c r="G320"/>
    </row>
    <row r="321" ht="15.75">
      <c r="G321"/>
    </row>
    <row r="322" ht="15.75">
      <c r="G322"/>
    </row>
    <row r="323" ht="15.75">
      <c r="G323"/>
    </row>
    <row r="324" ht="15.75">
      <c r="G324"/>
    </row>
    <row r="325" ht="15.75">
      <c r="G325"/>
    </row>
    <row r="326" ht="15.75">
      <c r="G326"/>
    </row>
    <row r="327" ht="15.75">
      <c r="G327"/>
    </row>
    <row r="328" ht="15.75">
      <c r="G328"/>
    </row>
    <row r="329" ht="15.75">
      <c r="G329"/>
    </row>
    <row r="330" ht="15.75">
      <c r="G330"/>
    </row>
    <row r="331" ht="15.75">
      <c r="G331"/>
    </row>
    <row r="332" ht="15.75">
      <c r="G332"/>
    </row>
    <row r="333" ht="15.75">
      <c r="G333"/>
    </row>
    <row r="334" ht="15.75">
      <c r="G334"/>
    </row>
    <row r="335" ht="15.75">
      <c r="G335"/>
    </row>
    <row r="336" ht="15.75">
      <c r="G336"/>
    </row>
    <row r="337" ht="15.75">
      <c r="G337"/>
    </row>
    <row r="338" ht="15.75">
      <c r="G338"/>
    </row>
    <row r="339" ht="15.75">
      <c r="G339"/>
    </row>
    <row r="340" ht="15.75">
      <c r="G340"/>
    </row>
    <row r="341" ht="15.75">
      <c r="G341"/>
    </row>
    <row r="342" ht="15.75">
      <c r="G342"/>
    </row>
    <row r="343" ht="15.75">
      <c r="G343"/>
    </row>
    <row r="344" ht="15.75">
      <c r="G344"/>
    </row>
    <row r="345" ht="15.75">
      <c r="G345"/>
    </row>
    <row r="346" ht="15.75">
      <c r="G346"/>
    </row>
    <row r="347" ht="15.75">
      <c r="G347"/>
    </row>
    <row r="348" ht="15.75">
      <c r="G348"/>
    </row>
    <row r="349" ht="15.75">
      <c r="G349"/>
    </row>
    <row r="350" ht="15.75">
      <c r="G350"/>
    </row>
    <row r="351" ht="15.75">
      <c r="G351"/>
    </row>
    <row r="352" ht="15.75">
      <c r="G352"/>
    </row>
    <row r="353" ht="15.75">
      <c r="G353"/>
    </row>
    <row r="354" ht="15.75">
      <c r="G354"/>
    </row>
    <row r="355" ht="15.75">
      <c r="G355"/>
    </row>
    <row r="356" ht="15.75">
      <c r="G356"/>
    </row>
    <row r="357" ht="15.75">
      <c r="G357"/>
    </row>
    <row r="358" ht="15.75">
      <c r="G358"/>
    </row>
    <row r="359" ht="15.75">
      <c r="G359"/>
    </row>
    <row r="360" ht="15.75">
      <c r="G360"/>
    </row>
    <row r="361" ht="15.75">
      <c r="G361"/>
    </row>
    <row r="362" ht="15.75">
      <c r="G362"/>
    </row>
    <row r="363" ht="15.75">
      <c r="G363"/>
    </row>
    <row r="364" ht="15.75">
      <c r="G364"/>
    </row>
    <row r="365" ht="15.75">
      <c r="G365"/>
    </row>
    <row r="366" ht="15.75">
      <c r="G366"/>
    </row>
    <row r="367" ht="15.75">
      <c r="G367"/>
    </row>
    <row r="368" ht="15.75">
      <c r="G368"/>
    </row>
    <row r="369" ht="15.75">
      <c r="G369"/>
    </row>
    <row r="370" ht="15.75">
      <c r="G370"/>
    </row>
    <row r="371" ht="15.75">
      <c r="G371"/>
    </row>
  </sheetData>
  <sheetProtection/>
  <autoFilter ref="A3:L281"/>
  <mergeCells count="3">
    <mergeCell ref="A1:L1"/>
    <mergeCell ref="A2:F2"/>
    <mergeCell ref="I2:L2"/>
  </mergeCells>
  <conditionalFormatting sqref="E4:E171 E184:E1082">
    <cfRule type="cellIs" priority="5" dxfId="19" operator="between" stopIfTrue="1">
      <formula>36161</formula>
      <formula>36891</formula>
    </cfRule>
  </conditionalFormatting>
  <conditionalFormatting sqref="G184:G306 G1:G171 G372:G65536">
    <cfRule type="containsText" priority="4" dxfId="0" operator="containsText" stopIfTrue="1" text="FERDİ">
      <formula>NOT(ISERROR(SEARCH("FERDİ",G1)))</formula>
    </cfRule>
  </conditionalFormatting>
  <conditionalFormatting sqref="E172:E183">
    <cfRule type="cellIs" priority="3" dxfId="19" operator="between" stopIfTrue="1">
      <formula>36161</formula>
      <formula>36891</formula>
    </cfRule>
  </conditionalFormatting>
  <conditionalFormatting sqref="G172:G183">
    <cfRule type="containsText" priority="2" dxfId="0" operator="containsText" stopIfTrue="1" text="FERDİ">
      <formula>NOT(ISERROR(SEARCH("FERDİ",G172)))</formula>
    </cfRule>
  </conditionalFormatting>
  <conditionalFormatting sqref="F4:F281">
    <cfRule type="duplicateValues" priority="1" dxfId="17" stopIfTrue="1">
      <formula>AND(COUNTIF($F$4:$F$281,F4)&gt;1,NOT(ISBLANK(F4)))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3" r:id="rId1"/>
  <rowBreaks count="6" manualBreakCount="6">
    <brk id="94" max="12" man="1"/>
    <brk id="120" max="12" man="1"/>
    <brk id="137" max="12" man="1"/>
    <brk id="163" max="12" man="1"/>
    <brk id="200" max="12" man="1"/>
    <brk id="2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P63"/>
  <sheetViews>
    <sheetView view="pageBreakPreview" zoomScale="60" zoomScalePageLayoutView="0" workbookViewId="0" topLeftCell="A28">
      <selection activeCell="S39" sqref="S39"/>
    </sheetView>
  </sheetViews>
  <sheetFormatPr defaultColWidth="9.140625" defaultRowHeight="12.75"/>
  <cols>
    <col min="1" max="1" width="9.421875" style="0" customWidth="1"/>
    <col min="2" max="2" width="28.00390625" style="0" hidden="1" customWidth="1"/>
    <col min="3" max="3" width="12.7109375" style="0" bestFit="1" customWidth="1"/>
    <col min="4" max="4" width="14.421875" style="311" customWidth="1"/>
    <col min="5" max="5" width="30.57421875" style="0" customWidth="1"/>
    <col min="6" max="6" width="42.00390625" style="0" customWidth="1"/>
    <col min="7" max="7" width="12.8515625" style="0" customWidth="1"/>
    <col min="9" max="9" width="0" style="0" hidden="1" customWidth="1"/>
    <col min="11" max="11" width="16.140625" style="0" hidden="1" customWidth="1"/>
    <col min="12" max="12" width="13.7109375" style="0" customWidth="1"/>
    <col min="13" max="13" width="17.00390625" style="311" customWidth="1"/>
    <col min="14" max="14" width="30.7109375" style="0" customWidth="1"/>
    <col min="15" max="15" width="39.57421875" style="0" customWidth="1"/>
    <col min="16" max="16" width="14.140625" style="0" customWidth="1"/>
  </cols>
  <sheetData>
    <row r="1" spans="1:16" ht="48" customHeight="1">
      <c r="A1" s="499" t="str">
        <f>('YARIŞMA BİLGİLERİ'!A2)</f>
        <v>Turkish Atletics Federation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1"/>
    </row>
    <row r="2" spans="1:16" ht="18" customHeight="1">
      <c r="A2" s="502" t="str">
        <f>'YARIŞMA BİLGİLERİ'!F19</f>
        <v>4.İnternational Rumi Children Games Sport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4"/>
    </row>
    <row r="3" spans="1:16" ht="23.25" customHeight="1">
      <c r="A3" s="505" t="s">
        <v>426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7"/>
    </row>
    <row r="4" spans="1:16" ht="33" customHeight="1">
      <c r="A4" s="508" t="s">
        <v>125</v>
      </c>
      <c r="B4" s="508"/>
      <c r="C4" s="508"/>
      <c r="D4" s="508"/>
      <c r="E4" s="508"/>
      <c r="F4" s="508"/>
      <c r="G4" s="508"/>
      <c r="H4" s="393"/>
      <c r="I4" s="386"/>
      <c r="J4" s="509" t="s">
        <v>127</v>
      </c>
      <c r="K4" s="509"/>
      <c r="L4" s="509"/>
      <c r="M4" s="509"/>
      <c r="N4" s="509"/>
      <c r="O4" s="509"/>
      <c r="P4" s="509"/>
    </row>
    <row r="5" spans="1:16" ht="33" customHeight="1">
      <c r="A5" s="342" t="s">
        <v>345</v>
      </c>
      <c r="B5" s="342" t="s">
        <v>28</v>
      </c>
      <c r="C5" s="342" t="s">
        <v>140</v>
      </c>
      <c r="D5" s="343" t="s">
        <v>141</v>
      </c>
      <c r="E5" s="344" t="s">
        <v>142</v>
      </c>
      <c r="F5" s="344" t="s">
        <v>138</v>
      </c>
      <c r="G5" s="342" t="s">
        <v>346</v>
      </c>
      <c r="H5" s="394"/>
      <c r="I5" s="387"/>
      <c r="J5" s="342" t="s">
        <v>345</v>
      </c>
      <c r="K5" s="342" t="s">
        <v>28</v>
      </c>
      <c r="L5" s="342" t="s">
        <v>140</v>
      </c>
      <c r="M5" s="343" t="s">
        <v>141</v>
      </c>
      <c r="N5" s="344" t="s">
        <v>142</v>
      </c>
      <c r="O5" s="344" t="s">
        <v>138</v>
      </c>
      <c r="P5" s="342" t="s">
        <v>346</v>
      </c>
    </row>
    <row r="6" spans="1:16" ht="33" customHeight="1">
      <c r="A6" s="270">
        <v>1</v>
      </c>
      <c r="B6" s="127" t="s">
        <v>38</v>
      </c>
      <c r="C6" s="390">
        <f>IF(ISERROR(VLOOKUP(B6,event!$B$4:$H$592,2,0)),"",(VLOOKUP(B6,event!$B$4:$H$592,2,0)))</f>
        <v>19</v>
      </c>
      <c r="D6" s="346">
        <f>IF(ISERROR(VLOOKUP(B6,event!$B$4:$H$592,4,0)),"",(VLOOKUP(B6,event!$B$4:$H$592,4,0)))</f>
        <v>1999</v>
      </c>
      <c r="E6" s="347" t="str">
        <f>IF(ISERROR(VLOOKUP(B6,event!$B$4:$H$592,5,0)),"",(VLOOKUP(B6,event!$B$4:$H$592,5,0)))</f>
        <v>MARTİN GEORGİEV</v>
      </c>
      <c r="F6" s="347" t="str">
        <f>IF(ISERROR(VLOOKUP(B6,event!$B$4:$H$592,6,0)),"",(VLOOKUP(B6,event!$B$4:$H$592,6,0)))</f>
        <v>BULGARIA</v>
      </c>
      <c r="G6" s="348"/>
      <c r="H6" s="394"/>
      <c r="I6" s="58">
        <v>1</v>
      </c>
      <c r="J6" s="270">
        <v>1</v>
      </c>
      <c r="K6" s="127" t="s">
        <v>85</v>
      </c>
      <c r="L6" s="390">
        <f>IF(ISERROR(VLOOKUP(K6,event!$B$4:$H$592,2,0)),"",(VLOOKUP(K6,event!$B$4:$H$592,2,0)))</f>
        <v>25</v>
      </c>
      <c r="M6" s="346" t="str">
        <f>IF(ISERROR(VLOOKUP(K6,event!$B$4:$H$592,4,0)),"",(VLOOKUP(K6,event!$B$4:$H$592,4,0)))</f>
        <v>2000</v>
      </c>
      <c r="N6" s="347" t="str">
        <f>IF(ISERROR(VLOOKUP(K6,event!$B$4:$H$592,5,0)),"",(VLOOKUP(K6,event!$B$4:$H$592,5,0)))</f>
        <v>BURAK ALIMCI</v>
      </c>
      <c r="O6" s="347" t="str">
        <f>IF(ISERROR(VLOOKUP(K6,event!$B$4:$H$592,6,0)),"",(VLOOKUP(K6,event!$B$4:$H$592,6,0)))</f>
        <v>KONYA-TURKEY</v>
      </c>
      <c r="P6" s="348"/>
    </row>
    <row r="7" spans="1:16" ht="33" customHeight="1">
      <c r="A7" s="270">
        <v>2</v>
      </c>
      <c r="B7" s="127" t="s">
        <v>39</v>
      </c>
      <c r="C7" s="390">
        <f>IF(ISERROR(VLOOKUP(B7,event!$B$4:$H$592,2,0)),"",(VLOOKUP(B7,event!$B$4:$H$592,2,0)))</f>
        <v>10</v>
      </c>
      <c r="D7" s="346">
        <f>IF(ISERROR(VLOOKUP(B7,event!$B$4:$H$592,4,0)),"",(VLOOKUP(B7,event!$B$4:$H$592,4,0)))</f>
        <v>1999</v>
      </c>
      <c r="E7" s="347" t="str">
        <f>IF(ISERROR(VLOOKUP(B7,event!$B$4:$H$592,5,0)),"",(VLOOKUP(B7,event!$B$4:$H$592,5,0)))</f>
        <v>HAMZA SEHIC</v>
      </c>
      <c r="F7" s="347" t="str">
        <f>IF(ISERROR(VLOOKUP(B7,event!$B$4:$H$592,6,0)),"",(VLOOKUP(B7,event!$B$4:$H$592,6,0)))</f>
        <v>BOSNIA AND HERZEGOVINA</v>
      </c>
      <c r="G7" s="348"/>
      <c r="H7" s="394"/>
      <c r="I7" s="58">
        <v>2</v>
      </c>
      <c r="J7" s="270">
        <v>2</v>
      </c>
      <c r="K7" s="127" t="s">
        <v>86</v>
      </c>
      <c r="L7" s="390">
        <f>IF(ISERROR(VLOOKUP(K7,event!$B$4:$H$592,2,0)),"",(VLOOKUP(K7,event!$B$4:$H$592,2,0)))</f>
        <v>14</v>
      </c>
      <c r="M7" s="346">
        <f>IF(ISERROR(VLOOKUP(K7,event!$B$4:$H$592,4,0)),"",(VLOOKUP(K7,event!$B$4:$H$592,4,0)))</f>
        <v>1999</v>
      </c>
      <c r="N7" s="347" t="str">
        <f>IF(ISERROR(VLOOKUP(K7,event!$B$4:$H$592,5,0)),"",(VLOOKUP(K7,event!$B$4:$H$592,5,0)))</f>
        <v>ALEKSANDAR DURAN</v>
      </c>
      <c r="O7" s="347" t="str">
        <f>IF(ISERROR(VLOOKUP(K7,event!$B$4:$H$592,6,0)),"",(VLOOKUP(K7,event!$B$4:$H$592,6,0)))</f>
        <v>BOSNIA AND HERZEGOVINA</v>
      </c>
      <c r="P7" s="348"/>
    </row>
    <row r="8" spans="1:16" ht="33" customHeight="1">
      <c r="A8" s="270">
        <v>3</v>
      </c>
      <c r="B8" s="127" t="s">
        <v>40</v>
      </c>
      <c r="C8" s="390">
        <f>IF(ISERROR(VLOOKUP(B8,event!$B$4:$H$592,2,0)),"",(VLOOKUP(B8,event!$B$4:$H$592,2,0)))</f>
        <v>35</v>
      </c>
      <c r="D8" s="346">
        <f>IF(ISERROR(VLOOKUP(B8,event!$B$4:$H$592,4,0)),"",(VLOOKUP(B8,event!$B$4:$H$592,4,0)))</f>
        <v>2000</v>
      </c>
      <c r="E8" s="347" t="str">
        <f>IF(ISERROR(VLOOKUP(B8,event!$B$4:$H$592,5,0)),"",(VLOOKUP(B8,event!$B$4:$H$592,5,0)))</f>
        <v>MİLAN VELKOVOKJ</v>
      </c>
      <c r="F8" s="347" t="str">
        <f>IF(ISERROR(VLOOKUP(B8,event!$B$4:$H$592,6,0)),"",(VLOOKUP(B8,event!$B$4:$H$592,6,0)))</f>
        <v>MACEDONIA</v>
      </c>
      <c r="G8" s="348"/>
      <c r="H8" s="394"/>
      <c r="I8" s="58">
        <v>3</v>
      </c>
      <c r="J8" s="270">
        <v>3</v>
      </c>
      <c r="K8" s="127" t="s">
        <v>87</v>
      </c>
      <c r="L8" s="390">
        <f>IF(ISERROR(VLOOKUP(K8,event!$B$4:$H$592,2,0)),"",(VLOOKUP(K8,event!$B$4:$H$592,2,0)))</f>
        <v>4</v>
      </c>
      <c r="M8" s="346">
        <f>IF(ISERROR(VLOOKUP(K8,event!$B$4:$H$592,4,0)),"",(VLOOKUP(K8,event!$B$4:$H$592,4,0)))</f>
        <v>2000</v>
      </c>
      <c r="N8" s="347" t="str">
        <f>IF(ISERROR(VLOOKUP(K8,event!$B$4:$H$592,5,0)),"",(VLOOKUP(K8,event!$B$4:$H$592,5,0)))</f>
        <v>ELTON  GJUTA</v>
      </c>
      <c r="O8" s="347" t="str">
        <f>IF(ISERROR(VLOOKUP(K8,event!$B$4:$H$592,6,0)),"",(VLOOKUP(K8,event!$B$4:$H$592,6,0)))</f>
        <v>ALBANIA</v>
      </c>
      <c r="P8" s="348"/>
    </row>
    <row r="9" spans="1:16" ht="33" customHeight="1">
      <c r="A9" s="270">
        <v>4</v>
      </c>
      <c r="B9" s="127" t="s">
        <v>41</v>
      </c>
      <c r="C9" s="390">
        <f>IF(ISERROR(VLOOKUP(B9,event!$B$4:$H$592,2,0)),"",(VLOOKUP(B9,event!$B$4:$H$592,2,0)))</f>
        <v>54</v>
      </c>
      <c r="D9" s="346">
        <f>IF(ISERROR(VLOOKUP(B9,event!$B$4:$H$592,4,0)),"",(VLOOKUP(B9,event!$B$4:$H$592,4,0)))</f>
        <v>1999</v>
      </c>
      <c r="E9" s="347" t="str">
        <f>IF(ISERROR(VLOOKUP(B9,event!$B$4:$H$592,5,0)),"",(VLOOKUP(B9,event!$B$4:$H$592,5,0)))</f>
        <v>RAMAZAN AKKAYA</v>
      </c>
      <c r="F9" s="347" t="str">
        <f>IF(ISERROR(VLOOKUP(B9,event!$B$4:$H$592,6,0)),"",(VLOOKUP(B9,event!$B$4:$H$592,6,0)))</f>
        <v>TURKEY</v>
      </c>
      <c r="G9" s="348"/>
      <c r="H9" s="394"/>
      <c r="I9" s="58">
        <v>4</v>
      </c>
      <c r="J9" s="270">
        <v>4</v>
      </c>
      <c r="K9" s="127" t="s">
        <v>88</v>
      </c>
      <c r="L9" s="390">
        <f>IF(ISERROR(VLOOKUP(K9,event!$B$4:$H$592,2,0)),"",(VLOOKUP(K9,event!$B$4:$H$592,2,0)))</f>
        <v>35</v>
      </c>
      <c r="M9" s="346">
        <f>IF(ISERROR(VLOOKUP(K9,event!$B$4:$H$592,4,0)),"",(VLOOKUP(K9,event!$B$4:$H$592,4,0)))</f>
        <v>2000</v>
      </c>
      <c r="N9" s="347" t="str">
        <f>IF(ISERROR(VLOOKUP(K9,event!$B$4:$H$592,5,0)),"",(VLOOKUP(K9,event!$B$4:$H$592,5,0)))</f>
        <v>MİLAN VELKOVOKJ</v>
      </c>
      <c r="O9" s="347" t="str">
        <f>IF(ISERROR(VLOOKUP(K9,event!$B$4:$H$592,6,0)),"",(VLOOKUP(K9,event!$B$4:$H$592,6,0)))</f>
        <v>MACEDONIA</v>
      </c>
      <c r="P9" s="348"/>
    </row>
    <row r="10" spans="1:16" ht="33" customHeight="1">
      <c r="A10" s="270">
        <v>5</v>
      </c>
      <c r="B10" s="127" t="s">
        <v>42</v>
      </c>
      <c r="C10" s="390">
        <f>IF(ISERROR(VLOOKUP(B10,event!$B$4:$H$592,2,0)),"",(VLOOKUP(B10,event!$B$4:$H$592,2,0)))</f>
        <v>43</v>
      </c>
      <c r="D10" s="346">
        <f>IF(ISERROR(VLOOKUP(B10,event!$B$4:$H$592,4,0)),"",(VLOOKUP(B10,event!$B$4:$H$592,4,0)))</f>
        <v>1999</v>
      </c>
      <c r="E10" s="347" t="str">
        <f>IF(ISERROR(VLOOKUP(B10,event!$B$4:$H$592,5,0)),"",(VLOOKUP(B10,event!$B$4:$H$592,5,0)))</f>
        <v>NEAGOE SORIN ALEXANDRU</v>
      </c>
      <c r="F10" s="347" t="str">
        <f>IF(ISERROR(VLOOKUP(B10,event!$B$4:$H$592,6,0)),"",(VLOOKUP(B10,event!$B$4:$H$592,6,0)))</f>
        <v>ROMANIA</v>
      </c>
      <c r="G10" s="348"/>
      <c r="H10" s="394"/>
      <c r="I10" s="58">
        <v>5</v>
      </c>
      <c r="J10" s="270">
        <v>5</v>
      </c>
      <c r="K10" s="127" t="s">
        <v>89</v>
      </c>
      <c r="L10" s="390">
        <f>IF(ISERROR(VLOOKUP(K10,event!$B$4:$H$592,2,0)),"",(VLOOKUP(K10,event!$B$4:$H$592,2,0)))</f>
        <v>47</v>
      </c>
      <c r="M10" s="346">
        <f>IF(ISERROR(VLOOKUP(K10,event!$B$4:$H$592,4,0)),"",(VLOOKUP(K10,event!$B$4:$H$592,4,0)))</f>
        <v>1999</v>
      </c>
      <c r="N10" s="347" t="str">
        <f>IF(ISERROR(VLOOKUP(K10,event!$B$4:$H$592,5,0)),"",(VLOOKUP(K10,event!$B$4:$H$592,5,0)))</f>
        <v>BALACI NICOLAE FLORENTIN</v>
      </c>
      <c r="O10" s="347" t="str">
        <f>IF(ISERROR(VLOOKUP(K10,event!$B$4:$H$592,6,0)),"",(VLOOKUP(K10,event!$B$4:$H$592,6,0)))</f>
        <v>ROMANIA</v>
      </c>
      <c r="P10" s="348"/>
    </row>
    <row r="11" spans="1:16" ht="33" customHeight="1">
      <c r="A11" s="270">
        <v>6</v>
      </c>
      <c r="B11" s="127" t="s">
        <v>43</v>
      </c>
      <c r="C11" s="390">
        <f>IF(ISERROR(VLOOKUP(B11,event!$B$4:$H$592,2,0)),"",(VLOOKUP(B11,event!$B$4:$H$592,2,0)))</f>
        <v>1</v>
      </c>
      <c r="D11" s="346">
        <f>IF(ISERROR(VLOOKUP(B11,event!$B$4:$H$592,4,0)),"",(VLOOKUP(B11,event!$B$4:$H$592,4,0)))</f>
        <v>2002</v>
      </c>
      <c r="E11" s="347" t="str">
        <f>IF(ISERROR(VLOOKUP(B11,event!$B$4:$H$592,5,0)),"",(VLOOKUP(B11,event!$B$4:$H$592,5,0)))</f>
        <v>HENDİ  MOQİ</v>
      </c>
      <c r="F11" s="347" t="str">
        <f>IF(ISERROR(VLOOKUP(B11,event!$B$4:$H$592,6,0)),"",(VLOOKUP(B11,event!$B$4:$H$592,6,0)))</f>
        <v>ALBANIA</v>
      </c>
      <c r="G11" s="348"/>
      <c r="H11" s="394"/>
      <c r="I11" s="58">
        <v>6</v>
      </c>
      <c r="J11" s="270">
        <v>6</v>
      </c>
      <c r="K11" s="127" t="s">
        <v>90</v>
      </c>
      <c r="L11" s="390">
        <f>IF(ISERROR(VLOOKUP(K11,event!$B$4:$H$592,2,0)),"",(VLOOKUP(K11,event!$B$4:$H$592,2,0)))</f>
        <v>55</v>
      </c>
      <c r="M11" s="346">
        <f>IF(ISERROR(VLOOKUP(K11,event!$B$4:$H$592,4,0)),"",(VLOOKUP(K11,event!$B$4:$H$592,4,0)))</f>
        <v>1999</v>
      </c>
      <c r="N11" s="347" t="str">
        <f>IF(ISERROR(VLOOKUP(K11,event!$B$4:$H$592,5,0)),"",(VLOOKUP(K11,event!$B$4:$H$592,5,0)))</f>
        <v>YENER ARAS</v>
      </c>
      <c r="O11" s="347" t="str">
        <f>IF(ISERROR(VLOOKUP(K11,event!$B$4:$H$592,6,0)),"",(VLOOKUP(K11,event!$B$4:$H$592,6,0)))</f>
        <v>TURKEY</v>
      </c>
      <c r="P11" s="348"/>
    </row>
    <row r="12" spans="1:16" ht="33" customHeight="1">
      <c r="A12" s="270">
        <v>7</v>
      </c>
      <c r="B12" s="127" t="s">
        <v>44</v>
      </c>
      <c r="C12" s="390">
        <f>IF(ISERROR(VLOOKUP(B12,event!$B$4:$H$592,2,0)),"",(VLOOKUP(B12,event!$B$4:$H$592,2,0)))</f>
        <v>24</v>
      </c>
      <c r="D12" s="346" t="str">
        <f>IF(ISERROR(VLOOKUP(B12,event!$B$4:$H$592,4,0)),"",(VLOOKUP(B12,event!$B$4:$H$592,4,0)))</f>
        <v>2000</v>
      </c>
      <c r="E12" s="347" t="str">
        <f>IF(ISERROR(VLOOKUP(B12,event!$B$4:$H$592,5,0)),"",(VLOOKUP(B12,event!$B$4:$H$592,5,0)))</f>
        <v>MEHMET AVCI</v>
      </c>
      <c r="F12" s="347" t="str">
        <f>IF(ISERROR(VLOOKUP(B12,event!$B$4:$H$592,6,0)),"",(VLOOKUP(B12,event!$B$4:$H$592,6,0)))</f>
        <v>KONYA-TURKEY</v>
      </c>
      <c r="G12" s="348"/>
      <c r="H12" s="394"/>
      <c r="I12" s="58">
        <v>7</v>
      </c>
      <c r="J12" s="270">
        <v>7</v>
      </c>
      <c r="K12" s="127" t="s">
        <v>91</v>
      </c>
      <c r="L12" s="390">
        <f>IF(ISERROR(VLOOKUP(K12,event!$B$4:$H$592,2,0)),"",(VLOOKUP(K12,event!$B$4:$H$592,2,0)))</f>
        <v>19</v>
      </c>
      <c r="M12" s="346">
        <f>IF(ISERROR(VLOOKUP(K12,event!$B$4:$H$592,4,0)),"",(VLOOKUP(K12,event!$B$4:$H$592,4,0)))</f>
        <v>1999</v>
      </c>
      <c r="N12" s="347" t="str">
        <f>IF(ISERROR(VLOOKUP(K12,event!$B$4:$H$592,5,0)),"",(VLOOKUP(K12,event!$B$4:$H$592,5,0)))</f>
        <v>MARTİN GEORGİEV</v>
      </c>
      <c r="O12" s="347" t="str">
        <f>IF(ISERROR(VLOOKUP(K12,event!$B$4:$H$592,6,0)),"",(VLOOKUP(K12,event!$B$4:$H$592,6,0)))</f>
        <v>BULGARIA</v>
      </c>
      <c r="P12" s="348"/>
    </row>
    <row r="13" spans="1:16" ht="33" customHeight="1">
      <c r="A13" s="270">
        <v>8</v>
      </c>
      <c r="B13" s="127" t="s">
        <v>45</v>
      </c>
      <c r="C13" s="390">
        <f>IF(ISERROR(VLOOKUP(B13,event!$B$4:$H$592,2,0)),"",(VLOOKUP(B13,event!$B$4:$H$592,2,0)))</f>
        <v>40</v>
      </c>
      <c r="D13" s="346">
        <f>IF(ISERROR(VLOOKUP(B13,event!$B$4:$H$592,4,0)),"",(VLOOKUP(B13,event!$B$4:$H$592,4,0)))</f>
        <v>1999</v>
      </c>
      <c r="E13" s="347" t="str">
        <f>IF(ISERROR(VLOOKUP(B13,event!$B$4:$H$592,5,0)),"",(VLOOKUP(B13,event!$B$4:$H$592,5,0)))</f>
        <v>STEFAN LAZOVSKI</v>
      </c>
      <c r="F13" s="347" t="str">
        <f>IF(ISERROR(VLOOKUP(B13,event!$B$4:$H$592,6,0)),"",(VLOOKUP(B13,event!$B$4:$H$592,6,0)))</f>
        <v>MACEDONIA OC</v>
      </c>
      <c r="G13" s="348"/>
      <c r="H13" s="394"/>
      <c r="I13" s="58">
        <v>8</v>
      </c>
      <c r="J13" s="270">
        <v>8</v>
      </c>
      <c r="K13" s="127" t="s">
        <v>92</v>
      </c>
      <c r="L13" s="390">
        <f>IF(ISERROR(VLOOKUP(K13,event!$B$4:$H$592,2,0)),"",(VLOOKUP(K13,event!$B$4:$H$592,2,0)))</f>
      </c>
      <c r="M13" s="346">
        <f>IF(ISERROR(VLOOKUP(K13,event!$B$4:$H$592,4,0)),"",(VLOOKUP(K13,event!$B$4:$H$592,4,0)))</f>
      </c>
      <c r="N13" s="347">
        <f>IF(ISERROR(VLOOKUP(K13,event!$B$4:$H$592,5,0)),"",(VLOOKUP(K13,event!$B$4:$H$592,5,0)))</f>
      </c>
      <c r="O13" s="347">
        <f>IF(ISERROR(VLOOKUP(K13,event!$B$4:$H$592,6,0)),"",(VLOOKUP(K13,event!$B$4:$H$592,6,0)))</f>
      </c>
      <c r="P13" s="348"/>
    </row>
    <row r="14" spans="1:16" ht="33" customHeight="1">
      <c r="A14" s="508" t="s">
        <v>303</v>
      </c>
      <c r="B14" s="508"/>
      <c r="C14" s="508"/>
      <c r="D14" s="508"/>
      <c r="E14" s="508"/>
      <c r="F14" s="508"/>
      <c r="G14" s="508"/>
      <c r="H14" s="394"/>
      <c r="I14" s="59"/>
      <c r="J14" s="508" t="s">
        <v>307</v>
      </c>
      <c r="K14" s="508"/>
      <c r="L14" s="508"/>
      <c r="M14" s="508"/>
      <c r="N14" s="508"/>
      <c r="O14" s="508"/>
      <c r="P14" s="508"/>
    </row>
    <row r="15" spans="1:16" ht="33" customHeight="1">
      <c r="A15" s="342" t="s">
        <v>345</v>
      </c>
      <c r="B15" s="342" t="s">
        <v>28</v>
      </c>
      <c r="C15" s="342" t="s">
        <v>140</v>
      </c>
      <c r="D15" s="343" t="s">
        <v>141</v>
      </c>
      <c r="E15" s="344" t="s">
        <v>142</v>
      </c>
      <c r="F15" s="344" t="s">
        <v>138</v>
      </c>
      <c r="G15" s="342" t="s">
        <v>346</v>
      </c>
      <c r="H15" s="394"/>
      <c r="I15" s="59"/>
      <c r="J15" s="388" t="s">
        <v>139</v>
      </c>
      <c r="K15" s="389"/>
      <c r="L15" s="342" t="s">
        <v>140</v>
      </c>
      <c r="M15" s="343" t="s">
        <v>141</v>
      </c>
      <c r="N15" s="388" t="s">
        <v>142</v>
      </c>
      <c r="O15" s="388" t="s">
        <v>138</v>
      </c>
      <c r="P15" s="342" t="s">
        <v>346</v>
      </c>
    </row>
    <row r="16" spans="1:16" ht="33" customHeight="1">
      <c r="A16" s="270">
        <v>1</v>
      </c>
      <c r="B16" s="127" t="s">
        <v>336</v>
      </c>
      <c r="C16" s="390">
        <f>IF(ISERROR(VLOOKUP(B16,event!$B$4:$H$592,2,0)),"",(VLOOKUP(B16,event!$B$4:$H$592,2,0)))</f>
        <v>37</v>
      </c>
      <c r="D16" s="346">
        <f>IF(ISERROR(VLOOKUP(B16,event!$B$4:$H$592,4,0)),"",(VLOOKUP(B16,event!$B$4:$H$592,4,0)))</f>
        <v>1999</v>
      </c>
      <c r="E16" s="347" t="str">
        <f>IF(ISERROR(VLOOKUP(B16,event!$B$4:$H$592,5,0)),"",(VLOOKUP(B16,event!$B$4:$H$592,5,0)))</f>
        <v>KİRİL LUCHESKI</v>
      </c>
      <c r="F16" s="347" t="str">
        <f>IF(ISERROR(VLOOKUP(B16,event!$B$4:$H$592,6,0)),"",(VLOOKUP(B16,event!$B$4:$H$592,6,0)))</f>
        <v>MACEDONIA</v>
      </c>
      <c r="G16" s="349"/>
      <c r="H16" s="394"/>
      <c r="I16" s="59"/>
      <c r="J16" s="270">
        <v>1</v>
      </c>
      <c r="K16" s="127" t="s">
        <v>313</v>
      </c>
      <c r="L16" s="391">
        <f>IF(ISERROR(VLOOKUP(K16,event!$B$4:$H$592,2,0)),"",(VLOOKUP(K16,event!$B$4:$H$592,2,0)))</f>
        <v>30</v>
      </c>
      <c r="M16" s="325" t="str">
        <f>IF(ISERROR(VLOOKUP(K16,event!$B$4:$H$592,4,0)),"",(VLOOKUP(K16,event!$B$4:$H$592,4,0)))</f>
        <v>1999</v>
      </c>
      <c r="N16" s="272" t="str">
        <f>IF(ISERROR(VLOOKUP(K16,event!$B$4:$H$592,5,0)),"",(VLOOKUP(K16,event!$B$4:$H$592,5,0)))</f>
        <v>Y.EMRE ÇELİK</v>
      </c>
      <c r="O16" s="272" t="str">
        <f>IF(ISERROR(VLOOKUP(K16,event!$B$4:$H$592,6,0)),"",(VLOOKUP(K16,event!$B$4:$H$592,6,0)))</f>
        <v>KONYA-TURKEY</v>
      </c>
      <c r="P16" s="350"/>
    </row>
    <row r="17" spans="1:16" ht="33" customHeight="1">
      <c r="A17" s="270">
        <v>2</v>
      </c>
      <c r="B17" s="127" t="s">
        <v>337</v>
      </c>
      <c r="C17" s="390">
        <f>IF(ISERROR(VLOOKUP(B17,event!$B$4:$H$592,2,0)),"",(VLOOKUP(B17,event!$B$4:$H$592,2,0)))</f>
        <v>3</v>
      </c>
      <c r="D17" s="346">
        <f>IF(ISERROR(VLOOKUP(B17,event!$B$4:$H$592,4,0)),"",(VLOOKUP(B17,event!$B$4:$H$592,4,0)))</f>
        <v>1999</v>
      </c>
      <c r="E17" s="347" t="str">
        <f>IF(ISERROR(VLOOKUP(B17,event!$B$4:$H$592,5,0)),"",(VLOOKUP(B17,event!$B$4:$H$592,5,0)))</f>
        <v>EQEREM  RUSİ</v>
      </c>
      <c r="F17" s="347" t="str">
        <f>IF(ISERROR(VLOOKUP(B17,event!$B$4:$H$592,6,0)),"",(VLOOKUP(B17,event!$B$4:$H$592,6,0)))</f>
        <v>ALBANIA</v>
      </c>
      <c r="G17" s="349"/>
      <c r="H17" s="394"/>
      <c r="I17" s="59"/>
      <c r="J17" s="270">
        <v>2</v>
      </c>
      <c r="K17" s="127" t="s">
        <v>314</v>
      </c>
      <c r="L17" s="391">
        <f>IF(ISERROR(VLOOKUP(K17,event!$B$4:$H$592,2,0)),"",(VLOOKUP(K17,event!$B$4:$H$592,2,0)))</f>
        <v>18</v>
      </c>
      <c r="M17" s="325">
        <f>IF(ISERROR(VLOOKUP(K17,event!$B$4:$H$592,4,0)),"",(VLOOKUP(K17,event!$B$4:$H$592,4,0)))</f>
        <v>1999</v>
      </c>
      <c r="N17" s="272" t="str">
        <f>IF(ISERROR(VLOOKUP(K17,event!$B$4:$H$592,5,0)),"",(VLOOKUP(K17,event!$B$4:$H$592,5,0)))</f>
        <v>ISMAR PASANBEGOVIC</v>
      </c>
      <c r="O17" s="272" t="str">
        <f>IF(ISERROR(VLOOKUP(K17,event!$B$4:$H$592,6,0)),"",(VLOOKUP(K17,event!$B$4:$H$592,6,0)))</f>
        <v>BOSNIA AND HERZEGOVINA</v>
      </c>
      <c r="P17" s="350"/>
    </row>
    <row r="18" spans="1:16" ht="33" customHeight="1">
      <c r="A18" s="270">
        <v>3</v>
      </c>
      <c r="B18" s="127" t="s">
        <v>338</v>
      </c>
      <c r="C18" s="390">
        <f>IF(ISERROR(VLOOKUP(B18,event!$B$4:$H$592,2,0)),"",(VLOOKUP(B18,event!$B$4:$H$592,2,0)))</f>
        <v>13</v>
      </c>
      <c r="D18" s="346">
        <f>IF(ISERROR(VLOOKUP(B18,event!$B$4:$H$592,4,0)),"",(VLOOKUP(B18,event!$B$4:$H$592,4,0)))</f>
        <v>2000</v>
      </c>
      <c r="E18" s="347" t="str">
        <f>IF(ISERROR(VLOOKUP(B18,event!$B$4:$H$592,5,0)),"",(VLOOKUP(B18,event!$B$4:$H$592,5,0)))</f>
        <v>BELMİN MRKANOVIC</v>
      </c>
      <c r="F18" s="347" t="str">
        <f>IF(ISERROR(VLOOKUP(B18,event!$B$4:$H$592,6,0)),"",(VLOOKUP(B18,event!$B$4:$H$592,6,0)))</f>
        <v>BOSNIA AND HERZEGOVINA</v>
      </c>
      <c r="G18" s="349"/>
      <c r="H18" s="394"/>
      <c r="I18" s="59"/>
      <c r="J18" s="270">
        <v>3</v>
      </c>
      <c r="K18" s="127" t="s">
        <v>315</v>
      </c>
      <c r="L18" s="391">
        <f>IF(ISERROR(VLOOKUP(K18,event!$B$4:$H$592,2,0)),"",(VLOOKUP(K18,event!$B$4:$H$592,2,0)))</f>
        <v>9</v>
      </c>
      <c r="M18" s="325">
        <f>IF(ISERROR(VLOOKUP(K18,event!$B$4:$H$592,4,0)),"",(VLOOKUP(K18,event!$B$4:$H$592,4,0)))</f>
        <v>2000</v>
      </c>
      <c r="N18" s="272" t="str">
        <f>IF(ISERROR(VLOOKUP(K18,event!$B$4:$H$592,5,0)),"",(VLOOKUP(K18,event!$B$4:$H$592,5,0)))</f>
        <v>REİ  HOXHA</v>
      </c>
      <c r="O18" s="272" t="str">
        <f>IF(ISERROR(VLOOKUP(K18,event!$B$4:$H$592,6,0)),"",(VLOOKUP(K18,event!$B$4:$H$592,6,0)))</f>
        <v>ALBANIA</v>
      </c>
      <c r="P18" s="350"/>
    </row>
    <row r="19" spans="1:16" ht="33" customHeight="1">
      <c r="A19" s="270">
        <v>4</v>
      </c>
      <c r="B19" s="127" t="s">
        <v>339</v>
      </c>
      <c r="C19" s="390">
        <f>IF(ISERROR(VLOOKUP(B19,event!$B$4:$H$592,2,0)),"",(VLOOKUP(B19,event!$B$4:$H$592,2,0)))</f>
        <v>21</v>
      </c>
      <c r="D19" s="346">
        <f>IF(ISERROR(VLOOKUP(B19,event!$B$4:$H$592,4,0)),"",(VLOOKUP(B19,event!$B$4:$H$592,4,0)))</f>
        <v>1999</v>
      </c>
      <c r="E19" s="347" t="str">
        <f>IF(ISERROR(VLOOKUP(B19,event!$B$4:$H$592,5,0)),"",(VLOOKUP(B19,event!$B$4:$H$592,5,0)))</f>
        <v>PAVEL TANKOVSKİ</v>
      </c>
      <c r="F19" s="347" t="str">
        <f>IF(ISERROR(VLOOKUP(B19,event!$B$4:$H$592,6,0)),"",(VLOOKUP(B19,event!$B$4:$H$592,6,0)))</f>
        <v>BULGARIA</v>
      </c>
      <c r="G19" s="349"/>
      <c r="H19" s="394"/>
      <c r="I19" s="59"/>
      <c r="J19" s="270">
        <v>4</v>
      </c>
      <c r="K19" s="127" t="s">
        <v>316</v>
      </c>
      <c r="L19" s="391">
        <f>IF(ISERROR(VLOOKUP(K19,event!$B$4:$H$592,2,0)),"",(VLOOKUP(K19,event!$B$4:$H$592,2,0)))</f>
        <v>61</v>
      </c>
      <c r="M19" s="325">
        <f>IF(ISERROR(VLOOKUP(K19,event!$B$4:$H$592,4,0)),"",(VLOOKUP(K19,event!$B$4:$H$592,4,0)))</f>
        <v>1999</v>
      </c>
      <c r="N19" s="272" t="str">
        <f>IF(ISERROR(VLOOKUP(K19,event!$B$4:$H$592,5,0)),"",(VLOOKUP(K19,event!$B$4:$H$592,5,0)))</f>
        <v>MAHMUT B. ÖZAÇAN</v>
      </c>
      <c r="O19" s="272" t="str">
        <f>IF(ISERROR(VLOOKUP(K19,event!$B$4:$H$592,6,0)),"",(VLOOKUP(K19,event!$B$4:$H$592,6,0)))</f>
        <v>TURKEY</v>
      </c>
      <c r="P19" s="350"/>
    </row>
    <row r="20" spans="1:16" ht="33" customHeight="1">
      <c r="A20" s="270">
        <v>5</v>
      </c>
      <c r="B20" s="127" t="s">
        <v>340</v>
      </c>
      <c r="C20" s="390">
        <f>IF(ISERROR(VLOOKUP(B20,event!$B$4:$H$592,2,0)),"",(VLOOKUP(B20,event!$B$4:$H$592,2,0)))</f>
        <v>27</v>
      </c>
      <c r="D20" s="346" t="str">
        <f>IF(ISERROR(VLOOKUP(B20,event!$B$4:$H$592,4,0)),"",(VLOOKUP(B20,event!$B$4:$H$592,4,0)))</f>
        <v>1999</v>
      </c>
      <c r="E20" s="347" t="str">
        <f>IF(ISERROR(VLOOKUP(B20,event!$B$4:$H$592,5,0)),"",(VLOOKUP(B20,event!$B$4:$H$592,5,0)))</f>
        <v>M.ALİ GÜNİNDİ</v>
      </c>
      <c r="F20" s="347" t="str">
        <f>IF(ISERROR(VLOOKUP(B20,event!$B$4:$H$592,6,0)),"",(VLOOKUP(B20,event!$B$4:$H$592,6,0)))</f>
        <v>KONYA-TURKEY</v>
      </c>
      <c r="G20" s="349"/>
      <c r="H20" s="394"/>
      <c r="I20" s="59"/>
      <c r="J20" s="270">
        <v>5</v>
      </c>
      <c r="K20" s="127" t="s">
        <v>317</v>
      </c>
      <c r="L20" s="391">
        <f>IF(ISERROR(VLOOKUP(K20,event!$B$4:$H$592,2,0)),"",(VLOOKUP(K20,event!$B$4:$H$592,2,0)))</f>
        <v>53</v>
      </c>
      <c r="M20" s="325">
        <f>IF(ISERROR(VLOOKUP(K20,event!$B$4:$H$592,4,0)),"",(VLOOKUP(K20,event!$B$4:$H$592,4,0)))</f>
        <v>1999</v>
      </c>
      <c r="N20" s="272" t="str">
        <f>IF(ISERROR(VLOOKUP(K20,event!$B$4:$H$592,5,0)),"",(VLOOKUP(K20,event!$B$4:$H$592,5,0)))</f>
        <v>SITOIANU BOGDAN</v>
      </c>
      <c r="O20" s="272" t="str">
        <f>IF(ISERROR(VLOOKUP(K20,event!$B$4:$H$592,6,0)),"",(VLOOKUP(K20,event!$B$4:$H$592,6,0)))</f>
        <v>ROMANIA</v>
      </c>
      <c r="P20" s="350"/>
    </row>
    <row r="21" spans="1:16" ht="33" customHeight="1">
      <c r="A21" s="270">
        <v>6</v>
      </c>
      <c r="B21" s="127" t="s">
        <v>341</v>
      </c>
      <c r="C21" s="390">
        <f>IF(ISERROR(VLOOKUP(B21,event!$B$4:$H$592,2,0)),"",(VLOOKUP(B21,event!$B$4:$H$592,2,0)))</f>
        <v>46</v>
      </c>
      <c r="D21" s="346">
        <f>IF(ISERROR(VLOOKUP(B21,event!$B$4:$H$592,4,0)),"",(VLOOKUP(B21,event!$B$4:$H$592,4,0)))</f>
        <v>2000</v>
      </c>
      <c r="E21" s="347" t="str">
        <f>IF(ISERROR(VLOOKUP(B21,event!$B$4:$H$592,5,0)),"",(VLOOKUP(B21,event!$B$4:$H$592,5,0)))</f>
        <v>MIHAESCU CLAUDIU DANIEL</v>
      </c>
      <c r="F21" s="347" t="str">
        <f>IF(ISERROR(VLOOKUP(B21,event!$B$4:$H$592,6,0)),"",(VLOOKUP(B21,event!$B$4:$H$592,6,0)))</f>
        <v>ROMANIA</v>
      </c>
      <c r="G21" s="349"/>
      <c r="H21" s="394"/>
      <c r="I21" s="59"/>
      <c r="J21" s="270"/>
      <c r="K21" s="127" t="s">
        <v>318</v>
      </c>
      <c r="L21" s="391">
        <f>IF(ISERROR(VLOOKUP(K21,event!$B$4:$H$592,2,0)),"",(VLOOKUP(K21,event!$B$4:$H$592,2,0)))</f>
      </c>
      <c r="M21" s="325">
        <f>IF(ISERROR(VLOOKUP(K21,event!$B$4:$H$592,4,0)),"",(VLOOKUP(K21,event!$B$4:$H$592,4,0)))</f>
      </c>
      <c r="N21" s="272">
        <f>IF(ISERROR(VLOOKUP(K21,event!$B$4:$H$592,5,0)),"",(VLOOKUP(K21,event!$B$4:$H$592,5,0)))</f>
      </c>
      <c r="O21" s="272">
        <f>IF(ISERROR(VLOOKUP(K21,event!$B$4:$H$592,6,0)),"",(VLOOKUP(K21,event!$B$4:$H$592,6,0)))</f>
      </c>
      <c r="P21" s="350"/>
    </row>
    <row r="22" spans="1:16" ht="33" customHeight="1">
      <c r="A22" s="270">
        <v>7</v>
      </c>
      <c r="B22" s="127" t="s">
        <v>342</v>
      </c>
      <c r="C22" s="390">
        <f>IF(ISERROR(VLOOKUP(B22,event!$B$4:$H$592,2,0)),"",(VLOOKUP(B22,event!$B$4:$H$592,2,0)))</f>
        <v>57</v>
      </c>
      <c r="D22" s="346">
        <f>IF(ISERROR(VLOOKUP(B22,event!$B$4:$H$592,4,0)),"",(VLOOKUP(B22,event!$B$4:$H$592,4,0)))</f>
        <v>1999</v>
      </c>
      <c r="E22" s="347" t="str">
        <f>IF(ISERROR(VLOOKUP(B22,event!$B$4:$H$592,5,0)),"",(VLOOKUP(B22,event!$B$4:$H$592,5,0)))</f>
        <v>NURKAN DAĞTEKİN</v>
      </c>
      <c r="F22" s="347" t="str">
        <f>IF(ISERROR(VLOOKUP(B22,event!$B$4:$H$592,6,0)),"",(VLOOKUP(B22,event!$B$4:$H$592,6,0)))</f>
        <v>TURKEY</v>
      </c>
      <c r="G22" s="349"/>
      <c r="H22" s="394"/>
      <c r="I22" s="59"/>
      <c r="J22" s="270"/>
      <c r="K22" s="127" t="s">
        <v>319</v>
      </c>
      <c r="L22" s="391">
        <f>IF(ISERROR(VLOOKUP(K22,event!$B$4:$H$592,2,0)),"",(VLOOKUP(K22,event!$B$4:$H$592,2,0)))</f>
      </c>
      <c r="M22" s="325">
        <f>IF(ISERROR(VLOOKUP(K22,event!$B$4:$H$592,4,0)),"",(VLOOKUP(K22,event!$B$4:$H$592,4,0)))</f>
      </c>
      <c r="N22" s="272">
        <f>IF(ISERROR(VLOOKUP(K22,event!$B$4:$H$592,5,0)),"",(VLOOKUP(K22,event!$B$4:$H$592,5,0)))</f>
      </c>
      <c r="O22" s="272">
        <f>IF(ISERROR(VLOOKUP(K22,event!$B$4:$H$592,6,0)),"",(VLOOKUP(K22,event!$B$4:$H$592,6,0)))</f>
      </c>
      <c r="P22" s="350"/>
    </row>
    <row r="23" spans="1:16" ht="33" customHeight="1">
      <c r="A23" s="270">
        <v>8</v>
      </c>
      <c r="B23" s="127" t="s">
        <v>343</v>
      </c>
      <c r="C23" s="390">
        <f>IF(ISERROR(VLOOKUP(B23,event!$B$4:$H$592,2,0)),"",(VLOOKUP(B23,event!$B$4:$H$592,2,0)))</f>
      </c>
      <c r="D23" s="346">
        <f>IF(ISERROR(VLOOKUP(B23,event!$B$4:$H$592,4,0)),"",(VLOOKUP(B23,event!$B$4:$H$592,4,0)))</f>
      </c>
      <c r="E23" s="347">
        <f>IF(ISERROR(VLOOKUP(B23,event!$B$4:$H$592,5,0)),"",(VLOOKUP(B23,event!$B$4:$H$592,5,0)))</f>
      </c>
      <c r="F23" s="347">
        <f>IF(ISERROR(VLOOKUP(B23,event!$B$4:$H$592,6,0)),"",(VLOOKUP(B23,event!$B$4:$H$592,6,0)))</f>
      </c>
      <c r="G23" s="349"/>
      <c r="H23" s="394"/>
      <c r="I23" s="59"/>
      <c r="J23" s="270"/>
      <c r="K23" s="127" t="s">
        <v>320</v>
      </c>
      <c r="L23" s="391">
        <f>IF(ISERROR(VLOOKUP(K23,event!$B$4:$H$592,2,0)),"",(VLOOKUP(K23,event!$B$4:$H$592,2,0)))</f>
      </c>
      <c r="M23" s="325">
        <f>IF(ISERROR(VLOOKUP(K23,event!$B$4:$H$592,4,0)),"",(VLOOKUP(K23,event!$B$4:$H$592,4,0)))</f>
      </c>
      <c r="N23" s="272">
        <f>IF(ISERROR(VLOOKUP(K23,event!$B$4:$H$592,5,0)),"",(VLOOKUP(K23,event!$B$4:$H$592,5,0)))</f>
      </c>
      <c r="O23" s="272">
        <f>IF(ISERROR(VLOOKUP(K23,event!$B$4:$H$592,6,0)),"",(VLOOKUP(K23,event!$B$4:$H$592,6,0)))</f>
      </c>
      <c r="P23" s="350"/>
    </row>
    <row r="24" spans="1:16" ht="33" customHeight="1">
      <c r="A24" s="508" t="s">
        <v>123</v>
      </c>
      <c r="B24" s="508"/>
      <c r="C24" s="508"/>
      <c r="D24" s="508"/>
      <c r="E24" s="508"/>
      <c r="F24" s="508"/>
      <c r="G24" s="508"/>
      <c r="H24" s="394"/>
      <c r="I24" s="385"/>
      <c r="J24" s="508" t="s">
        <v>128</v>
      </c>
      <c r="K24" s="508"/>
      <c r="L24" s="508"/>
      <c r="M24" s="508"/>
      <c r="N24" s="508"/>
      <c r="O24" s="508"/>
      <c r="P24" s="508"/>
    </row>
    <row r="25" spans="1:16" ht="33" customHeight="1">
      <c r="A25" s="388" t="s">
        <v>139</v>
      </c>
      <c r="B25" s="389"/>
      <c r="C25" s="342" t="s">
        <v>140</v>
      </c>
      <c r="D25" s="343" t="s">
        <v>141</v>
      </c>
      <c r="E25" s="388" t="s">
        <v>142</v>
      </c>
      <c r="F25" s="388" t="s">
        <v>138</v>
      </c>
      <c r="G25" s="342" t="s">
        <v>346</v>
      </c>
      <c r="H25" s="394"/>
      <c r="I25" s="385"/>
      <c r="J25" s="388" t="s">
        <v>139</v>
      </c>
      <c r="K25" s="389"/>
      <c r="L25" s="342" t="s">
        <v>140</v>
      </c>
      <c r="M25" s="343" t="s">
        <v>141</v>
      </c>
      <c r="N25" s="388" t="s">
        <v>142</v>
      </c>
      <c r="O25" s="388" t="s">
        <v>138</v>
      </c>
      <c r="P25" s="342" t="s">
        <v>346</v>
      </c>
    </row>
    <row r="26" spans="1:16" ht="33" customHeight="1">
      <c r="A26" s="270">
        <v>1</v>
      </c>
      <c r="B26" s="127" t="s">
        <v>194</v>
      </c>
      <c r="C26" s="391">
        <f>IF(ISERROR(VLOOKUP(B26,event!$B$4:$H$592,2,0)),"",(VLOOKUP(B26,event!$B$4:$H$592,2,0)))</f>
        <v>31</v>
      </c>
      <c r="D26" s="325" t="str">
        <f>IF(ISERROR(VLOOKUP(B26,event!$B$4:$H$592,4,0)),"",(VLOOKUP(B26,event!$B$4:$H$592,4,0)))</f>
        <v>1999</v>
      </c>
      <c r="E26" s="351" t="str">
        <f>IF(ISERROR(VLOOKUP(B26,event!$B$4:$H$592,5,0)),"",(VLOOKUP(B26,event!$B$4:$H$592,5,0)))</f>
        <v>M.SALİH BARAN</v>
      </c>
      <c r="F26" s="351" t="str">
        <f>IF(ISERROR(VLOOKUP(B26,event!$B$4:$H$592,6,0)),"",(VLOOKUP(B26,event!$B$4:$H$592,6,0)))</f>
        <v>KONYA-TURKEY</v>
      </c>
      <c r="G26" s="350"/>
      <c r="H26" s="394"/>
      <c r="I26" s="385"/>
      <c r="J26" s="352">
        <v>1</v>
      </c>
      <c r="K26" s="353" t="s">
        <v>245</v>
      </c>
      <c r="L26" s="392">
        <f>IF(ISERROR(VLOOKUP(K26,event!$B$4:$H$592,2,0)),"",(VLOOKUP(K26,event!$B$4:$H$592,2,0)))</f>
        <v>32</v>
      </c>
      <c r="M26" s="355" t="str">
        <f>IF(ISERROR(VLOOKUP(K26,event!$B$4:$H$592,4,0)),"",(VLOOKUP(K26,event!$B$4:$H$592,4,0)))</f>
        <v>1999</v>
      </c>
      <c r="N26" s="356" t="str">
        <f>IF(ISERROR(VLOOKUP(K26,event!$B$4:$H$592,5,0)),"",(VLOOKUP(K26,event!$B$4:$H$592,5,0)))</f>
        <v>MUHAMMET POLAT</v>
      </c>
      <c r="O26" s="356" t="str">
        <f>IF(ISERROR(VLOOKUP(K26,event!$B$4:$H$592,6,0)),"",(VLOOKUP(K26,event!$B$4:$H$592,6,0)))</f>
        <v>KONYA-TURKEY</v>
      </c>
      <c r="P26" s="350"/>
    </row>
    <row r="27" spans="1:16" ht="33" customHeight="1">
      <c r="A27" s="270">
        <v>2</v>
      </c>
      <c r="B27" s="127" t="s">
        <v>195</v>
      </c>
      <c r="C27" s="391">
        <f>IF(ISERROR(VLOOKUP(B27,event!$B$4:$H$592,2,0)),"",(VLOOKUP(B27,event!$B$4:$H$592,2,0)))</f>
        <v>6</v>
      </c>
      <c r="D27" s="325">
        <f>IF(ISERROR(VLOOKUP(B27,event!$B$4:$H$592,4,0)),"",(VLOOKUP(B27,event!$B$4:$H$592,4,0)))</f>
        <v>2001</v>
      </c>
      <c r="E27" s="351" t="str">
        <f>IF(ISERROR(VLOOKUP(B27,event!$B$4:$H$592,5,0)),"",(VLOOKUP(B27,event!$B$4:$H$592,5,0)))</f>
        <v>SUART   KODRA</v>
      </c>
      <c r="F27" s="351" t="str">
        <f>IF(ISERROR(VLOOKUP(B27,event!$B$4:$H$592,6,0)),"",(VLOOKUP(B27,event!$B$4:$H$592,6,0)))</f>
        <v>ALBANIA</v>
      </c>
      <c r="G27" s="350"/>
      <c r="H27" s="394"/>
      <c r="I27" s="385"/>
      <c r="J27" s="352">
        <v>2</v>
      </c>
      <c r="K27" s="353" t="s">
        <v>246</v>
      </c>
      <c r="L27" s="392">
        <f>IF(ISERROR(VLOOKUP(K27,event!$B$4:$H$592,2,0)),"",(VLOOKUP(K27,event!$B$4:$H$592,2,0)))</f>
        <v>15</v>
      </c>
      <c r="M27" s="355">
        <f>IF(ISERROR(VLOOKUP(K27,event!$B$4:$H$592,4,0)),"",(VLOOKUP(K27,event!$B$4:$H$592,4,0)))</f>
        <v>1999</v>
      </c>
      <c r="N27" s="356" t="str">
        <f>IF(ISERROR(VLOOKUP(K27,event!$B$4:$H$592,5,0)),"",(VLOOKUP(K27,event!$B$4:$H$592,5,0)))</f>
        <v>STEVAN SIBALIJA</v>
      </c>
      <c r="O27" s="356" t="str">
        <f>IF(ISERROR(VLOOKUP(K27,event!$B$4:$H$592,6,0)),"",(VLOOKUP(K27,event!$B$4:$H$592,6,0)))</f>
        <v>BOSNIA AND HERZEGOVINA</v>
      </c>
      <c r="P27" s="350"/>
    </row>
    <row r="28" spans="1:16" ht="33" customHeight="1">
      <c r="A28" s="270">
        <v>3</v>
      </c>
      <c r="B28" s="127" t="s">
        <v>196</v>
      </c>
      <c r="C28" s="391">
        <f>IF(ISERROR(VLOOKUP(B28,event!$B$4:$H$592,2,0)),"",(VLOOKUP(B28,event!$B$4:$H$592,2,0)))</f>
        <v>11</v>
      </c>
      <c r="D28" s="325">
        <f>IF(ISERROR(VLOOKUP(B28,event!$B$4:$H$592,4,0)),"",(VLOOKUP(B28,event!$B$4:$H$592,4,0)))</f>
        <v>1999</v>
      </c>
      <c r="E28" s="351" t="str">
        <f>IF(ISERROR(VLOOKUP(B28,event!$B$4:$H$592,5,0)),"",(VLOOKUP(B28,event!$B$4:$H$592,5,0)))</f>
        <v>PETAR MANDIC</v>
      </c>
      <c r="F28" s="351" t="str">
        <f>IF(ISERROR(VLOOKUP(B28,event!$B$4:$H$592,6,0)),"",(VLOOKUP(B28,event!$B$4:$H$592,6,0)))</f>
        <v>BOSNIA AND HERZEGOVINA</v>
      </c>
      <c r="G28" s="350"/>
      <c r="H28" s="394"/>
      <c r="I28" s="386"/>
      <c r="J28" s="352">
        <v>3</v>
      </c>
      <c r="K28" s="353" t="s">
        <v>247</v>
      </c>
      <c r="L28" s="392">
        <f>IF(ISERROR(VLOOKUP(K28,event!$B$4:$H$592,2,0)),"",(VLOOKUP(K28,event!$B$4:$H$592,2,0)))</f>
        <v>5</v>
      </c>
      <c r="M28" s="355">
        <f>IF(ISERROR(VLOOKUP(K28,event!$B$4:$H$592,4,0)),"",(VLOOKUP(K28,event!$B$4:$H$592,4,0)))</f>
        <v>2002</v>
      </c>
      <c r="N28" s="356" t="str">
        <f>IF(ISERROR(VLOOKUP(K28,event!$B$4:$H$592,5,0)),"",(VLOOKUP(K28,event!$B$4:$H$592,5,0)))</f>
        <v>REİ   TRESA</v>
      </c>
      <c r="O28" s="356" t="str">
        <f>IF(ISERROR(VLOOKUP(K28,event!$B$4:$H$592,6,0)),"",(VLOOKUP(K28,event!$B$4:$H$592,6,0)))</f>
        <v>ALBANIA</v>
      </c>
      <c r="P28" s="350"/>
    </row>
    <row r="29" spans="1:16" ht="33" customHeight="1">
      <c r="A29" s="270">
        <v>4</v>
      </c>
      <c r="B29" s="127" t="s">
        <v>197</v>
      </c>
      <c r="C29" s="391">
        <f>IF(ISERROR(VLOOKUP(B29,event!$B$4:$H$592,2,0)),"",(VLOOKUP(B29,event!$B$4:$H$592,2,0)))</f>
        <v>22</v>
      </c>
      <c r="D29" s="325">
        <f>IF(ISERROR(VLOOKUP(B29,event!$B$4:$H$592,4,0)),"",(VLOOKUP(B29,event!$B$4:$H$592,4,0)))</f>
        <v>1999</v>
      </c>
      <c r="E29" s="351" t="str">
        <f>IF(ISERROR(VLOOKUP(B29,event!$B$4:$H$592,5,0)),"",(VLOOKUP(B29,event!$B$4:$H$592,5,0)))</f>
        <v>ILİYA SİVKOV</v>
      </c>
      <c r="F29" s="351" t="str">
        <f>IF(ISERROR(VLOOKUP(B29,event!$B$4:$H$592,6,0)),"",(VLOOKUP(B29,event!$B$4:$H$592,6,0)))</f>
        <v>BULGARIA</v>
      </c>
      <c r="G29" s="350"/>
      <c r="H29" s="394"/>
      <c r="I29" s="386"/>
      <c r="J29" s="352">
        <v>4</v>
      </c>
      <c r="K29" s="353" t="s">
        <v>248</v>
      </c>
      <c r="L29" s="392">
        <f>IF(ISERROR(VLOOKUP(K29,event!$B$4:$H$592,2,0)),"",(VLOOKUP(K29,event!$B$4:$H$592,2,0)))</f>
        <v>48</v>
      </c>
      <c r="M29" s="355">
        <f>IF(ISERROR(VLOOKUP(K29,event!$B$4:$H$592,4,0)),"",(VLOOKUP(K29,event!$B$4:$H$592,4,0)))</f>
        <v>1999</v>
      </c>
      <c r="N29" s="356" t="str">
        <f>IF(ISERROR(VLOOKUP(K29,event!$B$4:$H$592,5,0)),"",(VLOOKUP(K29,event!$B$4:$H$592,5,0)))</f>
        <v>GHINITA RADU</v>
      </c>
      <c r="O29" s="356" t="str">
        <f>IF(ISERROR(VLOOKUP(K29,event!$B$4:$H$592,6,0)),"",(VLOOKUP(K29,event!$B$4:$H$592,6,0)))</f>
        <v>ROMANIA</v>
      </c>
      <c r="P29" s="350"/>
    </row>
    <row r="30" spans="1:16" ht="33" customHeight="1">
      <c r="A30" s="270">
        <v>5</v>
      </c>
      <c r="B30" s="127" t="s">
        <v>198</v>
      </c>
      <c r="C30" s="391">
        <f>IF(ISERROR(VLOOKUP(B30,event!$B$4:$H$592,2,0)),"",(VLOOKUP(B30,event!$B$4:$H$592,2,0)))</f>
        <v>59</v>
      </c>
      <c r="D30" s="325">
        <f>IF(ISERROR(VLOOKUP(B30,event!$B$4:$H$592,4,0)),"",(VLOOKUP(B30,event!$B$4:$H$592,4,0)))</f>
        <v>1999</v>
      </c>
      <c r="E30" s="351" t="str">
        <f>IF(ISERROR(VLOOKUP(B30,event!$B$4:$H$592,5,0)),"",(VLOOKUP(B30,event!$B$4:$H$592,5,0)))</f>
        <v>MUSTAFA CEYRAN</v>
      </c>
      <c r="F30" s="351" t="str">
        <f>IF(ISERROR(VLOOKUP(B30,event!$B$4:$H$592,6,0)),"",(VLOOKUP(B30,event!$B$4:$H$592,6,0)))</f>
        <v>TURKEY</v>
      </c>
      <c r="G30" s="350"/>
      <c r="H30" s="394"/>
      <c r="I30" s="386"/>
      <c r="J30" s="352">
        <v>5</v>
      </c>
      <c r="K30" s="353" t="s">
        <v>249</v>
      </c>
      <c r="L30" s="392">
        <f>IF(ISERROR(VLOOKUP(K30,event!$B$4:$H$592,2,0)),"",(VLOOKUP(K30,event!$B$4:$H$592,2,0)))</f>
        <v>38</v>
      </c>
      <c r="M30" s="355">
        <f>IF(ISERROR(VLOOKUP(K30,event!$B$4:$H$592,4,0)),"",(VLOOKUP(K30,event!$B$4:$H$592,4,0)))</f>
        <v>1999</v>
      </c>
      <c r="N30" s="356" t="str">
        <f>IF(ISERROR(VLOOKUP(K30,event!$B$4:$H$592,5,0)),"",(VLOOKUP(K30,event!$B$4:$H$592,5,0)))</f>
        <v>GJORGE ILOV</v>
      </c>
      <c r="O30" s="356" t="str">
        <f>IF(ISERROR(VLOOKUP(K30,event!$B$4:$H$592,6,0)),"",(VLOOKUP(K30,event!$B$4:$H$592,6,0)))</f>
        <v>MACEDONIA</v>
      </c>
      <c r="P30" s="350"/>
    </row>
    <row r="31" spans="1:16" ht="33" customHeight="1">
      <c r="A31" s="270">
        <v>6</v>
      </c>
      <c r="B31" s="127" t="s">
        <v>199</v>
      </c>
      <c r="C31" s="391">
        <f>IF(ISERROR(VLOOKUP(B31,event!$B$4:$H$592,2,0)),"",(VLOOKUP(B31,event!$B$4:$H$592,2,0)))</f>
        <v>49</v>
      </c>
      <c r="D31" s="325">
        <f>IF(ISERROR(VLOOKUP(B31,event!$B$4:$H$592,4,0)),"",(VLOOKUP(B31,event!$B$4:$H$592,4,0)))</f>
        <v>1999</v>
      </c>
      <c r="E31" s="351" t="str">
        <f>IF(ISERROR(VLOOKUP(B31,event!$B$4:$H$592,5,0)),"",(VLOOKUP(B31,event!$B$4:$H$592,5,0)))</f>
        <v>IONESCU SORIN</v>
      </c>
      <c r="F31" s="351" t="str">
        <f>IF(ISERROR(VLOOKUP(B31,event!$B$4:$H$592,6,0)),"",(VLOOKUP(B31,event!$B$4:$H$592,6,0)))</f>
        <v>ROMANIA</v>
      </c>
      <c r="G31" s="350"/>
      <c r="H31" s="394"/>
      <c r="I31" s="386"/>
      <c r="J31" s="352">
        <v>6</v>
      </c>
      <c r="K31" s="353" t="s">
        <v>250</v>
      </c>
      <c r="L31" s="392">
        <f>IF(ISERROR(VLOOKUP(K31,event!$B$4:$H$592,2,0)),"",(VLOOKUP(K31,event!$B$4:$H$592,2,0)))</f>
        <v>64</v>
      </c>
      <c r="M31" s="355">
        <f>IF(ISERROR(VLOOKUP(K31,event!$B$4:$H$592,4,0)),"",(VLOOKUP(K31,event!$B$4:$H$592,4,0)))</f>
        <v>1999</v>
      </c>
      <c r="N31" s="356" t="str">
        <f>IF(ISERROR(VLOOKUP(K31,event!$B$4:$H$592,5,0)),"",(VLOOKUP(K31,event!$B$4:$H$592,5,0)))</f>
        <v>ÖMER ATALAY</v>
      </c>
      <c r="O31" s="356" t="str">
        <f>IF(ISERROR(VLOOKUP(K31,event!$B$4:$H$592,6,0)),"",(VLOOKUP(K31,event!$B$4:$H$592,6,0)))</f>
        <v>TURKEY</v>
      </c>
      <c r="P31" s="350"/>
    </row>
    <row r="32" spans="1:16" ht="33" customHeight="1">
      <c r="A32" s="270"/>
      <c r="B32" s="127" t="s">
        <v>200</v>
      </c>
      <c r="C32" s="391">
        <f>IF(ISERROR(VLOOKUP(B32,event!$B$4:$H$592,2,0)),"",(VLOOKUP(B32,event!$B$4:$H$592,2,0)))</f>
      </c>
      <c r="D32" s="325">
        <f>IF(ISERROR(VLOOKUP(B32,event!$B$4:$H$592,4,0)),"",(VLOOKUP(B32,event!$B$4:$H$592,4,0)))</f>
      </c>
      <c r="E32" s="351">
        <f>IF(ISERROR(VLOOKUP(B32,event!$B$4:$H$592,5,0)),"",(VLOOKUP(B32,event!$B$4:$H$592,5,0)))</f>
      </c>
      <c r="F32" s="351">
        <f>IF(ISERROR(VLOOKUP(B32,event!$B$4:$H$592,6,0)),"",(VLOOKUP(B32,event!$B$4:$H$592,6,0)))</f>
      </c>
      <c r="G32" s="350"/>
      <c r="H32" s="394"/>
      <c r="I32" s="386"/>
      <c r="J32" s="352"/>
      <c r="K32" s="353" t="s">
        <v>251</v>
      </c>
      <c r="L32" s="392">
        <f>IF(ISERROR(VLOOKUP(K32,event!$B$4:$H$592,2,0)),"",(VLOOKUP(K32,event!$B$4:$H$592,2,0)))</f>
      </c>
      <c r="M32" s="355">
        <f>IF(ISERROR(VLOOKUP(K32,event!$B$4:$H$592,4,0)),"",(VLOOKUP(K32,event!$B$4:$H$592,4,0)))</f>
      </c>
      <c r="N32" s="356">
        <f>IF(ISERROR(VLOOKUP(K32,event!$B$4:$H$592,5,0)),"",(VLOOKUP(K32,event!$B$4:$H$592,5,0)))</f>
      </c>
      <c r="O32" s="356">
        <f>IF(ISERROR(VLOOKUP(K32,event!$B$4:$H$592,6,0)),"",(VLOOKUP(K32,event!$B$4:$H$592,6,0)))</f>
      </c>
      <c r="P32" s="350"/>
    </row>
    <row r="33" spans="1:16" ht="33" customHeight="1">
      <c r="A33" s="270"/>
      <c r="B33" s="127" t="s">
        <v>201</v>
      </c>
      <c r="C33" s="391">
        <f>IF(ISERROR(VLOOKUP(B33,event!$B$4:$H$592,2,0)),"",(VLOOKUP(B33,event!$B$4:$H$592,2,0)))</f>
      </c>
      <c r="D33" s="325">
        <f>IF(ISERROR(VLOOKUP(B33,event!$B$4:$H$592,4,0)),"",(VLOOKUP(B33,event!$B$4:$H$592,4,0)))</f>
      </c>
      <c r="E33" s="351">
        <f>IF(ISERROR(VLOOKUP(B33,event!$B$4:$H$592,5,0)),"",(VLOOKUP(B33,event!$B$4:$H$592,5,0)))</f>
      </c>
      <c r="F33" s="351">
        <f>IF(ISERROR(VLOOKUP(B33,event!$B$4:$H$592,6,0)),"",(VLOOKUP(B33,event!$B$4:$H$592,6,0)))</f>
      </c>
      <c r="G33" s="350"/>
      <c r="H33" s="394"/>
      <c r="I33" s="386"/>
      <c r="J33" s="352"/>
      <c r="K33" s="353" t="s">
        <v>252</v>
      </c>
      <c r="L33" s="392">
        <f>IF(ISERROR(VLOOKUP(K33,event!$B$4:$H$592,2,0)),"",(VLOOKUP(K33,event!$B$4:$H$592,2,0)))</f>
      </c>
      <c r="M33" s="355">
        <f>IF(ISERROR(VLOOKUP(K33,event!$B$4:$H$592,4,0)),"",(VLOOKUP(K33,event!$B$4:$H$592,4,0)))</f>
      </c>
      <c r="N33" s="356">
        <f>IF(ISERROR(VLOOKUP(K33,event!$B$4:$H$592,5,0)),"",(VLOOKUP(K33,event!$B$4:$H$592,5,0)))</f>
      </c>
      <c r="O33" s="356">
        <f>IF(ISERROR(VLOOKUP(K33,event!$B$4:$H$592,6,0)),"",(VLOOKUP(K33,event!$B$4:$H$592,6,0)))</f>
      </c>
      <c r="P33" s="350"/>
    </row>
    <row r="34" spans="1:16" ht="33" customHeight="1">
      <c r="A34" s="508" t="s">
        <v>130</v>
      </c>
      <c r="B34" s="508"/>
      <c r="C34" s="508"/>
      <c r="D34" s="508"/>
      <c r="E34" s="508"/>
      <c r="F34" s="508"/>
      <c r="G34" s="508"/>
      <c r="H34" s="394"/>
      <c r="I34" s="386"/>
      <c r="J34" s="508" t="s">
        <v>124</v>
      </c>
      <c r="K34" s="508"/>
      <c r="L34" s="508"/>
      <c r="M34" s="508"/>
      <c r="N34" s="508"/>
      <c r="O34" s="508"/>
      <c r="P34" s="508"/>
    </row>
    <row r="35" spans="1:16" ht="33" customHeight="1">
      <c r="A35" s="342" t="s">
        <v>345</v>
      </c>
      <c r="B35" s="342" t="s">
        <v>28</v>
      </c>
      <c r="C35" s="342" t="s">
        <v>140</v>
      </c>
      <c r="D35" s="343" t="s">
        <v>141</v>
      </c>
      <c r="E35" s="344" t="s">
        <v>142</v>
      </c>
      <c r="F35" s="344" t="s">
        <v>138</v>
      </c>
      <c r="G35" s="366" t="s">
        <v>346</v>
      </c>
      <c r="H35" s="394"/>
      <c r="I35" s="386"/>
      <c r="J35" s="342" t="s">
        <v>139</v>
      </c>
      <c r="K35" s="342" t="s">
        <v>28</v>
      </c>
      <c r="L35" s="342" t="s">
        <v>140</v>
      </c>
      <c r="M35" s="343" t="s">
        <v>141</v>
      </c>
      <c r="N35" s="344" t="s">
        <v>142</v>
      </c>
      <c r="O35" s="344" t="s">
        <v>138</v>
      </c>
      <c r="P35" s="366" t="s">
        <v>346</v>
      </c>
    </row>
    <row r="36" spans="1:16" ht="33" customHeight="1">
      <c r="A36" s="270">
        <v>1</v>
      </c>
      <c r="B36" s="127" t="s">
        <v>10</v>
      </c>
      <c r="C36" s="390">
        <f>IF(ISERROR(VLOOKUP(B36,event!$B$4:$H$592,2,0)),"",(VLOOKUP(B36,event!$B$4:$H$592,2,0)))</f>
        <v>12</v>
      </c>
      <c r="D36" s="346">
        <f>IF(ISERROR(VLOOKUP(B36,event!$B$4:$H$592,4,0)),"",(VLOOKUP(B36,event!$B$4:$H$592,4,0)))</f>
        <v>2000</v>
      </c>
      <c r="E36" s="347" t="str">
        <f>IF(ISERROR(VLOOKUP(B36,event!$B$4:$H$592,5,0)),"",(VLOOKUP(B36,event!$B$4:$H$592,5,0)))</f>
        <v>MİRKO CVIJIC</v>
      </c>
      <c r="F36" s="347" t="str">
        <f>IF(ISERROR(VLOOKUP(B36,event!$B$4:$H$592,6,0)),"",(VLOOKUP(B36,event!$B$4:$H$592,6,0)))</f>
        <v>BOSNIA AND HERZEGOVINA</v>
      </c>
      <c r="G36" s="349"/>
      <c r="H36" s="394"/>
      <c r="I36" s="386"/>
      <c r="J36" s="352">
        <v>1</v>
      </c>
      <c r="K36" s="353" t="s">
        <v>207</v>
      </c>
      <c r="L36" s="392">
        <f>IF(ISERROR(VLOOKUP(K36,event!$B$4:$H$592,2,0)),"",(VLOOKUP(K36,event!$B$4:$H$592,2,0)))</f>
        <v>15</v>
      </c>
      <c r="M36" s="355">
        <f>IF(ISERROR(VLOOKUP(K36,event!$B$4:$H$592,4,0)),"",(VLOOKUP(K36,event!$B$4:$H$592,4,0)))</f>
        <v>1999</v>
      </c>
      <c r="N36" s="356" t="str">
        <f>IF(ISERROR(VLOOKUP(K36,event!$B$4:$H$592,5,0)),"",(VLOOKUP(K36,event!$B$4:$H$592,5,0)))</f>
        <v>STEVAN SIBALIJA</v>
      </c>
      <c r="O36" s="356" t="str">
        <f>IF(ISERROR(VLOOKUP(K36,event!$B$4:$H$592,6,0)),"",(VLOOKUP(K36,event!$B$4:$H$592,6,0)))</f>
        <v>BOSNIA AND HERZEGOVINA</v>
      </c>
      <c r="P36" s="350"/>
    </row>
    <row r="37" spans="1:16" ht="33" customHeight="1">
      <c r="A37" s="270">
        <v>2</v>
      </c>
      <c r="B37" s="127" t="s">
        <v>11</v>
      </c>
      <c r="C37" s="390">
        <f>IF(ISERROR(VLOOKUP(B37,event!$B$4:$H$592,2,0)),"",(VLOOKUP(B37,event!$B$4:$H$592,2,0)))</f>
        <v>36</v>
      </c>
      <c r="D37" s="346">
        <f>IF(ISERROR(VLOOKUP(B37,event!$B$4:$H$592,4,0)),"",(VLOOKUP(B37,event!$B$4:$H$592,4,0)))</f>
        <v>2000</v>
      </c>
      <c r="E37" s="347" t="str">
        <f>IF(ISERROR(VLOOKUP(B37,event!$B$4:$H$592,5,0)),"",(VLOOKUP(B37,event!$B$4:$H$592,5,0)))</f>
        <v>LEONİD VANDEVSKI</v>
      </c>
      <c r="F37" s="347" t="str">
        <f>IF(ISERROR(VLOOKUP(B37,event!$B$4:$H$592,6,0)),"",(VLOOKUP(B37,event!$B$4:$H$592,6,0)))</f>
        <v>MACEDONIA</v>
      </c>
      <c r="G37" s="349"/>
      <c r="H37" s="394"/>
      <c r="I37" s="386"/>
      <c r="J37" s="352">
        <v>2</v>
      </c>
      <c r="K37" s="353" t="s">
        <v>208</v>
      </c>
      <c r="L37" s="392">
        <f>IF(ISERROR(VLOOKUP(K37,event!$B$4:$H$592,2,0)),"",(VLOOKUP(K37,event!$B$4:$H$592,2,0)))</f>
        <v>32</v>
      </c>
      <c r="M37" s="355" t="str">
        <f>IF(ISERROR(VLOOKUP(K37,event!$B$4:$H$592,4,0)),"",(VLOOKUP(K37,event!$B$4:$H$592,4,0)))</f>
        <v>1999</v>
      </c>
      <c r="N37" s="356" t="str">
        <f>IF(ISERROR(VLOOKUP(K37,event!$B$4:$H$592,5,0)),"",(VLOOKUP(K37,event!$B$4:$H$592,5,0)))</f>
        <v>MUHAMMET POLAT</v>
      </c>
      <c r="O37" s="356" t="str">
        <f>IF(ISERROR(VLOOKUP(K37,event!$B$4:$H$592,6,0)),"",(VLOOKUP(K37,event!$B$4:$H$592,6,0)))</f>
        <v>KONYA-TURKEY</v>
      </c>
      <c r="P37" s="350"/>
    </row>
    <row r="38" spans="1:16" ht="33" customHeight="1">
      <c r="A38" s="270">
        <v>3</v>
      </c>
      <c r="B38" s="127" t="s">
        <v>12</v>
      </c>
      <c r="C38" s="390">
        <f>IF(ISERROR(VLOOKUP(B38,event!$B$4:$H$592,2,0)),"",(VLOOKUP(B38,event!$B$4:$H$592,2,0)))</f>
        <v>21</v>
      </c>
      <c r="D38" s="346">
        <f>IF(ISERROR(VLOOKUP(B38,event!$B$4:$H$592,4,0)),"",(VLOOKUP(B38,event!$B$4:$H$592,4,0)))</f>
        <v>1999</v>
      </c>
      <c r="E38" s="347" t="str">
        <f>IF(ISERROR(VLOOKUP(B38,event!$B$4:$H$592,5,0)),"",(VLOOKUP(B38,event!$B$4:$H$592,5,0)))</f>
        <v>PAVEL TANKOVSKİ</v>
      </c>
      <c r="F38" s="347" t="str">
        <f>IF(ISERROR(VLOOKUP(B38,event!$B$4:$H$592,6,0)),"",(VLOOKUP(B38,event!$B$4:$H$592,6,0)))</f>
        <v>BULGARIA</v>
      </c>
      <c r="G38" s="349"/>
      <c r="H38" s="394"/>
      <c r="I38" s="386"/>
      <c r="J38" s="352">
        <v>3</v>
      </c>
      <c r="K38" s="353" t="s">
        <v>209</v>
      </c>
      <c r="L38" s="392">
        <f>IF(ISERROR(VLOOKUP(K38,event!$B$4:$H$592,2,0)),"",(VLOOKUP(K38,event!$B$4:$H$592,2,0)))</f>
        <v>38</v>
      </c>
      <c r="M38" s="355">
        <f>IF(ISERROR(VLOOKUP(K38,event!$B$4:$H$592,4,0)),"",(VLOOKUP(K38,event!$B$4:$H$592,4,0)))</f>
        <v>1999</v>
      </c>
      <c r="N38" s="356" t="str">
        <f>IF(ISERROR(VLOOKUP(K38,event!$B$4:$H$592,5,0)),"",(VLOOKUP(K38,event!$B$4:$H$592,5,0)))</f>
        <v>GJORGE ILOV</v>
      </c>
      <c r="O38" s="356" t="str">
        <f>IF(ISERROR(VLOOKUP(K38,event!$B$4:$H$592,6,0)),"",(VLOOKUP(K38,event!$B$4:$H$592,6,0)))</f>
        <v>MACEDONIA</v>
      </c>
      <c r="P38" s="350"/>
    </row>
    <row r="39" spans="1:16" ht="33" customHeight="1">
      <c r="A39" s="270">
        <v>4</v>
      </c>
      <c r="B39" s="127" t="s">
        <v>13</v>
      </c>
      <c r="C39" s="390">
        <f>IF(ISERROR(VLOOKUP(B39,event!$B$4:$H$592,2,0)),"",(VLOOKUP(B39,event!$B$4:$H$592,2,0)))</f>
        <v>56</v>
      </c>
      <c r="D39" s="346">
        <f>IF(ISERROR(VLOOKUP(B39,event!$B$4:$H$592,4,0)),"",(VLOOKUP(B39,event!$B$4:$H$592,4,0)))</f>
        <v>1999</v>
      </c>
      <c r="E39" s="347" t="str">
        <f>IF(ISERROR(VLOOKUP(B39,event!$B$4:$H$592,5,0)),"",(VLOOKUP(B39,event!$B$4:$H$592,5,0)))</f>
        <v>MUHAMMET ALPEREN ÜLKER</v>
      </c>
      <c r="F39" s="347" t="str">
        <f>IF(ISERROR(VLOOKUP(B39,event!$B$4:$H$592,6,0)),"",(VLOOKUP(B39,event!$B$4:$H$592,6,0)))</f>
        <v>TURKEY</v>
      </c>
      <c r="G39" s="349"/>
      <c r="H39" s="394"/>
      <c r="I39" s="386"/>
      <c r="J39" s="352">
        <v>4</v>
      </c>
      <c r="K39" s="353" t="s">
        <v>210</v>
      </c>
      <c r="L39" s="392">
        <f>IF(ISERROR(VLOOKUP(K39,event!$B$4:$H$592,2,0)),"",(VLOOKUP(K39,event!$B$4:$H$592,2,0)))</f>
        <v>62</v>
      </c>
      <c r="M39" s="355">
        <f>IF(ISERROR(VLOOKUP(K39,event!$B$4:$H$592,4,0)),"",(VLOOKUP(K39,event!$B$4:$H$592,4,0)))</f>
        <v>1999</v>
      </c>
      <c r="N39" s="356" t="str">
        <f>IF(ISERROR(VLOOKUP(K39,event!$B$4:$H$592,5,0)),"",(VLOOKUP(K39,event!$B$4:$H$592,5,0)))</f>
        <v>MEHMET KARAKOÇ</v>
      </c>
      <c r="O39" s="356" t="str">
        <f>IF(ISERROR(VLOOKUP(K39,event!$B$4:$H$592,6,0)),"",(VLOOKUP(K39,event!$B$4:$H$592,6,0)))</f>
        <v>TURKEY</v>
      </c>
      <c r="P39" s="350"/>
    </row>
    <row r="40" spans="1:16" ht="33" customHeight="1">
      <c r="A40" s="270">
        <v>5</v>
      </c>
      <c r="B40" s="127" t="s">
        <v>14</v>
      </c>
      <c r="C40" s="390">
        <f>IF(ISERROR(VLOOKUP(B40,event!$B$4:$H$592,2,0)),"",(VLOOKUP(B40,event!$B$4:$H$592,2,0)))</f>
        <v>8</v>
      </c>
      <c r="D40" s="346">
        <f>IF(ISERROR(VLOOKUP(B40,event!$B$4:$H$592,4,0)),"",(VLOOKUP(B40,event!$B$4:$H$592,4,0)))</f>
        <v>1999</v>
      </c>
      <c r="E40" s="347" t="str">
        <f>IF(ISERROR(VLOOKUP(B40,event!$B$4:$H$592,5,0)),"",(VLOOKUP(B40,event!$B$4:$H$592,5,0)))</f>
        <v>AILINCAI MATEI</v>
      </c>
      <c r="F40" s="347" t="str">
        <f>IF(ISERROR(VLOOKUP(B40,event!$B$4:$H$592,6,0)),"",(VLOOKUP(B40,event!$B$4:$H$592,6,0)))</f>
        <v>ROMANIA</v>
      </c>
      <c r="G40" s="349"/>
      <c r="H40" s="394"/>
      <c r="I40" s="386"/>
      <c r="J40" s="352">
        <v>5</v>
      </c>
      <c r="K40" s="353" t="s">
        <v>211</v>
      </c>
      <c r="L40" s="392">
        <f>IF(ISERROR(VLOOKUP(K40,event!$B$4:$H$592,2,0)),"",(VLOOKUP(K40,event!$B$4:$H$592,2,0)))</f>
        <v>52</v>
      </c>
      <c r="M40" s="355">
        <f>IF(ISERROR(VLOOKUP(K40,event!$B$4:$H$592,4,0)),"",(VLOOKUP(K40,event!$B$4:$H$592,4,0)))</f>
        <v>1999</v>
      </c>
      <c r="N40" s="356" t="str">
        <f>IF(ISERROR(VLOOKUP(K40,event!$B$4:$H$592,5,0)),"",(VLOOKUP(K40,event!$B$4:$H$592,5,0)))</f>
        <v>FISCHER MARK</v>
      </c>
      <c r="O40" s="356" t="str">
        <f>IF(ISERROR(VLOOKUP(K40,event!$B$4:$H$592,6,0)),"",(VLOOKUP(K40,event!$B$4:$H$592,6,0)))</f>
        <v>ROMANIA</v>
      </c>
      <c r="P40" s="350"/>
    </row>
    <row r="41" spans="1:16" ht="33" customHeight="1">
      <c r="A41" s="270">
        <v>6</v>
      </c>
      <c r="B41" s="127" t="s">
        <v>15</v>
      </c>
      <c r="C41" s="390">
        <f>IF(ISERROR(VLOOKUP(B41,event!$B$4:$H$592,2,0)),"",(VLOOKUP(B41,event!$B$4:$H$592,2,0)))</f>
        <v>2</v>
      </c>
      <c r="D41" s="346">
        <f>IF(ISERROR(VLOOKUP(B41,event!$B$4:$H$592,4,0)),"",(VLOOKUP(B41,event!$B$4:$H$592,4,0)))</f>
        <v>1999</v>
      </c>
      <c r="E41" s="347" t="str">
        <f>IF(ISERROR(VLOOKUP(B41,event!$B$4:$H$592,5,0)),"",(VLOOKUP(B41,event!$B$4:$H$592,5,0)))</f>
        <v>MEJVİS ZAGANJORİ</v>
      </c>
      <c r="F41" s="347" t="str">
        <f>IF(ISERROR(VLOOKUP(B41,event!$B$4:$H$592,6,0)),"",(VLOOKUP(B41,event!$B$4:$H$592,6,0)))</f>
        <v>ALBANIA</v>
      </c>
      <c r="G41" s="349"/>
      <c r="H41" s="394"/>
      <c r="I41" s="386"/>
      <c r="J41" s="352">
        <v>6</v>
      </c>
      <c r="K41" s="353" t="s">
        <v>212</v>
      </c>
      <c r="L41" s="392">
        <f>IF(ISERROR(VLOOKUP(K41,event!$B$4:$H$592,2,0)),"",(VLOOKUP(K41,event!$B$4:$H$592,2,0)))</f>
        <v>23</v>
      </c>
      <c r="M41" s="355">
        <f>IF(ISERROR(VLOOKUP(K41,event!$B$4:$H$592,4,0)),"",(VLOOKUP(K41,event!$B$4:$H$592,4,0)))</f>
        <v>1999</v>
      </c>
      <c r="N41" s="356" t="str">
        <f>IF(ISERROR(VLOOKUP(K41,event!$B$4:$H$592,5,0)),"",(VLOOKUP(K41,event!$B$4:$H$592,5,0)))</f>
        <v>GEORGİ GEORGİEV</v>
      </c>
      <c r="O41" s="356" t="str">
        <f>IF(ISERROR(VLOOKUP(K41,event!$B$4:$H$592,6,0)),"",(VLOOKUP(K41,event!$B$4:$H$592,6,0)))</f>
        <v>BULGARIA</v>
      </c>
      <c r="P41" s="350"/>
    </row>
    <row r="42" spans="1:16" ht="33" customHeight="1">
      <c r="A42" s="270">
        <v>7</v>
      </c>
      <c r="B42" s="127" t="s">
        <v>62</v>
      </c>
      <c r="C42" s="390">
        <f>IF(ISERROR(VLOOKUP(B42,event!$B$4:$H$592,2,0)),"",(VLOOKUP(B42,event!$B$4:$H$592,2,0)))</f>
        <v>26</v>
      </c>
      <c r="D42" s="346" t="str">
        <f>IF(ISERROR(VLOOKUP(B42,event!$B$4:$H$592,4,0)),"",(VLOOKUP(B42,event!$B$4:$H$592,4,0)))</f>
        <v>2001</v>
      </c>
      <c r="E42" s="347" t="str">
        <f>IF(ISERROR(VLOOKUP(B42,event!$B$4:$H$592,5,0)),"",(VLOOKUP(B42,event!$B$4:$H$592,5,0)))</f>
        <v>VEDAT DEMİR</v>
      </c>
      <c r="F42" s="347" t="str">
        <f>IF(ISERROR(VLOOKUP(B42,event!$B$4:$H$592,6,0)),"",(VLOOKUP(B42,event!$B$4:$H$592,6,0)))</f>
        <v>KONYA-TURKEY</v>
      </c>
      <c r="G42" s="349"/>
      <c r="H42" s="394"/>
      <c r="I42" s="386"/>
      <c r="J42" s="352"/>
      <c r="K42" s="353" t="s">
        <v>213</v>
      </c>
      <c r="L42" s="392">
        <f>IF(ISERROR(VLOOKUP(K42,event!$B$4:$H$592,2,0)),"",(VLOOKUP(K42,event!$B$4:$H$592,2,0)))</f>
      </c>
      <c r="M42" s="355">
        <f>IF(ISERROR(VLOOKUP(K42,event!$B$4:$H$592,4,0)),"",(VLOOKUP(K42,event!$B$4:$H$592,4,0)))</f>
      </c>
      <c r="N42" s="356">
        <f>IF(ISERROR(VLOOKUP(K42,event!$B$4:$H$592,5,0)),"",(VLOOKUP(K42,event!$B$4:$H$592,5,0)))</f>
      </c>
      <c r="O42" s="356">
        <f>IF(ISERROR(VLOOKUP(K42,event!$B$4:$H$592,6,0)),"",(VLOOKUP(K42,event!$B$4:$H$592,6,0)))</f>
      </c>
      <c r="P42" s="350"/>
    </row>
    <row r="43" spans="1:16" ht="33" customHeight="1">
      <c r="A43" s="270">
        <v>8</v>
      </c>
      <c r="B43" s="127" t="s">
        <v>63</v>
      </c>
      <c r="C43" s="390">
        <f>IF(ISERROR(VLOOKUP(B43,event!$B$4:$H$592,2,0)),"",(VLOOKUP(B43,event!$B$4:$H$592,2,0)))</f>
        <v>37</v>
      </c>
      <c r="D43" s="346">
        <f>IF(ISERROR(VLOOKUP(B43,event!$B$4:$H$592,4,0)),"",(VLOOKUP(B43,event!$B$4:$H$592,4,0)))</f>
        <v>1999</v>
      </c>
      <c r="E43" s="347" t="str">
        <f>IF(ISERROR(VLOOKUP(B43,event!$B$4:$H$592,5,0)),"",(VLOOKUP(B43,event!$B$4:$H$592,5,0)))</f>
        <v>KIRIL  LUCESKI</v>
      </c>
      <c r="F43" s="347" t="str">
        <f>IF(ISERROR(VLOOKUP(B43,event!$B$4:$H$592,6,0)),"",(VLOOKUP(B43,event!$B$4:$H$592,6,0)))</f>
        <v>MACEDONIA OC</v>
      </c>
      <c r="G43" s="349"/>
      <c r="H43" s="394"/>
      <c r="I43" s="386"/>
      <c r="J43" s="352"/>
      <c r="K43" s="353" t="s">
        <v>214</v>
      </c>
      <c r="L43" s="392">
        <f>IF(ISERROR(VLOOKUP(K43,event!$B$4:$H$592,2,0)),"",(VLOOKUP(K43,event!$B$4:$H$592,2,0)))</f>
      </c>
      <c r="M43" s="355">
        <f>IF(ISERROR(VLOOKUP(K43,event!$B$4:$H$592,4,0)),"",(VLOOKUP(K43,event!$B$4:$H$592,4,0)))</f>
      </c>
      <c r="N43" s="356">
        <f>IF(ISERROR(VLOOKUP(K43,event!$B$4:$H$592,5,0)),"",(VLOOKUP(K43,event!$B$4:$H$592,5,0)))</f>
      </c>
      <c r="O43" s="356">
        <f>IF(ISERROR(VLOOKUP(K43,event!$B$4:$H$592,6,0)),"",(VLOOKUP(K43,event!$B$4:$H$592,6,0)))</f>
      </c>
      <c r="P43" s="350"/>
    </row>
    <row r="44" spans="1:16" ht="33" customHeight="1">
      <c r="A44" s="508" t="s">
        <v>168</v>
      </c>
      <c r="B44" s="508"/>
      <c r="C44" s="508"/>
      <c r="D44" s="508"/>
      <c r="E44" s="508"/>
      <c r="F44" s="508"/>
      <c r="G44" s="508"/>
      <c r="H44" s="394"/>
      <c r="I44" s="386"/>
      <c r="J44" s="508" t="s">
        <v>131</v>
      </c>
      <c r="K44" s="508"/>
      <c r="L44" s="508"/>
      <c r="M44" s="508"/>
      <c r="N44" s="508"/>
      <c r="O44" s="508"/>
      <c r="P44" s="508"/>
    </row>
    <row r="45" spans="1:16" ht="33" customHeight="1">
      <c r="A45" s="342" t="s">
        <v>345</v>
      </c>
      <c r="B45" s="342" t="s">
        <v>28</v>
      </c>
      <c r="C45" s="342" t="s">
        <v>140</v>
      </c>
      <c r="D45" s="343" t="s">
        <v>141</v>
      </c>
      <c r="E45" s="344" t="s">
        <v>142</v>
      </c>
      <c r="F45" s="344" t="s">
        <v>138</v>
      </c>
      <c r="G45" s="366" t="s">
        <v>346</v>
      </c>
      <c r="H45" s="394"/>
      <c r="I45" s="386"/>
      <c r="J45" s="342" t="s">
        <v>139</v>
      </c>
      <c r="K45" s="342" t="s">
        <v>28</v>
      </c>
      <c r="L45" s="342" t="s">
        <v>140</v>
      </c>
      <c r="M45" s="343" t="s">
        <v>141</v>
      </c>
      <c r="N45" s="344" t="s">
        <v>142</v>
      </c>
      <c r="O45" s="344" t="s">
        <v>138</v>
      </c>
      <c r="P45" s="366" t="s">
        <v>346</v>
      </c>
    </row>
    <row r="46" spans="1:16" ht="33" customHeight="1">
      <c r="A46" s="270">
        <v>1</v>
      </c>
      <c r="B46" s="127" t="s">
        <v>170</v>
      </c>
      <c r="C46" s="390">
        <f>IF(ISERROR(VLOOKUP(B46,event!$B$4:$H$592,2,0)),"",(VLOOKUP(B46,event!$B$4:$H$592,2,0)))</f>
      </c>
      <c r="D46" s="346">
        <f>IF(ISERROR(VLOOKUP(B46,event!$B$4:$H$592,4,0)),"",(VLOOKUP(B46,event!$B$4:$H$592,4,0)))</f>
      </c>
      <c r="E46" s="347">
        <f>IF(ISERROR(VLOOKUP(B46,event!$B$4:$H$592,5,0)),"",(VLOOKUP(B46,event!$B$4:$H$592,5,0)))</f>
      </c>
      <c r="F46" s="347">
        <f>IF(ISERROR(VLOOKUP(B46,event!$B$4:$H$592,6,0)),"",(VLOOKUP(B46,event!$B$4:$H$592,6,0)))</f>
      </c>
      <c r="G46" s="348"/>
      <c r="H46" s="394"/>
      <c r="I46" s="386"/>
      <c r="J46" s="270">
        <v>1</v>
      </c>
      <c r="K46" s="127" t="s">
        <v>225</v>
      </c>
      <c r="L46" s="391">
        <f>IF(ISERROR(VLOOKUP(K46,event!$B$4:$H$592,2,0)),"",(VLOOKUP(K46,event!$B$4:$H$592,2,0)))</f>
        <v>29</v>
      </c>
      <c r="M46" s="325" t="str">
        <f>IF(ISERROR(VLOOKUP(K46,event!$B$4:$H$592,4,0)),"",(VLOOKUP(K46,event!$B$4:$H$592,4,0)))</f>
        <v>2000</v>
      </c>
      <c r="N46" s="351" t="str">
        <f>IF(ISERROR(VLOOKUP(K46,event!$B$4:$H$592,5,0)),"",(VLOOKUP(K46,event!$B$4:$H$592,5,0)))</f>
        <v>M.BURAK ESGİL</v>
      </c>
      <c r="O46" s="351" t="str">
        <f>IF(ISERROR(VLOOKUP(K46,event!$B$4:$H$592,6,0)),"",(VLOOKUP(K46,event!$B$4:$H$592,6,0)))</f>
        <v>KONYA-TURKEY</v>
      </c>
      <c r="P46" s="350"/>
    </row>
    <row r="47" spans="1:16" ht="33" customHeight="1">
      <c r="A47" s="270">
        <v>2</v>
      </c>
      <c r="B47" s="127" t="s">
        <v>171</v>
      </c>
      <c r="C47" s="390">
        <f>IF(ISERROR(VLOOKUP(B47,event!$B$4:$H$592,2,0)),"",(VLOOKUP(B47,event!$B$4:$H$592,2,0)))</f>
        <v>28</v>
      </c>
      <c r="D47" s="346" t="str">
        <f>IF(ISERROR(VLOOKUP(B47,event!$B$4:$H$592,4,0)),"",(VLOOKUP(B47,event!$B$4:$H$592,4,0)))</f>
        <v>2000</v>
      </c>
      <c r="E47" s="347" t="str">
        <f>IF(ISERROR(VLOOKUP(B47,event!$B$4:$H$592,5,0)),"",(VLOOKUP(B47,event!$B$4:$H$592,5,0)))</f>
        <v>MUHAMMET YORULMAZ</v>
      </c>
      <c r="F47" s="347" t="str">
        <f>IF(ISERROR(VLOOKUP(B47,event!$B$4:$H$592,6,0)),"",(VLOOKUP(B47,event!$B$4:$H$592,6,0)))</f>
        <v>KONYA-TURKEY</v>
      </c>
      <c r="G47" s="348"/>
      <c r="H47" s="394"/>
      <c r="I47" s="386"/>
      <c r="J47" s="270">
        <v>2</v>
      </c>
      <c r="K47" s="127" t="s">
        <v>226</v>
      </c>
      <c r="L47" s="391">
        <f>IF(ISERROR(VLOOKUP(K47,event!$B$4:$H$592,2,0)),"",(VLOOKUP(K47,event!$B$4:$H$592,2,0)))</f>
        <v>18</v>
      </c>
      <c r="M47" s="325">
        <f>IF(ISERROR(VLOOKUP(K47,event!$B$4:$H$592,4,0)),"",(VLOOKUP(K47,event!$B$4:$H$592,4,0)))</f>
        <v>19999</v>
      </c>
      <c r="N47" s="351" t="str">
        <f>IF(ISERROR(VLOOKUP(K47,event!$B$4:$H$592,5,0)),"",(VLOOKUP(K47,event!$B$4:$H$592,5,0)))</f>
        <v>ISMAR PASANBEGOVIC</v>
      </c>
      <c r="O47" s="351" t="str">
        <f>IF(ISERROR(VLOOKUP(K47,event!$B$4:$H$592,6,0)),"",(VLOOKUP(K47,event!$B$4:$H$592,6,0)))</f>
        <v>BOSNIA AND HERZEGOVINA</v>
      </c>
      <c r="P47" s="350"/>
    </row>
    <row r="48" spans="1:16" ht="33" customHeight="1">
      <c r="A48" s="270">
        <v>3</v>
      </c>
      <c r="B48" s="127" t="s">
        <v>172</v>
      </c>
      <c r="C48" s="390">
        <f>IF(ISERROR(VLOOKUP(B48,event!$B$4:$H$592,2,0)),"",(VLOOKUP(B48,event!$B$4:$H$592,2,0)))</f>
        <v>20</v>
      </c>
      <c r="D48" s="346">
        <f>IF(ISERROR(VLOOKUP(B48,event!$B$4:$H$592,4,0)),"",(VLOOKUP(B48,event!$B$4:$H$592,4,0)))</f>
        <v>2000</v>
      </c>
      <c r="E48" s="347" t="str">
        <f>IF(ISERROR(VLOOKUP(B48,event!$B$4:$H$592,5,0)),"",(VLOOKUP(B48,event!$B$4:$H$592,5,0)))</f>
        <v>RADİN VALCHEV</v>
      </c>
      <c r="F48" s="347" t="str">
        <f>IF(ISERROR(VLOOKUP(B48,event!$B$4:$H$592,6,0)),"",(VLOOKUP(B48,event!$B$4:$H$592,6,0)))</f>
        <v>BULGARIA</v>
      </c>
      <c r="G48" s="348"/>
      <c r="H48" s="394"/>
      <c r="I48" s="386"/>
      <c r="J48" s="270">
        <v>3</v>
      </c>
      <c r="K48" s="127" t="s">
        <v>227</v>
      </c>
      <c r="L48" s="391">
        <f>IF(ISERROR(VLOOKUP(K48,event!$B$4:$H$592,2,0)),"",(VLOOKUP(K48,event!$B$4:$H$592,2,0)))</f>
        <v>7</v>
      </c>
      <c r="M48" s="325">
        <f>IF(ISERROR(VLOOKUP(K48,event!$B$4:$H$592,4,0)),"",(VLOOKUP(K48,event!$B$4:$H$592,4,0)))</f>
        <v>2001</v>
      </c>
      <c r="N48" s="351" t="str">
        <f>IF(ISERROR(VLOOKUP(K48,event!$B$4:$H$592,5,0)),"",(VLOOKUP(K48,event!$B$4:$H$592,5,0)))</f>
        <v>KLİNDİ  LULİ</v>
      </c>
      <c r="O48" s="351" t="str">
        <f>IF(ISERROR(VLOOKUP(K48,event!$B$4:$H$592,6,0)),"",(VLOOKUP(K48,event!$B$4:$H$592,6,0)))</f>
        <v>ALBANIA</v>
      </c>
      <c r="P48" s="350"/>
    </row>
    <row r="49" spans="1:16" ht="33" customHeight="1">
      <c r="A49" s="270">
        <v>4</v>
      </c>
      <c r="B49" s="127" t="s">
        <v>173</v>
      </c>
      <c r="C49" s="390">
        <f>IF(ISERROR(VLOOKUP(B49,event!$B$4:$H$592,2,0)),"",(VLOOKUP(B49,event!$B$4:$H$592,2,0)))</f>
        <v>44</v>
      </c>
      <c r="D49" s="346">
        <f>IF(ISERROR(VLOOKUP(B49,event!$B$4:$H$592,4,0)),"",(VLOOKUP(B49,event!$B$4:$H$592,4,0)))</f>
        <v>1999</v>
      </c>
      <c r="E49" s="347" t="str">
        <f>IF(ISERROR(VLOOKUP(B49,event!$B$4:$H$592,5,0)),"",(VLOOKUP(B49,event!$B$4:$H$592,5,0)))</f>
        <v>NEGOITA ANDREI</v>
      </c>
      <c r="F49" s="347" t="str">
        <f>IF(ISERROR(VLOOKUP(B49,event!$B$4:$H$592,6,0)),"",(VLOOKUP(B49,event!$B$4:$H$592,6,0)))</f>
        <v>ROMANIA</v>
      </c>
      <c r="G49" s="348"/>
      <c r="H49" s="394"/>
      <c r="I49" s="386"/>
      <c r="J49" s="270">
        <v>4</v>
      </c>
      <c r="K49" s="127" t="s">
        <v>228</v>
      </c>
      <c r="L49" s="391">
        <f>IF(ISERROR(VLOOKUP(K49,event!$B$4:$H$592,2,0)),"",(VLOOKUP(K49,event!$B$4:$H$592,2,0)))</f>
        <v>40</v>
      </c>
      <c r="M49" s="325">
        <f>IF(ISERROR(VLOOKUP(K49,event!$B$4:$H$592,4,0)),"",(VLOOKUP(K49,event!$B$4:$H$592,4,0)))</f>
        <v>1999</v>
      </c>
      <c r="N49" s="351" t="str">
        <f>IF(ISERROR(VLOOKUP(K49,event!$B$4:$H$592,5,0)),"",(VLOOKUP(K49,event!$B$4:$H$592,5,0)))</f>
        <v>STEFAN LAZOVSKI</v>
      </c>
      <c r="O49" s="351" t="str">
        <f>IF(ISERROR(VLOOKUP(K49,event!$B$4:$H$592,6,0)),"",(VLOOKUP(K49,event!$B$4:$H$592,6,0)))</f>
        <v>MACEDONIA</v>
      </c>
      <c r="P49" s="350"/>
    </row>
    <row r="50" spans="1:16" ht="33" customHeight="1">
      <c r="A50" s="270">
        <v>5</v>
      </c>
      <c r="B50" s="127" t="s">
        <v>174</v>
      </c>
      <c r="C50" s="390">
        <f>IF(ISERROR(VLOOKUP(B50,event!$B$4:$H$592,2,0)),"",(VLOOKUP(B50,event!$B$4:$H$592,2,0)))</f>
        <v>11</v>
      </c>
      <c r="D50" s="346">
        <f>IF(ISERROR(VLOOKUP(B50,event!$B$4:$H$592,4,0)),"",(VLOOKUP(B50,event!$B$4:$H$592,4,0)))</f>
        <v>1999</v>
      </c>
      <c r="E50" s="347" t="str">
        <f>IF(ISERROR(VLOOKUP(B50,event!$B$4:$H$592,5,0)),"",(VLOOKUP(B50,event!$B$4:$H$592,5,0)))</f>
        <v>PETAR MANDIC</v>
      </c>
      <c r="F50" s="347" t="str">
        <f>IF(ISERROR(VLOOKUP(B50,event!$B$4:$H$592,6,0)),"",(VLOOKUP(B50,event!$B$4:$H$592,6,0)))</f>
        <v>BOSNIA AND HERZEGOVINA</v>
      </c>
      <c r="G50" s="348"/>
      <c r="H50" s="394"/>
      <c r="I50" s="386"/>
      <c r="J50" s="270">
        <v>5</v>
      </c>
      <c r="K50" s="127" t="s">
        <v>229</v>
      </c>
      <c r="L50" s="391">
        <f>IF(ISERROR(VLOOKUP(K50,event!$B$4:$H$592,2,0)),"",(VLOOKUP(K50,event!$B$4:$H$592,2,0)))</f>
        <v>22</v>
      </c>
      <c r="M50" s="325">
        <f>IF(ISERROR(VLOOKUP(K50,event!$B$4:$H$592,4,0)),"",(VLOOKUP(K50,event!$B$4:$H$592,4,0)))</f>
        <v>1999</v>
      </c>
      <c r="N50" s="351" t="str">
        <f>IF(ISERROR(VLOOKUP(K50,event!$B$4:$H$592,5,0)),"",(VLOOKUP(K50,event!$B$4:$H$592,5,0)))</f>
        <v>ILİYA SİVKOV</v>
      </c>
      <c r="O50" s="351" t="str">
        <f>IF(ISERROR(VLOOKUP(K50,event!$B$4:$H$592,6,0)),"",(VLOOKUP(K50,event!$B$4:$H$592,6,0)))</f>
        <v>BULGARIA</v>
      </c>
      <c r="P50" s="350"/>
    </row>
    <row r="51" spans="1:16" ht="33" customHeight="1">
      <c r="A51" s="270">
        <v>6</v>
      </c>
      <c r="B51" s="127" t="s">
        <v>175</v>
      </c>
      <c r="C51" s="390">
        <f>IF(ISERROR(VLOOKUP(B51,event!$B$4:$H$592,2,0)),"",(VLOOKUP(B51,event!$B$4:$H$592,2,0)))</f>
        <v>58</v>
      </c>
      <c r="D51" s="346">
        <f>IF(ISERROR(VLOOKUP(B51,event!$B$4:$H$592,4,0)),"",(VLOOKUP(B51,event!$B$4:$H$592,4,0)))</f>
        <v>1999</v>
      </c>
      <c r="E51" s="347" t="str">
        <f>IF(ISERROR(VLOOKUP(B51,event!$B$4:$H$592,5,0)),"",(VLOOKUP(B51,event!$B$4:$H$592,5,0)))</f>
        <v>SONER YALÇINKAYA</v>
      </c>
      <c r="F51" s="347" t="str">
        <f>IF(ISERROR(VLOOKUP(B51,event!$B$4:$H$592,6,0)),"",(VLOOKUP(B51,event!$B$4:$H$592,6,0)))</f>
        <v>TURKEY</v>
      </c>
      <c r="G51" s="348"/>
      <c r="H51" s="394"/>
      <c r="I51" s="386"/>
      <c r="J51" s="270">
        <v>6</v>
      </c>
      <c r="K51" s="127" t="s">
        <v>230</v>
      </c>
      <c r="L51" s="391">
        <f>IF(ISERROR(VLOOKUP(K51,event!$B$4:$H$592,2,0)),"",(VLOOKUP(K51,event!$B$4:$H$592,2,0)))</f>
        <v>51</v>
      </c>
      <c r="M51" s="325">
        <f>IF(ISERROR(VLOOKUP(K51,event!$B$4:$H$592,4,0)),"",(VLOOKUP(K51,event!$B$4:$H$592,4,0)))</f>
        <v>1999</v>
      </c>
      <c r="N51" s="351" t="str">
        <f>IF(ISERROR(VLOOKUP(K51,event!$B$4:$H$592,5,0)),"",(VLOOKUP(K51,event!$B$4:$H$592,5,0)))</f>
        <v>KARAMAN HUNOR</v>
      </c>
      <c r="O51" s="351" t="str">
        <f>IF(ISERROR(VLOOKUP(K51,event!$B$4:$H$592,6,0)),"",(VLOOKUP(K51,event!$B$4:$H$592,6,0)))</f>
        <v>ROMANIA</v>
      </c>
      <c r="P51" s="350"/>
    </row>
    <row r="52" spans="1:16" ht="33" customHeight="1">
      <c r="A52" s="270">
        <v>7</v>
      </c>
      <c r="B52" s="127" t="s">
        <v>176</v>
      </c>
      <c r="C52" s="390">
        <f>IF(ISERROR(VLOOKUP(B52,event!$B$4:$H$592,2,0)),"",(VLOOKUP(B52,event!$B$4:$H$592,2,0)))</f>
      </c>
      <c r="D52" s="346">
        <f>IF(ISERROR(VLOOKUP(B52,event!$B$4:$H$592,4,0)),"",(VLOOKUP(B52,event!$B$4:$H$592,4,0)))</f>
      </c>
      <c r="E52" s="347">
        <f>IF(ISERROR(VLOOKUP(B52,event!$B$4:$H$592,5,0)),"",(VLOOKUP(B52,event!$B$4:$H$592,5,0)))</f>
      </c>
      <c r="F52" s="347">
        <f>IF(ISERROR(VLOOKUP(B52,event!$B$4:$H$592,6,0)),"",(VLOOKUP(B52,event!$B$4:$H$592,6,0)))</f>
      </c>
      <c r="G52" s="348"/>
      <c r="H52" s="394"/>
      <c r="I52" s="386"/>
      <c r="J52" s="270">
        <v>7</v>
      </c>
      <c r="K52" s="127" t="s">
        <v>231</v>
      </c>
      <c r="L52" s="391">
        <f>IF(ISERROR(VLOOKUP(K52,event!$B$4:$H$592,2,0)),"",(VLOOKUP(K52,event!$B$4:$H$592,2,0)))</f>
        <v>60</v>
      </c>
      <c r="M52" s="325">
        <f>IF(ISERROR(VLOOKUP(K52,event!$B$4:$H$592,4,0)),"",(VLOOKUP(K52,event!$B$4:$H$592,4,0)))</f>
        <v>2000</v>
      </c>
      <c r="N52" s="351" t="str">
        <f>IF(ISERROR(VLOOKUP(K52,event!$B$4:$H$592,5,0)),"",(VLOOKUP(K52,event!$B$4:$H$592,5,0)))</f>
        <v>SAMET SAĞLAM</v>
      </c>
      <c r="O52" s="351" t="str">
        <f>IF(ISERROR(VLOOKUP(K52,event!$B$4:$H$592,6,0)),"",(VLOOKUP(K52,event!$B$4:$H$592,6,0)))</f>
        <v>TURKEY</v>
      </c>
      <c r="P52" s="350"/>
    </row>
    <row r="53" spans="1:16" ht="33" customHeight="1">
      <c r="A53" s="270">
        <v>8</v>
      </c>
      <c r="B53" s="127" t="s">
        <v>177</v>
      </c>
      <c r="C53" s="390">
        <f>IF(ISERROR(VLOOKUP(B53,event!$B$4:$H$592,2,0)),"",(VLOOKUP(B53,event!$B$4:$H$592,2,0)))</f>
      </c>
      <c r="D53" s="346">
        <f>IF(ISERROR(VLOOKUP(B53,event!$B$4:$H$592,4,0)),"",(VLOOKUP(B53,event!$B$4:$H$592,4,0)))</f>
      </c>
      <c r="E53" s="347">
        <f>IF(ISERROR(VLOOKUP(B53,event!$B$4:$H$592,5,0)),"",(VLOOKUP(B53,event!$B$4:$H$592,5,0)))</f>
      </c>
      <c r="F53" s="347">
        <f>IF(ISERROR(VLOOKUP(B53,event!$B$4:$H$592,6,0)),"",(VLOOKUP(B53,event!$B$4:$H$592,6,0)))</f>
      </c>
      <c r="G53" s="348"/>
      <c r="H53" s="394"/>
      <c r="I53" s="386"/>
      <c r="J53" s="270"/>
      <c r="K53" s="127" t="s">
        <v>232</v>
      </c>
      <c r="L53" s="391">
        <f>IF(ISERROR(VLOOKUP(K53,event!$B$4:$H$592,2,0)),"",(VLOOKUP(K53,event!$B$4:$H$592,2,0)))</f>
      </c>
      <c r="M53" s="325">
        <f>IF(ISERROR(VLOOKUP(K53,event!$B$4:$H$592,4,0)),"",(VLOOKUP(K53,event!$B$4:$H$592,4,0)))</f>
      </c>
      <c r="N53" s="351">
        <f>IF(ISERROR(VLOOKUP(K53,event!$B$4:$H$592,5,0)),"",(VLOOKUP(K53,event!$B$4:$H$592,5,0)))</f>
      </c>
      <c r="O53" s="351">
        <f>IF(ISERROR(VLOOKUP(K53,event!$B$4:$H$592,6,0)),"",(VLOOKUP(K53,event!$B$4:$H$592,6,0)))</f>
      </c>
      <c r="P53" s="350"/>
    </row>
    <row r="54" spans="1:16" ht="33" customHeight="1">
      <c r="A54" s="508" t="s">
        <v>129</v>
      </c>
      <c r="B54" s="508"/>
      <c r="C54" s="508"/>
      <c r="D54" s="508"/>
      <c r="E54" s="508"/>
      <c r="F54" s="508"/>
      <c r="G54" s="508"/>
      <c r="H54" s="394"/>
      <c r="I54" s="394"/>
      <c r="J54" s="395"/>
      <c r="K54" s="395"/>
      <c r="L54" s="395"/>
      <c r="M54" s="395"/>
      <c r="N54" s="395"/>
      <c r="O54" s="395"/>
      <c r="P54" s="395"/>
    </row>
    <row r="55" spans="1:16" ht="33" customHeight="1">
      <c r="A55" s="342" t="s">
        <v>139</v>
      </c>
      <c r="B55" s="342" t="s">
        <v>28</v>
      </c>
      <c r="C55" s="342" t="s">
        <v>140</v>
      </c>
      <c r="D55" s="343" t="s">
        <v>141</v>
      </c>
      <c r="E55" s="344" t="s">
        <v>142</v>
      </c>
      <c r="F55" s="344" t="s">
        <v>138</v>
      </c>
      <c r="G55" s="366" t="s">
        <v>346</v>
      </c>
      <c r="H55" s="394"/>
      <c r="I55" s="394"/>
      <c r="J55" s="396"/>
      <c r="K55" s="396"/>
      <c r="L55" s="396"/>
      <c r="M55" s="396"/>
      <c r="N55" s="396"/>
      <c r="O55" s="396"/>
      <c r="P55" s="396"/>
    </row>
    <row r="56" spans="1:16" ht="33" customHeight="1">
      <c r="A56" s="270">
        <v>1</v>
      </c>
      <c r="B56" s="127" t="s">
        <v>428</v>
      </c>
      <c r="C56" s="391">
        <f>IF(ISERROR(VLOOKUP(B56,event!$B$4:$H$592,2,0)),"",(VLOOKUP(B56,event!$B$4:$H$592,2,0)))</f>
        <v>33</v>
      </c>
      <c r="D56" s="325" t="str">
        <f>IF(ISERROR(VLOOKUP(B56,event!$B$4:$H$592,4,0)),"",(VLOOKUP(B56,event!$B$4:$H$592,4,0)))</f>
        <v>2000</v>
      </c>
      <c r="E56" s="351" t="str">
        <f>IF(ISERROR(VLOOKUP(B56,event!$B$4:$H$592,5,0)),"",(VLOOKUP(B56,event!$B$4:$H$592,5,0)))</f>
        <v>HAKAN KARABÜLAK</v>
      </c>
      <c r="F56" s="351" t="str">
        <f>IF(ISERROR(VLOOKUP(B56,event!$B$4:$H$592,6,0)),"",(VLOOKUP(B56,event!$B$4:$H$592,6,0)))</f>
        <v>KONYA-TURKEY</v>
      </c>
      <c r="G56" s="350"/>
      <c r="H56" s="394"/>
      <c r="J56" s="396"/>
      <c r="K56" s="396"/>
      <c r="L56" s="396"/>
      <c r="M56" s="396"/>
      <c r="N56" s="396"/>
      <c r="O56" s="396"/>
      <c r="P56" s="396"/>
    </row>
    <row r="57" spans="1:16" ht="33" customHeight="1">
      <c r="A57" s="270">
        <v>2</v>
      </c>
      <c r="B57" s="127" t="s">
        <v>429</v>
      </c>
      <c r="C57" s="391">
        <f>IF(ISERROR(VLOOKUP(B57,event!$B$4:$H$592,2,0)),"",(VLOOKUP(B57,event!$B$4:$H$592,2,0)))</f>
        <v>16</v>
      </c>
      <c r="D57" s="325">
        <f>IF(ISERROR(VLOOKUP(B57,event!$B$4:$H$592,4,0)),"",(VLOOKUP(B57,event!$B$4:$H$592,4,0)))</f>
        <v>1999</v>
      </c>
      <c r="E57" s="351" t="str">
        <f>IF(ISERROR(VLOOKUP(B57,event!$B$4:$H$592,5,0)),"",(VLOOKUP(B57,event!$B$4:$H$592,5,0)))</f>
        <v>JOVİCA SIPKA</v>
      </c>
      <c r="F57" s="351" t="str">
        <f>IF(ISERROR(VLOOKUP(B57,event!$B$4:$H$592,6,0)),"",(VLOOKUP(B57,event!$B$4:$H$592,6,0)))</f>
        <v>BOSNIA AND HERZEGOVINA</v>
      </c>
      <c r="G57" s="350"/>
      <c r="H57" s="394"/>
      <c r="J57" s="396"/>
      <c r="K57" s="396"/>
      <c r="L57" s="396"/>
      <c r="M57" s="396"/>
      <c r="N57" s="396"/>
      <c r="O57" s="396"/>
      <c r="P57" s="396"/>
    </row>
    <row r="58" spans="1:16" ht="33" customHeight="1">
      <c r="A58" s="270">
        <v>3</v>
      </c>
      <c r="B58" s="127" t="s">
        <v>430</v>
      </c>
      <c r="C58" s="391">
        <f>IF(ISERROR(VLOOKUP(B58,event!$B$4:$H$592,2,0)),"",(VLOOKUP(B58,event!$B$4:$H$592,2,0)))</f>
        <v>50</v>
      </c>
      <c r="D58" s="325">
        <f>IF(ISERROR(VLOOKUP(B58,event!$B$4:$H$592,4,0)),"",(VLOOKUP(B58,event!$B$4:$H$592,4,0)))</f>
        <v>1999</v>
      </c>
      <c r="E58" s="351" t="str">
        <f>IF(ISERROR(VLOOKUP(B58,event!$B$4:$H$592,5,0)),"",(VLOOKUP(B58,event!$B$4:$H$592,5,0)))</f>
        <v>BOSTAN MIRCEA</v>
      </c>
      <c r="F58" s="351" t="str">
        <f>IF(ISERROR(VLOOKUP(B58,event!$B$4:$H$592,6,0)),"",(VLOOKUP(B58,event!$B$4:$H$592,6,0)))</f>
        <v>ROMANIA</v>
      </c>
      <c r="G58" s="350"/>
      <c r="H58" s="394"/>
      <c r="J58" s="396"/>
      <c r="K58" s="396"/>
      <c r="L58" s="396"/>
      <c r="M58" s="396"/>
      <c r="N58" s="396"/>
      <c r="O58" s="396"/>
      <c r="P58" s="396"/>
    </row>
    <row r="59" spans="1:16" ht="33" customHeight="1">
      <c r="A59" s="270">
        <v>4</v>
      </c>
      <c r="B59" s="127" t="s">
        <v>431</v>
      </c>
      <c r="C59" s="391">
        <f>IF(ISERROR(VLOOKUP(B59,event!$B$4:$H$592,2,0)),"",(VLOOKUP(B59,event!$B$4:$H$592,2,0)))</f>
        <v>63</v>
      </c>
      <c r="D59" s="325">
        <f>IF(ISERROR(VLOOKUP(B59,event!$B$4:$H$592,4,0)),"",(VLOOKUP(B59,event!$B$4:$H$592,4,0)))</f>
        <v>1999</v>
      </c>
      <c r="E59" s="351" t="str">
        <f>IF(ISERROR(VLOOKUP(B59,event!$B$4:$H$592,5,0)),"",(VLOOKUP(B59,event!$B$4:$H$592,5,0)))</f>
        <v>FURKAN ÖNCEL</v>
      </c>
      <c r="F59" s="351" t="str">
        <f>IF(ISERROR(VLOOKUP(B59,event!$B$4:$H$592,6,0)),"",(VLOOKUP(B59,event!$B$4:$H$592,6,0)))</f>
        <v>TURKEY</v>
      </c>
      <c r="G59" s="350"/>
      <c r="H59" s="394"/>
      <c r="J59" s="396"/>
      <c r="K59" s="396"/>
      <c r="L59" s="396"/>
      <c r="M59" s="396"/>
      <c r="N59" s="396"/>
      <c r="O59" s="396"/>
      <c r="P59" s="396"/>
    </row>
    <row r="60" spans="1:16" ht="33" customHeight="1">
      <c r="A60" s="270"/>
      <c r="B60" s="127" t="s">
        <v>432</v>
      </c>
      <c r="C60" s="391">
        <f>IF(ISERROR(VLOOKUP(B60,event!$B$4:$H$592,2,0)),"",(VLOOKUP(B60,event!$B$4:$H$592,2,0)))</f>
      </c>
      <c r="D60" s="325">
        <f>IF(ISERROR(VLOOKUP(B60,event!$B$4:$H$592,4,0)),"",(VLOOKUP(B60,event!$B$4:$H$592,4,0)))</f>
      </c>
      <c r="E60" s="351">
        <f>IF(ISERROR(VLOOKUP(B60,event!$B$4:$H$592,5,0)),"",(VLOOKUP(B60,event!$B$4:$H$592,5,0)))</f>
      </c>
      <c r="F60" s="351">
        <f>IF(ISERROR(VLOOKUP(B60,event!$B$4:$H$592,6,0)),"",(VLOOKUP(B60,event!$B$4:$H$592,6,0)))</f>
      </c>
      <c r="G60" s="350"/>
      <c r="H60" s="394"/>
      <c r="J60" s="396"/>
      <c r="K60" s="396"/>
      <c r="L60" s="396"/>
      <c r="M60" s="396"/>
      <c r="N60" s="396"/>
      <c r="O60" s="396"/>
      <c r="P60" s="396"/>
    </row>
    <row r="61" spans="1:16" ht="33" customHeight="1">
      <c r="A61" s="270"/>
      <c r="B61" s="127" t="s">
        <v>433</v>
      </c>
      <c r="C61" s="391">
        <f>IF(ISERROR(VLOOKUP(B61,event!$B$4:$H$592,2,0)),"",(VLOOKUP(B61,event!$B$4:$H$592,2,0)))</f>
      </c>
      <c r="D61" s="325">
        <f>IF(ISERROR(VLOOKUP(B61,event!$B$4:$H$592,4,0)),"",(VLOOKUP(B61,event!$B$4:$H$592,4,0)))</f>
      </c>
      <c r="E61" s="351">
        <f>IF(ISERROR(VLOOKUP(B61,event!$B$4:$H$592,5,0)),"",(VLOOKUP(B61,event!$B$4:$H$592,5,0)))</f>
      </c>
      <c r="F61" s="351">
        <f>IF(ISERROR(VLOOKUP(B61,event!$B$4:$H$592,6,0)),"",(VLOOKUP(B61,event!$B$4:$H$592,6,0)))</f>
      </c>
      <c r="G61" s="350"/>
      <c r="H61" s="394"/>
      <c r="J61" s="396"/>
      <c r="K61" s="396"/>
      <c r="L61" s="396"/>
      <c r="M61" s="396"/>
      <c r="N61" s="396"/>
      <c r="O61" s="396"/>
      <c r="P61" s="396"/>
    </row>
    <row r="62" spans="1:16" ht="33" customHeight="1">
      <c r="A62" s="270"/>
      <c r="B62" s="127" t="s">
        <v>434</v>
      </c>
      <c r="C62" s="391">
        <f>IF(ISERROR(VLOOKUP(B62,event!$B$4:$H$592,2,0)),"",(VLOOKUP(B62,event!$B$4:$H$592,2,0)))</f>
      </c>
      <c r="D62" s="325">
        <f>IF(ISERROR(VLOOKUP(B62,event!$B$4:$H$592,4,0)),"",(VLOOKUP(B62,event!$B$4:$H$592,4,0)))</f>
      </c>
      <c r="E62" s="351">
        <f>IF(ISERROR(VLOOKUP(B62,event!$B$4:$H$592,5,0)),"",(VLOOKUP(B62,event!$B$4:$H$592,5,0)))</f>
      </c>
      <c r="F62" s="351">
        <f>IF(ISERROR(VLOOKUP(B62,event!$B$4:$H$592,6,0)),"",(VLOOKUP(B62,event!$B$4:$H$592,6,0)))</f>
      </c>
      <c r="G62" s="350"/>
      <c r="H62" s="394"/>
      <c r="J62" s="396"/>
      <c r="K62" s="396"/>
      <c r="L62" s="396"/>
      <c r="M62" s="396"/>
      <c r="N62" s="396"/>
      <c r="O62" s="396"/>
      <c r="P62" s="396"/>
    </row>
    <row r="63" spans="1:16" ht="33" customHeight="1">
      <c r="A63" s="270"/>
      <c r="B63" s="127" t="s">
        <v>435</v>
      </c>
      <c r="C63" s="391">
        <f>IF(ISERROR(VLOOKUP(B63,event!$B$4:$H$592,2,0)),"",(VLOOKUP(B63,event!$B$4:$H$592,2,0)))</f>
      </c>
      <c r="D63" s="325">
        <f>IF(ISERROR(VLOOKUP(B63,event!$B$4:$H$592,4,0)),"",(VLOOKUP(B63,event!$B$4:$H$592,4,0)))</f>
      </c>
      <c r="E63" s="351">
        <f>IF(ISERROR(VLOOKUP(B63,event!$B$4:$H$592,5,0)),"",(VLOOKUP(B63,event!$B$4:$H$592,5,0)))</f>
      </c>
      <c r="F63" s="351">
        <f>IF(ISERROR(VLOOKUP(B63,event!$B$4:$H$592,6,0)),"",(VLOOKUP(B63,event!$B$4:$H$592,6,0)))</f>
      </c>
      <c r="G63" s="350"/>
      <c r="H63" s="394"/>
      <c r="J63" s="396"/>
      <c r="K63" s="396"/>
      <c r="L63" s="396"/>
      <c r="M63" s="396"/>
      <c r="N63" s="396"/>
      <c r="O63" s="396"/>
      <c r="P63" s="396"/>
    </row>
  </sheetData>
  <sheetProtection/>
  <mergeCells count="14">
    <mergeCell ref="A34:G34"/>
    <mergeCell ref="J34:P34"/>
    <mergeCell ref="A54:G54"/>
    <mergeCell ref="A44:G44"/>
    <mergeCell ref="J44:P44"/>
    <mergeCell ref="A1:P1"/>
    <mergeCell ref="A2:P2"/>
    <mergeCell ref="A3:P3"/>
    <mergeCell ref="A14:G14"/>
    <mergeCell ref="J4:P4"/>
    <mergeCell ref="A24:G24"/>
    <mergeCell ref="J14:P14"/>
    <mergeCell ref="A4:G4"/>
    <mergeCell ref="J24:P24"/>
  </mergeCells>
  <conditionalFormatting sqref="F36:F43">
    <cfRule type="containsText" priority="2" dxfId="0" operator="containsText" stopIfTrue="1" text="OC">
      <formula>NOT(ISERROR(SEARCH("OC",F36)))</formula>
    </cfRule>
  </conditionalFormatting>
  <conditionalFormatting sqref="F6:F13">
    <cfRule type="containsText" priority="1" dxfId="0" operator="containsText" stopIfTrue="1" text="oc">
      <formula>NOT(ISERROR(SEARCH("oc",F6)))</formula>
    </cfRule>
  </conditionalFormatting>
  <printOptions/>
  <pageMargins left="0" right="0" top="0.15748031496062992" bottom="0" header="0.31496062992125984" footer="0.31496062992125984"/>
  <pageSetup fitToHeight="0" fitToWidth="1" horizontalDpi="600" verticalDpi="600" orientation="portrait" paperSize="9" scale="40" r:id="rId2"/>
  <ignoredErrors>
    <ignoredError sqref="L26:O33 L36:O4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8515625" style="19" customWidth="1"/>
    <col min="2" max="2" width="9.7109375" style="19" customWidth="1"/>
    <col min="3" max="3" width="14.421875" style="316" customWidth="1"/>
    <col min="4" max="4" width="28.00390625" style="39" customWidth="1"/>
    <col min="5" max="5" width="24.28125" style="39" customWidth="1"/>
    <col min="6" max="6" width="10.8515625" style="17" customWidth="1"/>
    <col min="7" max="7" width="7.57421875" style="20" customWidth="1"/>
    <col min="8" max="8" width="2.140625" style="17" customWidth="1"/>
    <col min="9" max="9" width="5.8515625" style="19" customWidth="1"/>
    <col min="10" max="10" width="14.28125" style="19" hidden="1" customWidth="1"/>
    <col min="11" max="11" width="8.57421875" style="19" customWidth="1"/>
    <col min="12" max="12" width="8.140625" style="316" bestFit="1" customWidth="1"/>
    <col min="13" max="13" width="27.8515625" style="43" bestFit="1" customWidth="1"/>
    <col min="14" max="14" width="26.00390625" style="43" customWidth="1"/>
    <col min="15" max="15" width="14.421875" style="17" customWidth="1"/>
    <col min="16" max="16" width="9.7109375" style="17" customWidth="1"/>
    <col min="17" max="17" width="5.7109375" style="17" customWidth="1"/>
    <col min="18" max="19" width="9.140625" style="17" customWidth="1"/>
    <col min="20" max="20" width="9.140625" style="251" hidden="1" customWidth="1"/>
    <col min="21" max="21" width="9.140625" style="252" hidden="1" customWidth="1"/>
    <col min="22" max="16384" width="9.140625" style="17" customWidth="1"/>
  </cols>
  <sheetData>
    <row r="1" spans="1:21" s="8" customFormat="1" ht="53.25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T1" s="250">
        <v>1160</v>
      </c>
      <c r="U1" s="249">
        <v>100</v>
      </c>
    </row>
    <row r="2" spans="1:21" s="8" customFormat="1" ht="24.75" customHeight="1">
      <c r="A2" s="511" t="str">
        <f>'YARIŞMA BİLGİLERİ'!F19</f>
        <v>4.İnternational Rumi Children Games Sport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T2" s="250">
        <v>1162</v>
      </c>
      <c r="U2" s="249">
        <v>99</v>
      </c>
    </row>
    <row r="3" spans="1:21" s="10" customFormat="1" ht="21.75" customHeight="1">
      <c r="A3" s="512" t="s">
        <v>294</v>
      </c>
      <c r="B3" s="512"/>
      <c r="C3" s="512"/>
      <c r="D3" s="513" t="str">
        <f>Program!C7</f>
        <v>100 M.</v>
      </c>
      <c r="E3" s="513"/>
      <c r="F3" s="514"/>
      <c r="G3" s="514"/>
      <c r="H3" s="9"/>
      <c r="I3" s="524"/>
      <c r="J3" s="524"/>
      <c r="K3" s="524"/>
      <c r="L3" s="524"/>
      <c r="M3" s="65"/>
      <c r="N3" s="522"/>
      <c r="O3" s="522"/>
      <c r="P3" s="522"/>
      <c r="T3" s="250">
        <v>1164</v>
      </c>
      <c r="U3" s="249">
        <v>98</v>
      </c>
    </row>
    <row r="4" spans="1:21" s="10" customFormat="1" ht="17.25" customHeight="1">
      <c r="A4" s="517" t="s">
        <v>295</v>
      </c>
      <c r="B4" s="517"/>
      <c r="C4" s="517"/>
      <c r="D4" s="518" t="str">
        <f>'YARIŞMA BİLGİLERİ'!F21</f>
        <v>Boys-Erkekler</v>
      </c>
      <c r="E4" s="518"/>
      <c r="F4" s="24"/>
      <c r="G4" s="24"/>
      <c r="H4" s="24"/>
      <c r="I4" s="24"/>
      <c r="J4" s="24"/>
      <c r="K4" s="24"/>
      <c r="L4" s="317"/>
      <c r="M4" s="66" t="s">
        <v>293</v>
      </c>
      <c r="N4" s="523" t="str">
        <f>Program!B7</f>
        <v>21 April 2014 - 15.20</v>
      </c>
      <c r="O4" s="523"/>
      <c r="P4" s="523"/>
      <c r="T4" s="250">
        <v>1166</v>
      </c>
      <c r="U4" s="249">
        <v>97</v>
      </c>
    </row>
    <row r="5" spans="1:21" s="8" customFormat="1" ht="19.5" customHeight="1">
      <c r="A5" s="11"/>
      <c r="B5" s="11"/>
      <c r="C5" s="313"/>
      <c r="D5" s="12"/>
      <c r="E5" s="13"/>
      <c r="F5" s="13"/>
      <c r="G5" s="13"/>
      <c r="H5" s="13"/>
      <c r="I5" s="11"/>
      <c r="J5" s="11"/>
      <c r="K5" s="11"/>
      <c r="L5" s="318"/>
      <c r="M5" s="14"/>
      <c r="N5" s="521">
        <v>41750.647060069445</v>
      </c>
      <c r="O5" s="521"/>
      <c r="P5" s="521"/>
      <c r="T5" s="250">
        <v>1168</v>
      </c>
      <c r="U5" s="249">
        <v>96</v>
      </c>
    </row>
    <row r="6" spans="1:21" s="15" customFormat="1" ht="24.75" customHeight="1">
      <c r="A6" s="519" t="s">
        <v>139</v>
      </c>
      <c r="B6" s="515" t="s">
        <v>140</v>
      </c>
      <c r="C6" s="520" t="s">
        <v>141</v>
      </c>
      <c r="D6" s="519" t="s">
        <v>142</v>
      </c>
      <c r="E6" s="519" t="s">
        <v>138</v>
      </c>
      <c r="F6" s="519" t="s">
        <v>137</v>
      </c>
      <c r="G6" s="515" t="s">
        <v>144</v>
      </c>
      <c r="I6" s="264" t="s">
        <v>145</v>
      </c>
      <c r="J6" s="265"/>
      <c r="K6" s="265"/>
      <c r="L6" s="319"/>
      <c r="M6" s="267" t="s">
        <v>112</v>
      </c>
      <c r="N6" s="414" t="s">
        <v>478</v>
      </c>
      <c r="O6" s="265"/>
      <c r="P6" s="266"/>
      <c r="T6" s="251">
        <v>1170</v>
      </c>
      <c r="U6" s="252">
        <v>95</v>
      </c>
    </row>
    <row r="7" spans="1:21" ht="26.25" customHeight="1">
      <c r="A7" s="519"/>
      <c r="B7" s="516"/>
      <c r="C7" s="520"/>
      <c r="D7" s="519"/>
      <c r="E7" s="519"/>
      <c r="F7" s="519"/>
      <c r="G7" s="516"/>
      <c r="H7" s="16"/>
      <c r="I7" s="35" t="s">
        <v>345</v>
      </c>
      <c r="J7" s="35" t="s">
        <v>28</v>
      </c>
      <c r="K7" s="35" t="s">
        <v>140</v>
      </c>
      <c r="L7" s="309" t="s">
        <v>141</v>
      </c>
      <c r="M7" s="36" t="s">
        <v>142</v>
      </c>
      <c r="N7" s="36" t="s">
        <v>138</v>
      </c>
      <c r="O7" s="35" t="s">
        <v>137</v>
      </c>
      <c r="P7" s="35" t="s">
        <v>148</v>
      </c>
      <c r="T7" s="251">
        <v>1172</v>
      </c>
      <c r="U7" s="252">
        <v>94</v>
      </c>
    </row>
    <row r="8" spans="1:21" s="15" customFormat="1" ht="41.25" customHeight="1">
      <c r="A8" s="270">
        <v>1</v>
      </c>
      <c r="B8" s="270">
        <v>54</v>
      </c>
      <c r="C8" s="346">
        <v>1999</v>
      </c>
      <c r="D8" s="357" t="s">
        <v>377</v>
      </c>
      <c r="E8" s="272" t="s">
        <v>285</v>
      </c>
      <c r="F8" s="348">
        <v>1134</v>
      </c>
      <c r="G8" s="358">
        <v>7</v>
      </c>
      <c r="H8" s="18"/>
      <c r="I8" s="270">
        <v>1</v>
      </c>
      <c r="J8" s="127" t="s">
        <v>38</v>
      </c>
      <c r="K8" s="345">
        <v>19</v>
      </c>
      <c r="L8" s="346">
        <v>1999</v>
      </c>
      <c r="M8" s="347" t="s">
        <v>408</v>
      </c>
      <c r="N8" s="347" t="s">
        <v>300</v>
      </c>
      <c r="O8" s="348">
        <v>1165</v>
      </c>
      <c r="P8" s="345">
        <v>3</v>
      </c>
      <c r="T8" s="251">
        <v>1174</v>
      </c>
      <c r="U8" s="252">
        <v>93</v>
      </c>
    </row>
    <row r="9" spans="1:21" s="15" customFormat="1" ht="41.25" customHeight="1">
      <c r="A9" s="270">
        <v>2</v>
      </c>
      <c r="B9" s="270">
        <v>43</v>
      </c>
      <c r="C9" s="346">
        <v>1999</v>
      </c>
      <c r="D9" s="357" t="s">
        <v>366</v>
      </c>
      <c r="E9" s="272" t="s">
        <v>310</v>
      </c>
      <c r="F9" s="348">
        <v>1143</v>
      </c>
      <c r="G9" s="358">
        <v>6</v>
      </c>
      <c r="H9" s="18"/>
      <c r="I9" s="270">
        <v>2</v>
      </c>
      <c r="J9" s="127" t="s">
        <v>39</v>
      </c>
      <c r="K9" s="345">
        <v>10</v>
      </c>
      <c r="L9" s="346">
        <v>1999</v>
      </c>
      <c r="M9" s="347" t="s">
        <v>399</v>
      </c>
      <c r="N9" s="347" t="s">
        <v>348</v>
      </c>
      <c r="O9" s="348">
        <v>1193</v>
      </c>
      <c r="P9" s="345">
        <v>5</v>
      </c>
      <c r="T9" s="251">
        <v>1176</v>
      </c>
      <c r="U9" s="252">
        <v>92</v>
      </c>
    </row>
    <row r="10" spans="1:21" s="15" customFormat="1" ht="41.25" customHeight="1">
      <c r="A10" s="270">
        <v>3</v>
      </c>
      <c r="B10" s="270">
        <v>19</v>
      </c>
      <c r="C10" s="346">
        <v>1999</v>
      </c>
      <c r="D10" s="357" t="s">
        <v>408</v>
      </c>
      <c r="E10" s="272" t="s">
        <v>300</v>
      </c>
      <c r="F10" s="348">
        <v>1165</v>
      </c>
      <c r="G10" s="358">
        <v>5</v>
      </c>
      <c r="H10" s="18"/>
      <c r="I10" s="270">
        <v>3</v>
      </c>
      <c r="J10" s="127" t="s">
        <v>40</v>
      </c>
      <c r="K10" s="345">
        <v>35</v>
      </c>
      <c r="L10" s="346">
        <v>2000</v>
      </c>
      <c r="M10" s="347" t="s">
        <v>413</v>
      </c>
      <c r="N10" s="347" t="s">
        <v>309</v>
      </c>
      <c r="O10" s="348">
        <v>1177</v>
      </c>
      <c r="P10" s="345">
        <v>4</v>
      </c>
      <c r="T10" s="251">
        <v>1178</v>
      </c>
      <c r="U10" s="252">
        <v>91</v>
      </c>
    </row>
    <row r="11" spans="1:21" s="15" customFormat="1" ht="41.25" customHeight="1">
      <c r="A11" s="270">
        <v>4</v>
      </c>
      <c r="B11" s="270">
        <v>35</v>
      </c>
      <c r="C11" s="346">
        <v>2000</v>
      </c>
      <c r="D11" s="357" t="s">
        <v>413</v>
      </c>
      <c r="E11" s="272" t="s">
        <v>309</v>
      </c>
      <c r="F11" s="348">
        <v>1177</v>
      </c>
      <c r="G11" s="358">
        <v>4</v>
      </c>
      <c r="H11" s="18"/>
      <c r="I11" s="270">
        <v>4</v>
      </c>
      <c r="J11" s="127" t="s">
        <v>41</v>
      </c>
      <c r="K11" s="345">
        <v>54</v>
      </c>
      <c r="L11" s="346">
        <v>1999</v>
      </c>
      <c r="M11" s="347" t="s">
        <v>377</v>
      </c>
      <c r="N11" s="347" t="s">
        <v>285</v>
      </c>
      <c r="O11" s="348">
        <v>1134</v>
      </c>
      <c r="P11" s="345">
        <v>1</v>
      </c>
      <c r="T11" s="251">
        <v>1180</v>
      </c>
      <c r="U11" s="252">
        <v>90</v>
      </c>
    </row>
    <row r="12" spans="1:21" s="15" customFormat="1" ht="41.25" customHeight="1">
      <c r="A12" s="270">
        <v>5</v>
      </c>
      <c r="B12" s="270">
        <v>10</v>
      </c>
      <c r="C12" s="346">
        <v>1999</v>
      </c>
      <c r="D12" s="357" t="s">
        <v>399</v>
      </c>
      <c r="E12" s="272" t="s">
        <v>348</v>
      </c>
      <c r="F12" s="348">
        <v>1193</v>
      </c>
      <c r="G12" s="358">
        <v>3</v>
      </c>
      <c r="H12" s="18"/>
      <c r="I12" s="270">
        <v>5</v>
      </c>
      <c r="J12" s="127" t="s">
        <v>42</v>
      </c>
      <c r="K12" s="345">
        <v>43</v>
      </c>
      <c r="L12" s="346">
        <v>1999</v>
      </c>
      <c r="M12" s="347" t="s">
        <v>366</v>
      </c>
      <c r="N12" s="347" t="s">
        <v>310</v>
      </c>
      <c r="O12" s="348">
        <v>1143</v>
      </c>
      <c r="P12" s="345">
        <v>2</v>
      </c>
      <c r="T12" s="251">
        <v>1182</v>
      </c>
      <c r="U12" s="252">
        <v>89</v>
      </c>
    </row>
    <row r="13" spans="1:21" s="15" customFormat="1" ht="41.25" customHeight="1">
      <c r="A13" s="270">
        <v>6</v>
      </c>
      <c r="B13" s="270">
        <v>24</v>
      </c>
      <c r="C13" s="346" t="s">
        <v>349</v>
      </c>
      <c r="D13" s="357" t="s">
        <v>350</v>
      </c>
      <c r="E13" s="272" t="s">
        <v>354</v>
      </c>
      <c r="F13" s="348">
        <v>1200</v>
      </c>
      <c r="G13" s="358">
        <v>2</v>
      </c>
      <c r="H13" s="18"/>
      <c r="I13" s="270">
        <v>6</v>
      </c>
      <c r="J13" s="127" t="s">
        <v>43</v>
      </c>
      <c r="K13" s="345">
        <v>1</v>
      </c>
      <c r="L13" s="346">
        <v>2002</v>
      </c>
      <c r="M13" s="347" t="s">
        <v>390</v>
      </c>
      <c r="N13" s="347" t="s">
        <v>311</v>
      </c>
      <c r="O13" s="348">
        <v>1449</v>
      </c>
      <c r="P13" s="345">
        <v>8</v>
      </c>
      <c r="T13" s="251">
        <v>1184</v>
      </c>
      <c r="U13" s="252">
        <v>88</v>
      </c>
    </row>
    <row r="14" spans="1:21" s="15" customFormat="1" ht="41.25" customHeight="1">
      <c r="A14" s="270" t="s">
        <v>427</v>
      </c>
      <c r="B14" s="270">
        <v>40</v>
      </c>
      <c r="C14" s="346">
        <v>1999</v>
      </c>
      <c r="D14" s="357" t="s">
        <v>416</v>
      </c>
      <c r="E14" s="272" t="s">
        <v>459</v>
      </c>
      <c r="F14" s="348">
        <v>1234</v>
      </c>
      <c r="G14" s="358" t="s">
        <v>427</v>
      </c>
      <c r="H14" s="18"/>
      <c r="I14" s="270">
        <v>7</v>
      </c>
      <c r="J14" s="127" t="s">
        <v>44</v>
      </c>
      <c r="K14" s="345">
        <v>24</v>
      </c>
      <c r="L14" s="346" t="s">
        <v>349</v>
      </c>
      <c r="M14" s="347" t="s">
        <v>350</v>
      </c>
      <c r="N14" s="347" t="s">
        <v>354</v>
      </c>
      <c r="O14" s="348">
        <v>1200</v>
      </c>
      <c r="P14" s="345">
        <v>6</v>
      </c>
      <c r="T14" s="251">
        <v>1186</v>
      </c>
      <c r="U14" s="252">
        <v>87</v>
      </c>
    </row>
    <row r="15" spans="1:21" s="15" customFormat="1" ht="41.25" customHeight="1">
      <c r="A15" s="270">
        <v>7</v>
      </c>
      <c r="B15" s="270">
        <v>1</v>
      </c>
      <c r="C15" s="346">
        <v>2002</v>
      </c>
      <c r="D15" s="357" t="s">
        <v>390</v>
      </c>
      <c r="E15" s="272" t="s">
        <v>311</v>
      </c>
      <c r="F15" s="348">
        <v>1449</v>
      </c>
      <c r="G15" s="358">
        <v>1</v>
      </c>
      <c r="H15" s="18"/>
      <c r="I15" s="270">
        <v>8</v>
      </c>
      <c r="J15" s="127" t="s">
        <v>45</v>
      </c>
      <c r="K15" s="345">
        <v>40</v>
      </c>
      <c r="L15" s="346">
        <v>1999</v>
      </c>
      <c r="M15" s="347" t="s">
        <v>416</v>
      </c>
      <c r="N15" s="347" t="s">
        <v>459</v>
      </c>
      <c r="O15" s="348">
        <v>1234</v>
      </c>
      <c r="P15" s="345">
        <v>7</v>
      </c>
      <c r="T15" s="251">
        <v>1188</v>
      </c>
      <c r="U15" s="252">
        <v>86</v>
      </c>
    </row>
    <row r="16" spans="1:21" s="15" customFormat="1" ht="41.25" customHeight="1">
      <c r="A16" s="270"/>
      <c r="B16" s="270"/>
      <c r="C16" s="346"/>
      <c r="D16" s="357"/>
      <c r="E16" s="272"/>
      <c r="F16" s="348"/>
      <c r="G16" s="358"/>
      <c r="H16" s="18"/>
      <c r="I16" s="264" t="s">
        <v>146</v>
      </c>
      <c r="J16" s="265"/>
      <c r="K16" s="265"/>
      <c r="L16" s="319"/>
      <c r="M16" s="267" t="s">
        <v>112</v>
      </c>
      <c r="N16" s="268"/>
      <c r="O16" s="265"/>
      <c r="P16" s="266"/>
      <c r="T16" s="251">
        <v>1190</v>
      </c>
      <c r="U16" s="252">
        <v>85</v>
      </c>
    </row>
    <row r="17" spans="1:21" s="15" customFormat="1" ht="41.25" customHeight="1">
      <c r="A17" s="270"/>
      <c r="B17" s="270"/>
      <c r="C17" s="346"/>
      <c r="D17" s="357"/>
      <c r="E17" s="272"/>
      <c r="F17" s="348"/>
      <c r="G17" s="358"/>
      <c r="H17" s="18"/>
      <c r="I17" s="35" t="s">
        <v>345</v>
      </c>
      <c r="J17" s="35" t="s">
        <v>28</v>
      </c>
      <c r="K17" s="35" t="s">
        <v>140</v>
      </c>
      <c r="L17" s="309" t="s">
        <v>141</v>
      </c>
      <c r="M17" s="36" t="s">
        <v>142</v>
      </c>
      <c r="N17" s="36" t="s">
        <v>138</v>
      </c>
      <c r="O17" s="35" t="s">
        <v>137</v>
      </c>
      <c r="P17" s="35" t="s">
        <v>148</v>
      </c>
      <c r="T17" s="251">
        <v>1192</v>
      </c>
      <c r="U17" s="252">
        <v>84</v>
      </c>
    </row>
    <row r="18" spans="1:21" s="15" customFormat="1" ht="41.25" customHeight="1">
      <c r="A18" s="270"/>
      <c r="B18" s="270"/>
      <c r="C18" s="346"/>
      <c r="D18" s="357"/>
      <c r="E18" s="272"/>
      <c r="F18" s="348"/>
      <c r="G18" s="358"/>
      <c r="H18" s="18"/>
      <c r="I18" s="270">
        <v>1</v>
      </c>
      <c r="J18" s="127" t="s">
        <v>46</v>
      </c>
      <c r="K18" s="345" t="s">
        <v>393</v>
      </c>
      <c r="L18" s="346" t="s">
        <v>393</v>
      </c>
      <c r="M18" s="347" t="s">
        <v>393</v>
      </c>
      <c r="N18" s="347" t="s">
        <v>393</v>
      </c>
      <c r="O18" s="348"/>
      <c r="P18" s="345"/>
      <c r="T18" s="251">
        <v>1194</v>
      </c>
      <c r="U18" s="252">
        <v>83</v>
      </c>
    </row>
    <row r="19" spans="1:21" s="15" customFormat="1" ht="41.25" customHeight="1">
      <c r="A19" s="270"/>
      <c r="B19" s="270"/>
      <c r="C19" s="346"/>
      <c r="D19" s="357"/>
      <c r="E19" s="272"/>
      <c r="F19" s="348"/>
      <c r="G19" s="358"/>
      <c r="H19" s="18"/>
      <c r="I19" s="270">
        <v>2</v>
      </c>
      <c r="J19" s="127" t="s">
        <v>47</v>
      </c>
      <c r="K19" s="345" t="s">
        <v>393</v>
      </c>
      <c r="L19" s="346" t="s">
        <v>393</v>
      </c>
      <c r="M19" s="347" t="s">
        <v>393</v>
      </c>
      <c r="N19" s="347" t="s">
        <v>393</v>
      </c>
      <c r="O19" s="348"/>
      <c r="P19" s="345"/>
      <c r="T19" s="251">
        <v>1196</v>
      </c>
      <c r="U19" s="252">
        <v>82</v>
      </c>
    </row>
    <row r="20" spans="1:21" s="15" customFormat="1" ht="41.25" customHeight="1">
      <c r="A20" s="270"/>
      <c r="B20" s="270"/>
      <c r="C20" s="346"/>
      <c r="D20" s="357"/>
      <c r="E20" s="272"/>
      <c r="F20" s="348"/>
      <c r="G20" s="358"/>
      <c r="H20" s="18"/>
      <c r="I20" s="270">
        <v>3</v>
      </c>
      <c r="J20" s="127" t="s">
        <v>48</v>
      </c>
      <c r="K20" s="345" t="s">
        <v>393</v>
      </c>
      <c r="L20" s="346" t="s">
        <v>393</v>
      </c>
      <c r="M20" s="347" t="s">
        <v>393</v>
      </c>
      <c r="N20" s="347" t="s">
        <v>393</v>
      </c>
      <c r="O20" s="348"/>
      <c r="P20" s="345"/>
      <c r="T20" s="251">
        <v>1198</v>
      </c>
      <c r="U20" s="252">
        <v>81</v>
      </c>
    </row>
    <row r="21" spans="1:21" s="15" customFormat="1" ht="41.25" customHeight="1">
      <c r="A21" s="270"/>
      <c r="B21" s="270"/>
      <c r="C21" s="346"/>
      <c r="D21" s="357"/>
      <c r="E21" s="272"/>
      <c r="F21" s="348"/>
      <c r="G21" s="358"/>
      <c r="H21" s="18"/>
      <c r="I21" s="270">
        <v>4</v>
      </c>
      <c r="J21" s="127" t="s">
        <v>49</v>
      </c>
      <c r="K21" s="345" t="s">
        <v>393</v>
      </c>
      <c r="L21" s="346" t="s">
        <v>393</v>
      </c>
      <c r="M21" s="347" t="s">
        <v>393</v>
      </c>
      <c r="N21" s="347" t="s">
        <v>393</v>
      </c>
      <c r="O21" s="348"/>
      <c r="P21" s="345"/>
      <c r="T21" s="251">
        <v>1200</v>
      </c>
      <c r="U21" s="252">
        <v>80</v>
      </c>
    </row>
    <row r="22" spans="1:21" s="15" customFormat="1" ht="41.25" customHeight="1">
      <c r="A22" s="270"/>
      <c r="B22" s="270"/>
      <c r="C22" s="346"/>
      <c r="D22" s="357"/>
      <c r="E22" s="272"/>
      <c r="F22" s="348"/>
      <c r="G22" s="358"/>
      <c r="H22" s="18"/>
      <c r="I22" s="270">
        <v>5</v>
      </c>
      <c r="J22" s="127" t="s">
        <v>50</v>
      </c>
      <c r="K22" s="345" t="s">
        <v>393</v>
      </c>
      <c r="L22" s="346" t="s">
        <v>393</v>
      </c>
      <c r="M22" s="347" t="s">
        <v>393</v>
      </c>
      <c r="N22" s="347" t="s">
        <v>393</v>
      </c>
      <c r="O22" s="348"/>
      <c r="P22" s="345"/>
      <c r="T22" s="251">
        <v>1202</v>
      </c>
      <c r="U22" s="252">
        <v>79</v>
      </c>
    </row>
    <row r="23" spans="1:21" s="15" customFormat="1" ht="41.25" customHeight="1">
      <c r="A23" s="270"/>
      <c r="B23" s="270"/>
      <c r="C23" s="346"/>
      <c r="D23" s="357"/>
      <c r="E23" s="272"/>
      <c r="F23" s="348"/>
      <c r="G23" s="358"/>
      <c r="H23" s="18"/>
      <c r="I23" s="270">
        <v>6</v>
      </c>
      <c r="J23" s="127" t="s">
        <v>51</v>
      </c>
      <c r="K23" s="345" t="s">
        <v>393</v>
      </c>
      <c r="L23" s="346" t="s">
        <v>393</v>
      </c>
      <c r="M23" s="347" t="s">
        <v>393</v>
      </c>
      <c r="N23" s="347" t="s">
        <v>393</v>
      </c>
      <c r="O23" s="348"/>
      <c r="P23" s="345"/>
      <c r="T23" s="251">
        <v>1204</v>
      </c>
      <c r="U23" s="252">
        <v>78</v>
      </c>
    </row>
    <row r="24" spans="1:21" s="15" customFormat="1" ht="41.25" customHeight="1">
      <c r="A24" s="270"/>
      <c r="B24" s="270"/>
      <c r="C24" s="346"/>
      <c r="D24" s="357"/>
      <c r="E24" s="272"/>
      <c r="F24" s="348"/>
      <c r="G24" s="358"/>
      <c r="H24" s="18"/>
      <c r="I24" s="270">
        <v>7</v>
      </c>
      <c r="J24" s="127" t="s">
        <v>52</v>
      </c>
      <c r="K24" s="345" t="s">
        <v>393</v>
      </c>
      <c r="L24" s="346" t="s">
        <v>393</v>
      </c>
      <c r="M24" s="347" t="s">
        <v>393</v>
      </c>
      <c r="N24" s="347" t="s">
        <v>393</v>
      </c>
      <c r="O24" s="348"/>
      <c r="P24" s="345"/>
      <c r="T24" s="251">
        <v>1206</v>
      </c>
      <c r="U24" s="252">
        <v>77</v>
      </c>
    </row>
    <row r="25" spans="1:21" s="15" customFormat="1" ht="41.25" customHeight="1">
      <c r="A25" s="270"/>
      <c r="B25" s="270"/>
      <c r="C25" s="346"/>
      <c r="D25" s="357"/>
      <c r="E25" s="272"/>
      <c r="F25" s="348"/>
      <c r="G25" s="358"/>
      <c r="H25" s="18"/>
      <c r="I25" s="270">
        <v>8</v>
      </c>
      <c r="J25" s="127" t="s">
        <v>53</v>
      </c>
      <c r="K25" s="345" t="s">
        <v>393</v>
      </c>
      <c r="L25" s="346" t="s">
        <v>393</v>
      </c>
      <c r="M25" s="347" t="s">
        <v>393</v>
      </c>
      <c r="N25" s="347" t="s">
        <v>393</v>
      </c>
      <c r="O25" s="348"/>
      <c r="P25" s="345"/>
      <c r="T25" s="251">
        <v>1208</v>
      </c>
      <c r="U25" s="252">
        <v>76</v>
      </c>
    </row>
    <row r="26" spans="1:21" s="15" customFormat="1" ht="41.25" customHeight="1">
      <c r="A26" s="270"/>
      <c r="B26" s="270"/>
      <c r="C26" s="346"/>
      <c r="D26" s="357"/>
      <c r="E26" s="272"/>
      <c r="F26" s="348"/>
      <c r="G26" s="358"/>
      <c r="H26" s="18"/>
      <c r="I26" s="264" t="s">
        <v>147</v>
      </c>
      <c r="J26" s="265"/>
      <c r="K26" s="265"/>
      <c r="L26" s="319"/>
      <c r="M26" s="267" t="s">
        <v>112</v>
      </c>
      <c r="N26" s="268"/>
      <c r="O26" s="265"/>
      <c r="P26" s="266"/>
      <c r="T26" s="251">
        <v>1210</v>
      </c>
      <c r="U26" s="252">
        <v>75</v>
      </c>
    </row>
    <row r="27" spans="1:21" s="15" customFormat="1" ht="41.25" customHeight="1">
      <c r="A27" s="270"/>
      <c r="B27" s="270"/>
      <c r="C27" s="346"/>
      <c r="D27" s="357"/>
      <c r="E27" s="272"/>
      <c r="F27" s="348"/>
      <c r="G27" s="358"/>
      <c r="H27" s="18"/>
      <c r="I27" s="35" t="s">
        <v>345</v>
      </c>
      <c r="J27" s="35" t="s">
        <v>28</v>
      </c>
      <c r="K27" s="35" t="s">
        <v>140</v>
      </c>
      <c r="L27" s="309" t="s">
        <v>141</v>
      </c>
      <c r="M27" s="36" t="s">
        <v>142</v>
      </c>
      <c r="N27" s="36" t="s">
        <v>138</v>
      </c>
      <c r="O27" s="35" t="s">
        <v>137</v>
      </c>
      <c r="P27" s="35" t="s">
        <v>148</v>
      </c>
      <c r="T27" s="251">
        <v>1213</v>
      </c>
      <c r="U27" s="252">
        <v>74</v>
      </c>
    </row>
    <row r="28" spans="1:21" s="15" customFormat="1" ht="41.25" customHeight="1">
      <c r="A28" s="270"/>
      <c r="B28" s="270"/>
      <c r="C28" s="346"/>
      <c r="D28" s="357"/>
      <c r="E28" s="272"/>
      <c r="F28" s="348"/>
      <c r="G28" s="358"/>
      <c r="H28" s="18"/>
      <c r="I28" s="270">
        <v>1</v>
      </c>
      <c r="J28" s="127" t="s">
        <v>54</v>
      </c>
      <c r="K28" s="345" t="s">
        <v>393</v>
      </c>
      <c r="L28" s="346" t="s">
        <v>393</v>
      </c>
      <c r="M28" s="347" t="s">
        <v>393</v>
      </c>
      <c r="N28" s="347" t="s">
        <v>393</v>
      </c>
      <c r="O28" s="348"/>
      <c r="P28" s="345"/>
      <c r="T28" s="251">
        <v>1216</v>
      </c>
      <c r="U28" s="252">
        <v>73</v>
      </c>
    </row>
    <row r="29" spans="1:21" s="15" customFormat="1" ht="41.25" customHeight="1">
      <c r="A29" s="270"/>
      <c r="B29" s="270"/>
      <c r="C29" s="346"/>
      <c r="D29" s="357"/>
      <c r="E29" s="272"/>
      <c r="F29" s="348"/>
      <c r="G29" s="358"/>
      <c r="H29" s="18"/>
      <c r="I29" s="270">
        <v>2</v>
      </c>
      <c r="J29" s="127" t="s">
        <v>55</v>
      </c>
      <c r="K29" s="345" t="s">
        <v>393</v>
      </c>
      <c r="L29" s="346" t="s">
        <v>393</v>
      </c>
      <c r="M29" s="347" t="s">
        <v>393</v>
      </c>
      <c r="N29" s="347" t="s">
        <v>393</v>
      </c>
      <c r="O29" s="348"/>
      <c r="P29" s="345"/>
      <c r="T29" s="251">
        <v>1219</v>
      </c>
      <c r="U29" s="252">
        <v>72</v>
      </c>
    </row>
    <row r="30" spans="1:21" s="15" customFormat="1" ht="41.25" customHeight="1">
      <c r="A30" s="270"/>
      <c r="B30" s="270"/>
      <c r="C30" s="346"/>
      <c r="D30" s="357"/>
      <c r="E30" s="272"/>
      <c r="F30" s="348"/>
      <c r="G30" s="358"/>
      <c r="H30" s="18"/>
      <c r="I30" s="270">
        <v>3</v>
      </c>
      <c r="J30" s="127" t="s">
        <v>56</v>
      </c>
      <c r="K30" s="345" t="s">
        <v>393</v>
      </c>
      <c r="L30" s="346" t="s">
        <v>393</v>
      </c>
      <c r="M30" s="347" t="s">
        <v>393</v>
      </c>
      <c r="N30" s="347" t="s">
        <v>393</v>
      </c>
      <c r="O30" s="348"/>
      <c r="P30" s="345"/>
      <c r="T30" s="251">
        <v>1222</v>
      </c>
      <c r="U30" s="252">
        <v>71</v>
      </c>
    </row>
    <row r="31" spans="1:21" s="15" customFormat="1" ht="41.25" customHeight="1">
      <c r="A31" s="270"/>
      <c r="B31" s="270"/>
      <c r="C31" s="346"/>
      <c r="D31" s="357"/>
      <c r="E31" s="272"/>
      <c r="F31" s="348"/>
      <c r="G31" s="358"/>
      <c r="H31" s="18"/>
      <c r="I31" s="270">
        <v>4</v>
      </c>
      <c r="J31" s="127" t="s">
        <v>57</v>
      </c>
      <c r="K31" s="345" t="s">
        <v>393</v>
      </c>
      <c r="L31" s="346" t="s">
        <v>393</v>
      </c>
      <c r="M31" s="347" t="s">
        <v>393</v>
      </c>
      <c r="N31" s="347" t="s">
        <v>393</v>
      </c>
      <c r="O31" s="348"/>
      <c r="P31" s="345"/>
      <c r="T31" s="251">
        <v>1225</v>
      </c>
      <c r="U31" s="252">
        <v>70</v>
      </c>
    </row>
    <row r="32" spans="1:21" s="15" customFormat="1" ht="41.25" customHeight="1">
      <c r="A32" s="270"/>
      <c r="B32" s="270"/>
      <c r="C32" s="346"/>
      <c r="D32" s="357"/>
      <c r="E32" s="272"/>
      <c r="F32" s="348"/>
      <c r="G32" s="358"/>
      <c r="H32" s="18"/>
      <c r="I32" s="270">
        <v>5</v>
      </c>
      <c r="J32" s="127" t="s">
        <v>58</v>
      </c>
      <c r="K32" s="345" t="s">
        <v>393</v>
      </c>
      <c r="L32" s="346" t="s">
        <v>393</v>
      </c>
      <c r="M32" s="347" t="s">
        <v>393</v>
      </c>
      <c r="N32" s="347" t="s">
        <v>393</v>
      </c>
      <c r="O32" s="348"/>
      <c r="P32" s="345"/>
      <c r="T32" s="251">
        <v>1228</v>
      </c>
      <c r="U32" s="252">
        <v>69</v>
      </c>
    </row>
    <row r="33" spans="1:21" s="15" customFormat="1" ht="41.25" customHeight="1">
      <c r="A33" s="270"/>
      <c r="B33" s="270"/>
      <c r="C33" s="346"/>
      <c r="D33" s="357"/>
      <c r="E33" s="272"/>
      <c r="F33" s="348"/>
      <c r="G33" s="358"/>
      <c r="H33" s="18"/>
      <c r="I33" s="270">
        <v>6</v>
      </c>
      <c r="J33" s="127" t="s">
        <v>59</v>
      </c>
      <c r="K33" s="345" t="s">
        <v>393</v>
      </c>
      <c r="L33" s="346" t="s">
        <v>393</v>
      </c>
      <c r="M33" s="347" t="s">
        <v>393</v>
      </c>
      <c r="N33" s="347" t="s">
        <v>393</v>
      </c>
      <c r="O33" s="348"/>
      <c r="P33" s="345"/>
      <c r="T33" s="251">
        <v>1231</v>
      </c>
      <c r="U33" s="252">
        <v>68</v>
      </c>
    </row>
    <row r="34" spans="1:21" s="15" customFormat="1" ht="41.25" customHeight="1">
      <c r="A34" s="270"/>
      <c r="B34" s="270"/>
      <c r="C34" s="346"/>
      <c r="D34" s="357"/>
      <c r="E34" s="272"/>
      <c r="F34" s="348"/>
      <c r="G34" s="358"/>
      <c r="H34" s="18"/>
      <c r="I34" s="270">
        <v>7</v>
      </c>
      <c r="J34" s="127" t="s">
        <v>60</v>
      </c>
      <c r="K34" s="345" t="s">
        <v>393</v>
      </c>
      <c r="L34" s="346" t="s">
        <v>393</v>
      </c>
      <c r="M34" s="347" t="s">
        <v>393</v>
      </c>
      <c r="N34" s="347" t="s">
        <v>393</v>
      </c>
      <c r="O34" s="348"/>
      <c r="P34" s="345"/>
      <c r="T34" s="251">
        <v>1234</v>
      </c>
      <c r="U34" s="252">
        <v>67</v>
      </c>
    </row>
    <row r="35" spans="1:21" s="15" customFormat="1" ht="41.25" customHeight="1">
      <c r="A35" s="270"/>
      <c r="B35" s="270"/>
      <c r="C35" s="346"/>
      <c r="D35" s="357"/>
      <c r="E35" s="272"/>
      <c r="F35" s="348"/>
      <c r="G35" s="358"/>
      <c r="H35" s="18"/>
      <c r="I35" s="270">
        <v>8</v>
      </c>
      <c r="J35" s="127" t="s">
        <v>61</v>
      </c>
      <c r="K35" s="345">
        <f>IF(ISERROR(VLOOKUP(J35,event!$B$4:$H$592,2,0)),"",(VLOOKUP(J35,event!$B$4:$H$592,2,0)))</f>
      </c>
      <c r="L35" s="346">
        <f>IF(ISERROR(VLOOKUP(J35,event!$B$4:$H$592,4,0)),"",(VLOOKUP(J35,event!$B$4:$H$592,4,0)))</f>
      </c>
      <c r="M35" s="347">
        <f>IF(ISERROR(VLOOKUP(J35,event!$B$4:$H$592,5,0)),"",(VLOOKUP(J35,event!$B$4:$H$592,5,0)))</f>
      </c>
      <c r="N35" s="347">
        <f>IF(ISERROR(VLOOKUP(J35,event!$B$4:$H$592,6,0)),"",(VLOOKUP(J35,event!$B$4:$H$592,6,0)))</f>
      </c>
      <c r="O35" s="348"/>
      <c r="P35" s="345"/>
      <c r="T35" s="251">
        <v>1237</v>
      </c>
      <c r="U35" s="252">
        <v>66</v>
      </c>
    </row>
    <row r="36" spans="1:21" ht="13.5" customHeight="1">
      <c r="A36" s="26"/>
      <c r="B36" s="26"/>
      <c r="C36" s="314"/>
      <c r="D36" s="44"/>
      <c r="E36" s="27"/>
      <c r="F36" s="28"/>
      <c r="G36" s="29"/>
      <c r="I36" s="30"/>
      <c r="J36" s="31"/>
      <c r="K36" s="32"/>
      <c r="L36" s="320"/>
      <c r="M36" s="40"/>
      <c r="N36" s="40"/>
      <c r="O36" s="33"/>
      <c r="P36" s="32"/>
      <c r="T36" s="251">
        <v>1240</v>
      </c>
      <c r="U36" s="252">
        <v>65</v>
      </c>
    </row>
    <row r="37" spans="1:21" ht="14.25" customHeight="1">
      <c r="A37" s="21" t="s">
        <v>6</v>
      </c>
      <c r="B37" s="21"/>
      <c r="C37" s="315"/>
      <c r="D37" s="45"/>
      <c r="E37" s="38" t="s">
        <v>0</v>
      </c>
      <c r="F37" s="34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9" t="s">
        <v>3</v>
      </c>
      <c r="P37" s="21"/>
      <c r="Q37" s="23"/>
      <c r="T37" s="251">
        <v>1243</v>
      </c>
      <c r="U37" s="252">
        <v>64</v>
      </c>
    </row>
    <row r="38" spans="20:21" ht="12.75">
      <c r="T38" s="251">
        <v>1246</v>
      </c>
      <c r="U38" s="252">
        <v>63</v>
      </c>
    </row>
    <row r="39" spans="20:21" ht="12.75">
      <c r="T39" s="251">
        <v>1249</v>
      </c>
      <c r="U39" s="252">
        <v>62</v>
      </c>
    </row>
    <row r="40" spans="20:21" ht="12.75">
      <c r="T40" s="251">
        <v>1252</v>
      </c>
      <c r="U40" s="252">
        <v>61</v>
      </c>
    </row>
    <row r="41" spans="20:21" ht="12.75">
      <c r="T41" s="251">
        <v>1255</v>
      </c>
      <c r="U41" s="252">
        <v>60</v>
      </c>
    </row>
    <row r="42" spans="20:21" ht="12.75">
      <c r="T42" s="251">
        <v>1259</v>
      </c>
      <c r="U42" s="252">
        <v>59</v>
      </c>
    </row>
    <row r="43" spans="20:21" ht="12.75">
      <c r="T43" s="251">
        <v>1263</v>
      </c>
      <c r="U43" s="252">
        <v>58</v>
      </c>
    </row>
    <row r="44" spans="20:21" ht="12.75">
      <c r="T44" s="251">
        <v>1267</v>
      </c>
      <c r="U44" s="252">
        <v>57</v>
      </c>
    </row>
    <row r="45" spans="20:21" ht="12.75">
      <c r="T45" s="251">
        <v>1271</v>
      </c>
      <c r="U45" s="252">
        <v>56</v>
      </c>
    </row>
    <row r="46" spans="20:21" ht="12.75">
      <c r="T46" s="251">
        <v>1275</v>
      </c>
      <c r="U46" s="252">
        <v>55</v>
      </c>
    </row>
    <row r="47" spans="20:21" ht="12.75">
      <c r="T47" s="251">
        <v>1280</v>
      </c>
      <c r="U47" s="252">
        <v>54</v>
      </c>
    </row>
    <row r="48" spans="20:21" ht="12.75">
      <c r="T48" s="251">
        <v>1285</v>
      </c>
      <c r="U48" s="252">
        <v>53</v>
      </c>
    </row>
    <row r="49" spans="20:21" ht="12.75">
      <c r="T49" s="251">
        <v>1290</v>
      </c>
      <c r="U49" s="252">
        <v>52</v>
      </c>
    </row>
    <row r="50" spans="20:21" ht="12.75">
      <c r="T50" s="251">
        <v>1295</v>
      </c>
      <c r="U50" s="252">
        <v>51</v>
      </c>
    </row>
    <row r="51" spans="20:21" ht="12.75">
      <c r="T51" s="251">
        <v>1300</v>
      </c>
      <c r="U51" s="252">
        <v>50</v>
      </c>
    </row>
    <row r="52" spans="20:21" ht="12.75">
      <c r="T52" s="251">
        <v>1305</v>
      </c>
      <c r="U52" s="252">
        <v>49</v>
      </c>
    </row>
    <row r="53" spans="20:21" ht="12.75">
      <c r="T53" s="251">
        <v>1310</v>
      </c>
      <c r="U53" s="252">
        <v>48</v>
      </c>
    </row>
    <row r="54" spans="20:21" ht="12.75">
      <c r="T54" s="251">
        <v>1315</v>
      </c>
      <c r="U54" s="252">
        <v>47</v>
      </c>
    </row>
    <row r="55" spans="20:21" ht="12.75">
      <c r="T55" s="251">
        <v>1320</v>
      </c>
      <c r="U55" s="252">
        <v>46</v>
      </c>
    </row>
    <row r="56" spans="20:21" ht="12.75">
      <c r="T56" s="251">
        <v>1325</v>
      </c>
      <c r="U56" s="252">
        <v>45</v>
      </c>
    </row>
    <row r="57" spans="20:21" ht="12.75">
      <c r="T57" s="251">
        <v>1330</v>
      </c>
      <c r="U57" s="252">
        <v>44</v>
      </c>
    </row>
    <row r="58" spans="20:21" ht="12.75">
      <c r="T58" s="251">
        <v>1335</v>
      </c>
      <c r="U58" s="252">
        <v>43</v>
      </c>
    </row>
    <row r="59" spans="20:21" ht="12.75">
      <c r="T59" s="251">
        <v>1340</v>
      </c>
      <c r="U59" s="252">
        <v>42</v>
      </c>
    </row>
    <row r="60" spans="20:21" ht="12.75">
      <c r="T60" s="251">
        <v>1345</v>
      </c>
      <c r="U60" s="252">
        <v>41</v>
      </c>
    </row>
    <row r="61" spans="20:21" ht="12.75">
      <c r="T61" s="251">
        <v>1350</v>
      </c>
      <c r="U61" s="252">
        <v>40</v>
      </c>
    </row>
    <row r="62" spans="20:21" ht="12.75">
      <c r="T62" s="251">
        <v>1355</v>
      </c>
      <c r="U62" s="252">
        <v>39</v>
      </c>
    </row>
    <row r="63" spans="20:21" ht="12.75">
      <c r="T63" s="251">
        <v>1365</v>
      </c>
      <c r="U63" s="252">
        <v>38</v>
      </c>
    </row>
    <row r="64" spans="20:21" ht="12.75">
      <c r="T64" s="251">
        <v>1375</v>
      </c>
      <c r="U64" s="252">
        <v>37</v>
      </c>
    </row>
    <row r="65" spans="20:21" ht="12.75">
      <c r="T65" s="251">
        <v>1385</v>
      </c>
      <c r="U65" s="252">
        <v>36</v>
      </c>
    </row>
    <row r="66" spans="20:21" ht="12.75">
      <c r="T66" s="251">
        <v>1395</v>
      </c>
      <c r="U66" s="252">
        <v>35</v>
      </c>
    </row>
    <row r="67" spans="20:21" ht="12.75">
      <c r="T67" s="251">
        <v>1405</v>
      </c>
      <c r="U67" s="252">
        <v>34</v>
      </c>
    </row>
    <row r="68" spans="20:21" ht="12.75">
      <c r="T68" s="251">
        <v>1415</v>
      </c>
      <c r="U68" s="252">
        <v>33</v>
      </c>
    </row>
    <row r="69" spans="20:21" ht="12.75">
      <c r="T69" s="251">
        <v>1425</v>
      </c>
      <c r="U69" s="252">
        <v>32</v>
      </c>
    </row>
    <row r="70" spans="20:21" ht="12.75">
      <c r="T70" s="251">
        <v>1435</v>
      </c>
      <c r="U70" s="252">
        <v>31</v>
      </c>
    </row>
    <row r="71" spans="20:21" ht="12.75">
      <c r="T71" s="251">
        <v>1445</v>
      </c>
      <c r="U71" s="252">
        <v>30</v>
      </c>
    </row>
    <row r="72" spans="20:21" ht="12.75">
      <c r="T72" s="251">
        <v>1455</v>
      </c>
      <c r="U72" s="252">
        <v>29</v>
      </c>
    </row>
    <row r="73" spans="20:21" ht="12.75">
      <c r="T73" s="251">
        <v>1465</v>
      </c>
      <c r="U73" s="252">
        <v>28</v>
      </c>
    </row>
    <row r="74" spans="20:21" ht="12.75">
      <c r="T74" s="251">
        <v>1475</v>
      </c>
      <c r="U74" s="252">
        <v>27</v>
      </c>
    </row>
    <row r="75" spans="20:21" ht="12.75">
      <c r="T75" s="251">
        <v>1485</v>
      </c>
      <c r="U75" s="252">
        <v>26</v>
      </c>
    </row>
    <row r="76" spans="20:21" ht="12.75">
      <c r="T76" s="251">
        <v>1495</v>
      </c>
      <c r="U76" s="252">
        <v>25</v>
      </c>
    </row>
    <row r="77" spans="20:21" ht="12.75">
      <c r="T77" s="251">
        <v>1505</v>
      </c>
      <c r="U77" s="252">
        <v>24</v>
      </c>
    </row>
    <row r="78" spans="20:21" ht="12.75">
      <c r="T78" s="251">
        <v>1515</v>
      </c>
      <c r="U78" s="252">
        <v>23</v>
      </c>
    </row>
    <row r="79" spans="20:21" ht="12.75">
      <c r="T79" s="251">
        <v>1525</v>
      </c>
      <c r="U79" s="252">
        <v>22</v>
      </c>
    </row>
    <row r="80" spans="20:21" ht="12.75">
      <c r="T80" s="251">
        <v>1535</v>
      </c>
      <c r="U80" s="252">
        <v>21</v>
      </c>
    </row>
    <row r="81" spans="20:21" ht="12.75">
      <c r="T81" s="251">
        <v>1545</v>
      </c>
      <c r="U81" s="252">
        <v>20</v>
      </c>
    </row>
    <row r="82" spans="20:21" ht="12.75">
      <c r="T82" s="251">
        <v>1555</v>
      </c>
      <c r="U82" s="252">
        <v>19</v>
      </c>
    </row>
    <row r="83" spans="20:21" ht="12.75">
      <c r="T83" s="251">
        <v>1565</v>
      </c>
      <c r="U83" s="252">
        <v>18</v>
      </c>
    </row>
    <row r="84" spans="20:21" ht="12.75">
      <c r="T84" s="251">
        <v>1575</v>
      </c>
      <c r="U84" s="252">
        <v>17</v>
      </c>
    </row>
    <row r="85" spans="20:21" ht="12.75">
      <c r="T85" s="251">
        <v>1585</v>
      </c>
      <c r="U85" s="252">
        <v>16</v>
      </c>
    </row>
    <row r="86" spans="20:21" ht="12.75">
      <c r="T86" s="251">
        <v>1595</v>
      </c>
      <c r="U86" s="252">
        <v>15</v>
      </c>
    </row>
    <row r="87" spans="20:21" ht="12.75">
      <c r="T87" s="251">
        <v>1605</v>
      </c>
      <c r="U87" s="252">
        <v>14</v>
      </c>
    </row>
    <row r="88" spans="20:21" ht="12.75">
      <c r="T88" s="251">
        <v>1615</v>
      </c>
      <c r="U88" s="252">
        <v>13</v>
      </c>
    </row>
    <row r="89" spans="20:21" ht="12.75">
      <c r="T89" s="251">
        <v>1625</v>
      </c>
      <c r="U89" s="252">
        <v>12</v>
      </c>
    </row>
    <row r="90" spans="20:21" ht="12.75">
      <c r="T90" s="251">
        <v>1645</v>
      </c>
      <c r="U90" s="252">
        <v>11</v>
      </c>
    </row>
    <row r="91" spans="20:21" ht="12.75">
      <c r="T91" s="251">
        <v>1665</v>
      </c>
      <c r="U91" s="252">
        <v>10</v>
      </c>
    </row>
    <row r="92" spans="20:21" ht="12.75">
      <c r="T92" s="251">
        <v>1685</v>
      </c>
      <c r="U92" s="252">
        <v>9</v>
      </c>
    </row>
    <row r="93" spans="20:21" ht="12.75">
      <c r="T93" s="251">
        <v>1705</v>
      </c>
      <c r="U93" s="252">
        <v>8</v>
      </c>
    </row>
    <row r="94" spans="20:21" ht="12.75">
      <c r="T94" s="251">
        <v>1725</v>
      </c>
      <c r="U94" s="252">
        <v>7</v>
      </c>
    </row>
    <row r="95" spans="20:21" ht="12.75">
      <c r="T95" s="251">
        <v>1745</v>
      </c>
      <c r="U95" s="252">
        <v>6</v>
      </c>
    </row>
    <row r="96" spans="20:21" ht="12.75">
      <c r="T96" s="251">
        <v>1765</v>
      </c>
      <c r="U96" s="252">
        <v>5</v>
      </c>
    </row>
    <row r="97" spans="20:21" ht="12.75">
      <c r="T97" s="251">
        <v>1785</v>
      </c>
      <c r="U97" s="252">
        <v>4</v>
      </c>
    </row>
    <row r="98" spans="20:21" ht="12.75">
      <c r="T98" s="251">
        <v>1805</v>
      </c>
      <c r="U98" s="252">
        <v>3</v>
      </c>
    </row>
    <row r="99" spans="20:21" ht="12.75">
      <c r="T99" s="251">
        <v>1825</v>
      </c>
      <c r="U99" s="252">
        <v>2</v>
      </c>
    </row>
    <row r="100" spans="20:21" ht="12.75">
      <c r="T100" s="251">
        <v>1845</v>
      </c>
      <c r="U100" s="252">
        <v>1</v>
      </c>
    </row>
  </sheetData>
  <sheetProtection/>
  <mergeCells count="18">
    <mergeCell ref="F6:F7"/>
    <mergeCell ref="B6:B7"/>
    <mergeCell ref="C6:C7"/>
    <mergeCell ref="D6:D7"/>
    <mergeCell ref="N5:P5"/>
    <mergeCell ref="N3:P3"/>
    <mergeCell ref="N4:P4"/>
    <mergeCell ref="I3:L3"/>
    <mergeCell ref="A1:P1"/>
    <mergeCell ref="A2:P2"/>
    <mergeCell ref="A3:C3"/>
    <mergeCell ref="D3:E3"/>
    <mergeCell ref="F3:G3"/>
    <mergeCell ref="G6:G7"/>
    <mergeCell ref="A4:C4"/>
    <mergeCell ref="D4:E4"/>
    <mergeCell ref="A6:A7"/>
    <mergeCell ref="E6:E7"/>
  </mergeCells>
  <conditionalFormatting sqref="N1:N65536 E1:E65536">
    <cfRule type="containsText" priority="4" dxfId="0" operator="containsText" stopIfTrue="1" text="FERDİ">
      <formula>NOT(ISERROR(SEARCH("FERDİ",E1)))</formula>
    </cfRule>
  </conditionalFormatting>
  <conditionalFormatting sqref="N8:N15">
    <cfRule type="containsText" priority="2" dxfId="0" operator="containsText" stopIfTrue="1" text="OC">
      <formula>NOT(ISERROR(SEARCH("OC",N8)))</formula>
    </cfRule>
  </conditionalFormatting>
  <conditionalFormatting sqref="E8:E35">
    <cfRule type="containsText" priority="1" dxfId="0" operator="containsText" stopIfTrue="1" text="OC">
      <formula>NOT(ISERROR(SEARCH("OC",E8)))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9" r:id="rId2"/>
  <ignoredErrors>
    <ignoredError sqref="D4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90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00390625" style="76" customWidth="1"/>
    <col min="2" max="2" width="16.7109375" style="76" hidden="1" customWidth="1"/>
    <col min="3" max="3" width="12.57421875" style="76" bestFit="1" customWidth="1"/>
    <col min="4" max="4" width="13.57421875" style="323" customWidth="1"/>
    <col min="5" max="5" width="25.00390625" style="76" customWidth="1"/>
    <col min="6" max="6" width="25.57421875" style="2" customWidth="1"/>
    <col min="7" max="7" width="10.8515625" style="2" customWidth="1"/>
    <col min="8" max="9" width="10.7109375" style="2" customWidth="1"/>
    <col min="10" max="10" width="10.8515625" style="2" customWidth="1"/>
    <col min="11" max="11" width="10.57421875" style="77" customWidth="1"/>
    <col min="12" max="12" width="7.7109375" style="76" customWidth="1"/>
    <col min="13" max="15" width="9.140625" style="2" customWidth="1"/>
    <col min="16" max="16" width="9.140625" style="260" hidden="1" customWidth="1"/>
    <col min="17" max="17" width="9.140625" style="257" hidden="1" customWidth="1"/>
    <col min="18" max="16384" width="9.140625" style="2" customWidth="1"/>
  </cols>
  <sheetData>
    <row r="1" spans="1:17" ht="48.75" customHeight="1">
      <c r="A1" s="529" t="str">
        <f>'YARIŞMA BİLGİLERİ'!A2:K2</f>
        <v>Turkish Atletics Federation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P1" s="260">
        <v>159</v>
      </c>
      <c r="Q1" s="257">
        <v>1</v>
      </c>
    </row>
    <row r="2" spans="1:17" ht="25.5" customHeight="1">
      <c r="A2" s="530" t="str">
        <f>'YARIŞMA BİLGİLERİ'!A14:K14</f>
        <v>4.İnternational Rumi Children Games Sport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P2" s="260">
        <v>169</v>
      </c>
      <c r="Q2" s="257">
        <v>2</v>
      </c>
    </row>
    <row r="3" spans="1:17" s="3" customFormat="1" ht="27" customHeight="1">
      <c r="A3" s="531" t="s">
        <v>294</v>
      </c>
      <c r="B3" s="531"/>
      <c r="C3" s="531"/>
      <c r="D3" s="532" t="str">
        <f>Program!C11</f>
        <v>Triple Jump-Üçadım Atlama</v>
      </c>
      <c r="E3" s="532"/>
      <c r="F3" s="139"/>
      <c r="G3" s="242"/>
      <c r="H3" s="162"/>
      <c r="I3" s="139"/>
      <c r="J3" s="269"/>
      <c r="K3" s="269"/>
      <c r="L3" s="269"/>
      <c r="M3" s="269"/>
      <c r="P3" s="260">
        <v>179</v>
      </c>
      <c r="Q3" s="257">
        <v>3</v>
      </c>
    </row>
    <row r="4" spans="1:17" s="3" customFormat="1" ht="17.25" customHeight="1">
      <c r="A4" s="533" t="s">
        <v>296</v>
      </c>
      <c r="B4" s="533"/>
      <c r="C4" s="533"/>
      <c r="D4" s="534" t="str">
        <f>'YARIŞMA BİLGİLERİ'!F21</f>
        <v>Boys-Erkekler</v>
      </c>
      <c r="E4" s="534"/>
      <c r="F4" s="79"/>
      <c r="G4" s="163"/>
      <c r="H4" s="163"/>
      <c r="I4" s="308" t="s">
        <v>293</v>
      </c>
      <c r="J4" s="527" t="str">
        <f>Program!B11</f>
        <v>21 April 2014 - 15.00</v>
      </c>
      <c r="K4" s="527"/>
      <c r="L4" s="527"/>
      <c r="M4" s="163"/>
      <c r="P4" s="260">
        <v>187</v>
      </c>
      <c r="Q4" s="257">
        <v>4</v>
      </c>
    </row>
    <row r="5" spans="1:17" ht="21" customHeight="1">
      <c r="A5" s="4"/>
      <c r="B5" s="4"/>
      <c r="C5" s="4"/>
      <c r="D5" s="321"/>
      <c r="E5" s="5"/>
      <c r="F5" s="6"/>
      <c r="G5" s="7"/>
      <c r="H5" s="7"/>
      <c r="I5" s="7"/>
      <c r="J5" s="7"/>
      <c r="K5" s="535">
        <v>41750.64594560185</v>
      </c>
      <c r="L5" s="535"/>
      <c r="P5" s="260">
        <v>195</v>
      </c>
      <c r="Q5" s="257">
        <v>5</v>
      </c>
    </row>
    <row r="6" spans="1:17" ht="15.75" customHeight="1">
      <c r="A6" s="525" t="s">
        <v>139</v>
      </c>
      <c r="B6" s="525"/>
      <c r="C6" s="538" t="s">
        <v>140</v>
      </c>
      <c r="D6" s="520" t="s">
        <v>141</v>
      </c>
      <c r="E6" s="525" t="s">
        <v>142</v>
      </c>
      <c r="F6" s="525" t="s">
        <v>138</v>
      </c>
      <c r="G6" s="526" t="s">
        <v>150</v>
      </c>
      <c r="H6" s="526"/>
      <c r="I6" s="526"/>
      <c r="J6" s="526"/>
      <c r="K6" s="528" t="s">
        <v>137</v>
      </c>
      <c r="L6" s="528" t="s">
        <v>144</v>
      </c>
      <c r="M6" s="528" t="s">
        <v>113</v>
      </c>
      <c r="P6" s="260">
        <v>203</v>
      </c>
      <c r="Q6" s="257">
        <v>6</v>
      </c>
    </row>
    <row r="7" spans="1:17" ht="24.75" customHeight="1">
      <c r="A7" s="525"/>
      <c r="B7" s="525"/>
      <c r="C7" s="538"/>
      <c r="D7" s="520"/>
      <c r="E7" s="525"/>
      <c r="F7" s="525"/>
      <c r="G7" s="333">
        <v>1</v>
      </c>
      <c r="H7" s="333">
        <v>2</v>
      </c>
      <c r="I7" s="333">
        <v>3</v>
      </c>
      <c r="J7" s="333">
        <v>4</v>
      </c>
      <c r="K7" s="528"/>
      <c r="L7" s="528"/>
      <c r="M7" s="528"/>
      <c r="P7" s="260">
        <v>211</v>
      </c>
      <c r="Q7" s="257">
        <v>7</v>
      </c>
    </row>
    <row r="8" spans="1:17" s="71" customFormat="1" ht="51" customHeight="1">
      <c r="A8" s="352">
        <v>1</v>
      </c>
      <c r="B8" s="353" t="s">
        <v>317</v>
      </c>
      <c r="C8" s="354">
        <v>53</v>
      </c>
      <c r="D8" s="355">
        <v>1999</v>
      </c>
      <c r="E8" s="356" t="s">
        <v>376</v>
      </c>
      <c r="F8" s="356" t="s">
        <v>310</v>
      </c>
      <c r="G8" s="359">
        <v>1392</v>
      </c>
      <c r="H8" s="359">
        <v>1419</v>
      </c>
      <c r="I8" s="359" t="s">
        <v>472</v>
      </c>
      <c r="J8" s="360">
        <v>1397</v>
      </c>
      <c r="K8" s="413">
        <v>1419</v>
      </c>
      <c r="L8" s="412">
        <v>7</v>
      </c>
      <c r="M8" s="363" t="s">
        <v>477</v>
      </c>
      <c r="P8" s="260">
        <v>219</v>
      </c>
      <c r="Q8" s="257">
        <v>8</v>
      </c>
    </row>
    <row r="9" spans="1:17" s="71" customFormat="1" ht="51" customHeight="1">
      <c r="A9" s="352">
        <v>2</v>
      </c>
      <c r="B9" s="353" t="s">
        <v>313</v>
      </c>
      <c r="C9" s="354">
        <v>30</v>
      </c>
      <c r="D9" s="355" t="s">
        <v>355</v>
      </c>
      <c r="E9" s="356" t="s">
        <v>359</v>
      </c>
      <c r="F9" s="356" t="s">
        <v>354</v>
      </c>
      <c r="G9" s="359">
        <v>1180</v>
      </c>
      <c r="H9" s="359" t="s">
        <v>472</v>
      </c>
      <c r="I9" s="359" t="s">
        <v>472</v>
      </c>
      <c r="J9" s="360">
        <v>1353</v>
      </c>
      <c r="K9" s="413">
        <v>1353</v>
      </c>
      <c r="L9" s="412">
        <v>6</v>
      </c>
      <c r="M9" s="363" t="s">
        <v>473</v>
      </c>
      <c r="P9" s="260">
        <v>227</v>
      </c>
      <c r="Q9" s="257">
        <v>9</v>
      </c>
    </row>
    <row r="10" spans="1:17" s="71" customFormat="1" ht="51" customHeight="1">
      <c r="A10" s="352">
        <v>3</v>
      </c>
      <c r="B10" s="353" t="s">
        <v>316</v>
      </c>
      <c r="C10" s="354">
        <v>61</v>
      </c>
      <c r="D10" s="355">
        <v>1999</v>
      </c>
      <c r="E10" s="356" t="s">
        <v>384</v>
      </c>
      <c r="F10" s="356" t="s">
        <v>285</v>
      </c>
      <c r="G10" s="359" t="s">
        <v>472</v>
      </c>
      <c r="H10" s="359" t="s">
        <v>472</v>
      </c>
      <c r="I10" s="359">
        <v>1260</v>
      </c>
      <c r="J10" s="360">
        <v>1257</v>
      </c>
      <c r="K10" s="413">
        <v>1260</v>
      </c>
      <c r="L10" s="412">
        <v>5</v>
      </c>
      <c r="M10" s="363" t="s">
        <v>476</v>
      </c>
      <c r="P10" s="260">
        <v>235</v>
      </c>
      <c r="Q10" s="257">
        <v>10</v>
      </c>
    </row>
    <row r="11" spans="1:17" s="71" customFormat="1" ht="51" customHeight="1">
      <c r="A11" s="352">
        <v>4</v>
      </c>
      <c r="B11" s="353" t="s">
        <v>314</v>
      </c>
      <c r="C11" s="354">
        <v>18</v>
      </c>
      <c r="D11" s="355">
        <v>1999</v>
      </c>
      <c r="E11" s="356" t="s">
        <v>404</v>
      </c>
      <c r="F11" s="356" t="s">
        <v>348</v>
      </c>
      <c r="G11" s="359">
        <v>1212</v>
      </c>
      <c r="H11" s="359" t="s">
        <v>472</v>
      </c>
      <c r="I11" s="359">
        <v>1142</v>
      </c>
      <c r="J11" s="360">
        <v>1197</v>
      </c>
      <c r="K11" s="413">
        <v>1212</v>
      </c>
      <c r="L11" s="412">
        <v>4</v>
      </c>
      <c r="M11" s="363" t="s">
        <v>474</v>
      </c>
      <c r="P11" s="260">
        <v>243</v>
      </c>
      <c r="Q11" s="257">
        <v>11</v>
      </c>
    </row>
    <row r="12" spans="1:17" s="71" customFormat="1" ht="51" customHeight="1">
      <c r="A12" s="352" t="s">
        <v>427</v>
      </c>
      <c r="B12" s="353" t="s">
        <v>315</v>
      </c>
      <c r="C12" s="354">
        <v>9</v>
      </c>
      <c r="D12" s="355">
        <v>2000</v>
      </c>
      <c r="E12" s="356" t="s">
        <v>395</v>
      </c>
      <c r="F12" s="356" t="s">
        <v>311</v>
      </c>
      <c r="G12" s="359" t="s">
        <v>472</v>
      </c>
      <c r="H12" s="359" t="s">
        <v>427</v>
      </c>
      <c r="I12" s="359" t="s">
        <v>427</v>
      </c>
      <c r="J12" s="360" t="s">
        <v>427</v>
      </c>
      <c r="K12" s="413" t="s">
        <v>475</v>
      </c>
      <c r="L12" s="412">
        <v>0</v>
      </c>
      <c r="M12" s="363"/>
      <c r="P12" s="260">
        <v>251</v>
      </c>
      <c r="Q12" s="257">
        <v>12</v>
      </c>
    </row>
    <row r="13" spans="1:17" s="71" customFormat="1" ht="51" customHeight="1">
      <c r="A13" s="352"/>
      <c r="B13" s="353" t="s">
        <v>318</v>
      </c>
      <c r="C13" s="354" t="s">
        <v>393</v>
      </c>
      <c r="D13" s="355" t="s">
        <v>393</v>
      </c>
      <c r="E13" s="356" t="s">
        <v>393</v>
      </c>
      <c r="F13" s="356" t="s">
        <v>393</v>
      </c>
      <c r="G13" s="359"/>
      <c r="H13" s="359"/>
      <c r="I13" s="359"/>
      <c r="J13" s="360"/>
      <c r="K13" s="361">
        <v>0</v>
      </c>
      <c r="L13" s="362"/>
      <c r="M13" s="363"/>
      <c r="P13" s="260">
        <v>259</v>
      </c>
      <c r="Q13" s="257">
        <v>13</v>
      </c>
    </row>
    <row r="14" spans="1:17" s="71" customFormat="1" ht="51" customHeight="1">
      <c r="A14" s="352"/>
      <c r="B14" s="353" t="s">
        <v>319</v>
      </c>
      <c r="C14" s="354" t="s">
        <v>393</v>
      </c>
      <c r="D14" s="355" t="s">
        <v>393</v>
      </c>
      <c r="E14" s="356" t="s">
        <v>393</v>
      </c>
      <c r="F14" s="356" t="s">
        <v>393</v>
      </c>
      <c r="G14" s="359"/>
      <c r="H14" s="359"/>
      <c r="I14" s="359"/>
      <c r="J14" s="360"/>
      <c r="K14" s="361">
        <v>0</v>
      </c>
      <c r="L14" s="362"/>
      <c r="M14" s="363"/>
      <c r="P14" s="260">
        <v>267</v>
      </c>
      <c r="Q14" s="257">
        <v>14</v>
      </c>
    </row>
    <row r="15" spans="1:17" s="71" customFormat="1" ht="51" customHeight="1">
      <c r="A15" s="352"/>
      <c r="B15" s="353" t="s">
        <v>320</v>
      </c>
      <c r="C15" s="354" t="s">
        <v>393</v>
      </c>
      <c r="D15" s="355" t="s">
        <v>393</v>
      </c>
      <c r="E15" s="356" t="s">
        <v>393</v>
      </c>
      <c r="F15" s="356" t="s">
        <v>393</v>
      </c>
      <c r="G15" s="359"/>
      <c r="H15" s="359"/>
      <c r="I15" s="359"/>
      <c r="J15" s="360"/>
      <c r="K15" s="361">
        <v>0</v>
      </c>
      <c r="L15" s="362"/>
      <c r="M15" s="363"/>
      <c r="P15" s="260">
        <v>275</v>
      </c>
      <c r="Q15" s="257">
        <v>15</v>
      </c>
    </row>
    <row r="16" spans="1:17" s="71" customFormat="1" ht="51" customHeight="1">
      <c r="A16" s="352"/>
      <c r="B16" s="353" t="s">
        <v>321</v>
      </c>
      <c r="C16" s="354" t="s">
        <v>393</v>
      </c>
      <c r="D16" s="355" t="s">
        <v>393</v>
      </c>
      <c r="E16" s="356" t="s">
        <v>393</v>
      </c>
      <c r="F16" s="356" t="s">
        <v>393</v>
      </c>
      <c r="G16" s="359"/>
      <c r="H16" s="359"/>
      <c r="I16" s="359"/>
      <c r="J16" s="360"/>
      <c r="K16" s="361">
        <v>0</v>
      </c>
      <c r="L16" s="362"/>
      <c r="M16" s="363"/>
      <c r="P16" s="260">
        <v>281</v>
      </c>
      <c r="Q16" s="257">
        <v>16</v>
      </c>
    </row>
    <row r="17" spans="1:17" s="71" customFormat="1" ht="51" customHeight="1">
      <c r="A17" s="352"/>
      <c r="B17" s="353" t="s">
        <v>322</v>
      </c>
      <c r="C17" s="354" t="s">
        <v>393</v>
      </c>
      <c r="D17" s="355" t="s">
        <v>393</v>
      </c>
      <c r="E17" s="356" t="s">
        <v>393</v>
      </c>
      <c r="F17" s="356" t="s">
        <v>393</v>
      </c>
      <c r="G17" s="359"/>
      <c r="H17" s="359"/>
      <c r="I17" s="359"/>
      <c r="J17" s="360"/>
      <c r="K17" s="361">
        <v>0</v>
      </c>
      <c r="L17" s="362"/>
      <c r="M17" s="363"/>
      <c r="P17" s="260">
        <v>287</v>
      </c>
      <c r="Q17" s="257">
        <v>17</v>
      </c>
    </row>
    <row r="18" spans="1:17" s="71" customFormat="1" ht="51" customHeight="1">
      <c r="A18" s="352"/>
      <c r="B18" s="353" t="s">
        <v>323</v>
      </c>
      <c r="C18" s="354" t="s">
        <v>393</v>
      </c>
      <c r="D18" s="355" t="s">
        <v>393</v>
      </c>
      <c r="E18" s="356" t="s">
        <v>393</v>
      </c>
      <c r="F18" s="356" t="s">
        <v>393</v>
      </c>
      <c r="G18" s="359"/>
      <c r="H18" s="359"/>
      <c r="I18" s="359"/>
      <c r="J18" s="360"/>
      <c r="K18" s="361">
        <v>0</v>
      </c>
      <c r="L18" s="362"/>
      <c r="M18" s="363"/>
      <c r="P18" s="261">
        <v>293</v>
      </c>
      <c r="Q18" s="75">
        <v>18</v>
      </c>
    </row>
    <row r="19" spans="1:17" s="71" customFormat="1" ht="51" customHeight="1">
      <c r="A19" s="352"/>
      <c r="B19" s="353" t="s">
        <v>324</v>
      </c>
      <c r="C19" s="354" t="s">
        <v>393</v>
      </c>
      <c r="D19" s="355" t="s">
        <v>393</v>
      </c>
      <c r="E19" s="356" t="s">
        <v>393</v>
      </c>
      <c r="F19" s="356" t="s">
        <v>393</v>
      </c>
      <c r="G19" s="359"/>
      <c r="H19" s="359"/>
      <c r="I19" s="359"/>
      <c r="J19" s="360"/>
      <c r="K19" s="361">
        <v>0</v>
      </c>
      <c r="L19" s="362"/>
      <c r="M19" s="363"/>
      <c r="P19" s="261">
        <v>299</v>
      </c>
      <c r="Q19" s="75">
        <v>19</v>
      </c>
    </row>
    <row r="20" spans="1:17" s="71" customFormat="1" ht="51" customHeight="1">
      <c r="A20" s="352"/>
      <c r="B20" s="353" t="s">
        <v>325</v>
      </c>
      <c r="C20" s="354" t="s">
        <v>393</v>
      </c>
      <c r="D20" s="355" t="s">
        <v>393</v>
      </c>
      <c r="E20" s="356" t="s">
        <v>393</v>
      </c>
      <c r="F20" s="356" t="s">
        <v>393</v>
      </c>
      <c r="G20" s="359"/>
      <c r="H20" s="359"/>
      <c r="I20" s="359"/>
      <c r="J20" s="360"/>
      <c r="K20" s="361">
        <v>0</v>
      </c>
      <c r="L20" s="362"/>
      <c r="M20" s="363"/>
      <c r="P20" s="261">
        <v>305</v>
      </c>
      <c r="Q20" s="75">
        <v>20</v>
      </c>
    </row>
    <row r="21" spans="1:17" s="71" customFormat="1" ht="51" customHeight="1">
      <c r="A21" s="352"/>
      <c r="B21" s="353" t="s">
        <v>326</v>
      </c>
      <c r="C21" s="354" t="s">
        <v>393</v>
      </c>
      <c r="D21" s="355" t="s">
        <v>393</v>
      </c>
      <c r="E21" s="356" t="s">
        <v>393</v>
      </c>
      <c r="F21" s="356" t="s">
        <v>393</v>
      </c>
      <c r="G21" s="359"/>
      <c r="H21" s="359"/>
      <c r="I21" s="359"/>
      <c r="J21" s="360"/>
      <c r="K21" s="361">
        <v>0</v>
      </c>
      <c r="L21" s="362"/>
      <c r="M21" s="363"/>
      <c r="P21" s="261">
        <v>311</v>
      </c>
      <c r="Q21" s="75">
        <v>21</v>
      </c>
    </row>
    <row r="22" spans="1:17" s="71" customFormat="1" ht="51" customHeight="1">
      <c r="A22" s="352"/>
      <c r="B22" s="353" t="s">
        <v>327</v>
      </c>
      <c r="C22" s="354" t="s">
        <v>393</v>
      </c>
      <c r="D22" s="355" t="s">
        <v>393</v>
      </c>
      <c r="E22" s="356" t="s">
        <v>393</v>
      </c>
      <c r="F22" s="356" t="s">
        <v>393</v>
      </c>
      <c r="G22" s="359"/>
      <c r="H22" s="359"/>
      <c r="I22" s="359"/>
      <c r="J22" s="360"/>
      <c r="K22" s="361">
        <v>0</v>
      </c>
      <c r="L22" s="362"/>
      <c r="M22" s="363"/>
      <c r="P22" s="261">
        <v>317</v>
      </c>
      <c r="Q22" s="75">
        <v>22</v>
      </c>
    </row>
    <row r="23" spans="1:17" s="71" customFormat="1" ht="51" customHeight="1">
      <c r="A23" s="352"/>
      <c r="B23" s="353" t="s">
        <v>328</v>
      </c>
      <c r="C23" s="354" t="s">
        <v>393</v>
      </c>
      <c r="D23" s="355" t="s">
        <v>393</v>
      </c>
      <c r="E23" s="356" t="s">
        <v>393</v>
      </c>
      <c r="F23" s="356" t="s">
        <v>393</v>
      </c>
      <c r="G23" s="359"/>
      <c r="H23" s="359"/>
      <c r="I23" s="359"/>
      <c r="J23" s="360"/>
      <c r="K23" s="361">
        <v>0</v>
      </c>
      <c r="L23" s="362"/>
      <c r="M23" s="363"/>
      <c r="P23" s="261">
        <v>323</v>
      </c>
      <c r="Q23" s="75">
        <v>23</v>
      </c>
    </row>
    <row r="24" spans="1:17" s="71" customFormat="1" ht="51" customHeight="1">
      <c r="A24" s="352"/>
      <c r="B24" s="353" t="s">
        <v>329</v>
      </c>
      <c r="C24" s="354" t="s">
        <v>393</v>
      </c>
      <c r="D24" s="355" t="s">
        <v>393</v>
      </c>
      <c r="E24" s="356" t="s">
        <v>393</v>
      </c>
      <c r="F24" s="356" t="s">
        <v>393</v>
      </c>
      <c r="G24" s="359"/>
      <c r="H24" s="359"/>
      <c r="I24" s="359"/>
      <c r="J24" s="360"/>
      <c r="K24" s="361">
        <v>0</v>
      </c>
      <c r="L24" s="362"/>
      <c r="M24" s="363"/>
      <c r="P24" s="261">
        <v>329</v>
      </c>
      <c r="Q24" s="75">
        <v>24</v>
      </c>
    </row>
    <row r="25" spans="1:17" s="71" customFormat="1" ht="51" customHeight="1">
      <c r="A25" s="352"/>
      <c r="B25" s="353" t="s">
        <v>330</v>
      </c>
      <c r="C25" s="354" t="s">
        <v>393</v>
      </c>
      <c r="D25" s="355" t="s">
        <v>393</v>
      </c>
      <c r="E25" s="356" t="s">
        <v>393</v>
      </c>
      <c r="F25" s="356" t="s">
        <v>393</v>
      </c>
      <c r="G25" s="359"/>
      <c r="H25" s="359"/>
      <c r="I25" s="359"/>
      <c r="J25" s="360"/>
      <c r="K25" s="361">
        <v>0</v>
      </c>
      <c r="L25" s="362"/>
      <c r="M25" s="363"/>
      <c r="P25" s="261">
        <v>335</v>
      </c>
      <c r="Q25" s="75">
        <v>25</v>
      </c>
    </row>
    <row r="26" spans="1:17" s="71" customFormat="1" ht="51" customHeight="1">
      <c r="A26" s="352"/>
      <c r="B26" s="353" t="s">
        <v>331</v>
      </c>
      <c r="C26" s="354" t="s">
        <v>393</v>
      </c>
      <c r="D26" s="355" t="s">
        <v>393</v>
      </c>
      <c r="E26" s="356" t="s">
        <v>393</v>
      </c>
      <c r="F26" s="356" t="s">
        <v>393</v>
      </c>
      <c r="G26" s="359"/>
      <c r="H26" s="359"/>
      <c r="I26" s="359"/>
      <c r="J26" s="360"/>
      <c r="K26" s="361">
        <v>0</v>
      </c>
      <c r="L26" s="362"/>
      <c r="M26" s="363"/>
      <c r="P26" s="261">
        <v>341</v>
      </c>
      <c r="Q26" s="75">
        <v>26</v>
      </c>
    </row>
    <row r="27" spans="1:17" s="71" customFormat="1" ht="51" customHeight="1">
      <c r="A27" s="352"/>
      <c r="B27" s="353" t="s">
        <v>332</v>
      </c>
      <c r="C27" s="354">
        <f>IF(ISERROR(VLOOKUP(B27,event!$B$4:$H$592,2,0)),"",(VLOOKUP(B27,event!$B$4:$H$592,2,0)))</f>
      </c>
      <c r="D27" s="355">
        <f>IF(ISERROR(VLOOKUP(B27,event!$B$4:$H$592,4,0)),"",(VLOOKUP(B27,event!$B$4:$H$592,4,0)))</f>
      </c>
      <c r="E27" s="356">
        <f>IF(ISERROR(VLOOKUP(B27,event!$B$4:$H$592,5,0)),"",(VLOOKUP(B27,event!$B$4:$H$592,5,0)))</f>
      </c>
      <c r="F27" s="356">
        <f>IF(ISERROR(VLOOKUP(B27,event!$B$4:$H$592,6,0)),"",(VLOOKUP(B27,event!$B$4:$H$592,6,0)))</f>
      </c>
      <c r="G27" s="359"/>
      <c r="H27" s="359"/>
      <c r="I27" s="359"/>
      <c r="J27" s="360"/>
      <c r="K27" s="361">
        <f>MAX(G27:J27)</f>
        <v>0</v>
      </c>
      <c r="L27" s="362"/>
      <c r="M27" s="363"/>
      <c r="P27" s="261">
        <v>347</v>
      </c>
      <c r="Q27" s="75">
        <v>27</v>
      </c>
    </row>
    <row r="28" spans="1:17" s="73" customFormat="1" ht="9" customHeight="1">
      <c r="A28" s="72"/>
      <c r="B28" s="72"/>
      <c r="C28" s="72"/>
      <c r="D28" s="322"/>
      <c r="E28" s="72"/>
      <c r="K28" s="74"/>
      <c r="L28" s="72"/>
      <c r="P28" s="261">
        <v>407</v>
      </c>
      <c r="Q28" s="75">
        <v>38</v>
      </c>
    </row>
    <row r="29" spans="1:17" s="73" customFormat="1" ht="25.5" customHeight="1">
      <c r="A29" s="536" t="s">
        <v>4</v>
      </c>
      <c r="B29" s="536"/>
      <c r="C29" s="536"/>
      <c r="D29" s="536"/>
      <c r="E29" s="75" t="s">
        <v>0</v>
      </c>
      <c r="F29" s="75" t="s">
        <v>1</v>
      </c>
      <c r="G29" s="537" t="s">
        <v>2</v>
      </c>
      <c r="H29" s="537"/>
      <c r="I29" s="537"/>
      <c r="J29" s="537"/>
      <c r="K29" s="537" t="s">
        <v>3</v>
      </c>
      <c r="L29" s="537"/>
      <c r="P29" s="261">
        <v>412</v>
      </c>
      <c r="Q29" s="75">
        <v>39</v>
      </c>
    </row>
    <row r="30" spans="16:17" ht="12.75">
      <c r="P30" s="261">
        <v>417</v>
      </c>
      <c r="Q30" s="75">
        <v>40</v>
      </c>
    </row>
    <row r="31" spans="16:17" ht="12.75">
      <c r="P31" s="261">
        <v>421</v>
      </c>
      <c r="Q31" s="75">
        <v>41</v>
      </c>
    </row>
    <row r="32" spans="16:17" ht="12.75">
      <c r="P32" s="261">
        <v>425</v>
      </c>
      <c r="Q32" s="75">
        <v>42</v>
      </c>
    </row>
    <row r="33" spans="16:17" ht="12.75">
      <c r="P33" s="261">
        <v>430</v>
      </c>
      <c r="Q33" s="75">
        <v>43</v>
      </c>
    </row>
    <row r="34" spans="16:17" ht="12.75">
      <c r="P34" s="261">
        <v>435</v>
      </c>
      <c r="Q34" s="75">
        <v>44</v>
      </c>
    </row>
    <row r="35" spans="16:17" ht="12.75">
      <c r="P35" s="261">
        <v>440</v>
      </c>
      <c r="Q35" s="75">
        <v>45</v>
      </c>
    </row>
    <row r="36" spans="16:17" ht="12.75">
      <c r="P36" s="261">
        <v>445</v>
      </c>
      <c r="Q36" s="75">
        <v>46</v>
      </c>
    </row>
    <row r="37" spans="16:17" ht="12.75">
      <c r="P37" s="261">
        <v>450</v>
      </c>
      <c r="Q37" s="75">
        <v>47</v>
      </c>
    </row>
    <row r="38" spans="16:17" ht="12.75">
      <c r="P38" s="261">
        <v>455</v>
      </c>
      <c r="Q38" s="75">
        <v>48</v>
      </c>
    </row>
    <row r="39" spans="16:17" ht="12.75">
      <c r="P39" s="261">
        <v>460</v>
      </c>
      <c r="Q39" s="75">
        <v>49</v>
      </c>
    </row>
    <row r="40" spans="16:17" ht="12.75">
      <c r="P40" s="261">
        <v>465</v>
      </c>
      <c r="Q40" s="75">
        <v>50</v>
      </c>
    </row>
    <row r="41" spans="16:17" ht="12.75">
      <c r="P41" s="261">
        <v>469</v>
      </c>
      <c r="Q41" s="75">
        <v>51</v>
      </c>
    </row>
    <row r="42" spans="16:17" ht="12.75">
      <c r="P42" s="261">
        <v>473</v>
      </c>
      <c r="Q42" s="75">
        <v>52</v>
      </c>
    </row>
    <row r="43" spans="16:17" ht="12.75">
      <c r="P43" s="261">
        <v>477</v>
      </c>
      <c r="Q43" s="75">
        <v>53</v>
      </c>
    </row>
    <row r="44" spans="16:17" ht="12.75">
      <c r="P44" s="261">
        <v>481</v>
      </c>
      <c r="Q44" s="75">
        <v>54</v>
      </c>
    </row>
    <row r="45" spans="16:17" ht="12.75">
      <c r="P45" s="261">
        <v>485</v>
      </c>
      <c r="Q45" s="75">
        <v>55</v>
      </c>
    </row>
    <row r="46" spans="16:17" ht="12.75">
      <c r="P46" s="261">
        <v>489</v>
      </c>
      <c r="Q46" s="75">
        <v>56</v>
      </c>
    </row>
    <row r="47" spans="16:17" ht="12.75">
      <c r="P47" s="261">
        <v>493</v>
      </c>
      <c r="Q47" s="75">
        <v>57</v>
      </c>
    </row>
    <row r="48" spans="16:17" ht="12.75">
      <c r="P48" s="261">
        <v>497</v>
      </c>
      <c r="Q48" s="75">
        <v>58</v>
      </c>
    </row>
    <row r="49" spans="16:17" ht="12.75">
      <c r="P49" s="261">
        <v>501</v>
      </c>
      <c r="Q49" s="75">
        <v>59</v>
      </c>
    </row>
    <row r="50" spans="16:17" ht="12.75">
      <c r="P50" s="260">
        <v>505</v>
      </c>
      <c r="Q50" s="257">
        <v>60</v>
      </c>
    </row>
    <row r="51" spans="16:17" ht="12.75">
      <c r="P51" s="260">
        <v>509</v>
      </c>
      <c r="Q51" s="257">
        <v>61</v>
      </c>
    </row>
    <row r="52" spans="16:17" ht="12.75">
      <c r="P52" s="260">
        <v>513</v>
      </c>
      <c r="Q52" s="257">
        <v>62</v>
      </c>
    </row>
    <row r="53" spans="16:17" ht="12.75">
      <c r="P53" s="260">
        <v>517</v>
      </c>
      <c r="Q53" s="257">
        <v>63</v>
      </c>
    </row>
    <row r="54" spans="16:17" ht="12.75">
      <c r="P54" s="260">
        <v>521</v>
      </c>
      <c r="Q54" s="257">
        <v>64</v>
      </c>
    </row>
    <row r="55" spans="16:17" ht="12.75">
      <c r="P55" s="260">
        <v>525</v>
      </c>
      <c r="Q55" s="257">
        <v>65</v>
      </c>
    </row>
    <row r="56" spans="16:17" ht="12.75">
      <c r="P56" s="260">
        <v>529</v>
      </c>
      <c r="Q56" s="257">
        <v>66</v>
      </c>
    </row>
    <row r="57" spans="16:17" ht="12.75">
      <c r="P57" s="260">
        <v>533</v>
      </c>
      <c r="Q57" s="257">
        <v>67</v>
      </c>
    </row>
    <row r="58" spans="16:17" ht="12.75">
      <c r="P58" s="260">
        <v>537</v>
      </c>
      <c r="Q58" s="257">
        <v>68</v>
      </c>
    </row>
    <row r="59" spans="16:17" ht="12.75">
      <c r="P59" s="260">
        <v>541</v>
      </c>
      <c r="Q59" s="257">
        <v>69</v>
      </c>
    </row>
    <row r="60" spans="16:17" ht="12.75">
      <c r="P60" s="260">
        <v>545</v>
      </c>
      <c r="Q60" s="257">
        <v>70</v>
      </c>
    </row>
    <row r="61" spans="16:17" ht="12.75">
      <c r="P61" s="260">
        <v>549</v>
      </c>
      <c r="Q61" s="257">
        <v>71</v>
      </c>
    </row>
    <row r="62" spans="16:17" ht="12.75">
      <c r="P62" s="260">
        <v>553</v>
      </c>
      <c r="Q62" s="257">
        <v>72</v>
      </c>
    </row>
    <row r="63" spans="16:17" ht="12.75">
      <c r="P63" s="260">
        <v>557</v>
      </c>
      <c r="Q63" s="257">
        <v>73</v>
      </c>
    </row>
    <row r="64" spans="16:17" ht="12.75">
      <c r="P64" s="260">
        <v>561</v>
      </c>
      <c r="Q64" s="257">
        <v>74</v>
      </c>
    </row>
    <row r="65" spans="16:17" ht="12.75">
      <c r="P65" s="260">
        <v>565</v>
      </c>
      <c r="Q65" s="257">
        <v>75</v>
      </c>
    </row>
    <row r="66" spans="16:17" ht="12.75">
      <c r="P66" s="260">
        <v>569</v>
      </c>
      <c r="Q66" s="257">
        <v>76</v>
      </c>
    </row>
    <row r="67" spans="16:17" ht="12.75">
      <c r="P67" s="260">
        <v>573</v>
      </c>
      <c r="Q67" s="257">
        <v>77</v>
      </c>
    </row>
    <row r="68" spans="16:17" ht="12.75">
      <c r="P68" s="260">
        <v>577</v>
      </c>
      <c r="Q68" s="257">
        <v>78</v>
      </c>
    </row>
    <row r="69" spans="16:17" ht="12.75">
      <c r="P69" s="260">
        <v>581</v>
      </c>
      <c r="Q69" s="257">
        <v>79</v>
      </c>
    </row>
    <row r="70" spans="16:17" ht="12.75">
      <c r="P70" s="260">
        <v>585</v>
      </c>
      <c r="Q70" s="257">
        <v>80</v>
      </c>
    </row>
    <row r="71" spans="16:17" ht="12.75">
      <c r="P71" s="260">
        <v>589</v>
      </c>
      <c r="Q71" s="257">
        <v>81</v>
      </c>
    </row>
    <row r="72" spans="16:17" ht="12.75">
      <c r="P72" s="260">
        <v>593</v>
      </c>
      <c r="Q72" s="257">
        <v>82</v>
      </c>
    </row>
    <row r="73" spans="16:17" ht="12.75">
      <c r="P73" s="260">
        <v>597</v>
      </c>
      <c r="Q73" s="257">
        <v>83</v>
      </c>
    </row>
    <row r="74" spans="16:17" ht="12.75">
      <c r="P74" s="260">
        <v>601</v>
      </c>
      <c r="Q74" s="257">
        <v>84</v>
      </c>
    </row>
    <row r="75" spans="16:17" ht="12.75">
      <c r="P75" s="260">
        <v>605</v>
      </c>
      <c r="Q75" s="257">
        <v>85</v>
      </c>
    </row>
    <row r="76" spans="16:17" ht="12.75">
      <c r="P76" s="260">
        <v>608</v>
      </c>
      <c r="Q76" s="257">
        <v>86</v>
      </c>
    </row>
    <row r="77" spans="16:17" ht="12.75">
      <c r="P77" s="260">
        <v>611</v>
      </c>
      <c r="Q77" s="257">
        <v>87</v>
      </c>
    </row>
    <row r="78" spans="16:17" ht="12.75">
      <c r="P78" s="260">
        <v>614</v>
      </c>
      <c r="Q78" s="257">
        <v>88</v>
      </c>
    </row>
    <row r="79" spans="16:17" ht="12.75">
      <c r="P79" s="260">
        <v>617</v>
      </c>
      <c r="Q79" s="257">
        <v>89</v>
      </c>
    </row>
    <row r="80" spans="16:17" ht="12.75">
      <c r="P80" s="260">
        <v>620</v>
      </c>
      <c r="Q80" s="257">
        <v>90</v>
      </c>
    </row>
    <row r="81" spans="16:17" ht="12.75">
      <c r="P81" s="260">
        <v>623</v>
      </c>
      <c r="Q81" s="257">
        <v>91</v>
      </c>
    </row>
    <row r="82" spans="16:17" ht="12.75">
      <c r="P82" s="260">
        <v>626</v>
      </c>
      <c r="Q82" s="257">
        <v>92</v>
      </c>
    </row>
    <row r="83" spans="16:17" ht="12.75">
      <c r="P83" s="260">
        <v>629</v>
      </c>
      <c r="Q83" s="257">
        <v>93</v>
      </c>
    </row>
    <row r="84" spans="16:17" ht="12.75">
      <c r="P84" s="260">
        <v>632</v>
      </c>
      <c r="Q84" s="257">
        <v>94</v>
      </c>
    </row>
    <row r="85" spans="16:17" ht="12.75">
      <c r="P85" s="260">
        <v>635</v>
      </c>
      <c r="Q85" s="257">
        <v>95</v>
      </c>
    </row>
    <row r="86" spans="16:17" ht="12.75">
      <c r="P86" s="260">
        <v>637</v>
      </c>
      <c r="Q86" s="257">
        <v>96</v>
      </c>
    </row>
    <row r="87" spans="16:17" ht="12.75">
      <c r="P87" s="260">
        <v>639</v>
      </c>
      <c r="Q87" s="257">
        <v>97</v>
      </c>
    </row>
    <row r="88" spans="16:17" ht="12.75">
      <c r="P88" s="260">
        <v>641</v>
      </c>
      <c r="Q88" s="257">
        <v>98</v>
      </c>
    </row>
    <row r="89" spans="16:17" ht="12.75">
      <c r="P89" s="260">
        <v>643</v>
      </c>
      <c r="Q89" s="257">
        <v>99</v>
      </c>
    </row>
    <row r="90" spans="16:17" ht="12.75">
      <c r="P90" s="260">
        <v>645</v>
      </c>
      <c r="Q90" s="257">
        <v>100</v>
      </c>
    </row>
  </sheetData>
  <sheetProtection/>
  <mergeCells count="21">
    <mergeCell ref="A6:A7"/>
    <mergeCell ref="K6:K7"/>
    <mergeCell ref="E6:E7"/>
    <mergeCell ref="D4:E4"/>
    <mergeCell ref="K5:L5"/>
    <mergeCell ref="A29:D29"/>
    <mergeCell ref="G29:J29"/>
    <mergeCell ref="K29:L29"/>
    <mergeCell ref="B6:B7"/>
    <mergeCell ref="C6:C7"/>
    <mergeCell ref="D6:D7"/>
    <mergeCell ref="F6:F7"/>
    <mergeCell ref="G6:J6"/>
    <mergeCell ref="J4:L4"/>
    <mergeCell ref="L6:L7"/>
    <mergeCell ref="A1:M1"/>
    <mergeCell ref="A2:M2"/>
    <mergeCell ref="A3:C3"/>
    <mergeCell ref="D3:E3"/>
    <mergeCell ref="A4:C4"/>
    <mergeCell ref="M6:M7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65" r:id="rId2"/>
  <ignoredErrors>
    <ignoredError sqref="C27:F27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V6" sqref="V6"/>
    </sheetView>
  </sheetViews>
  <sheetFormatPr defaultColWidth="9.140625" defaultRowHeight="12.75"/>
  <cols>
    <col min="1" max="1" width="6.140625" style="19" customWidth="1"/>
    <col min="2" max="2" width="9.00390625" style="19" customWidth="1"/>
    <col min="3" max="3" width="8.140625" style="316" bestFit="1" customWidth="1"/>
    <col min="4" max="4" width="41.7109375" style="39" bestFit="1" customWidth="1"/>
    <col min="5" max="5" width="23.8515625" style="39" bestFit="1" customWidth="1"/>
    <col min="6" max="6" width="9.28125" style="17" customWidth="1"/>
    <col min="7" max="7" width="7.57421875" style="20" customWidth="1"/>
    <col min="8" max="8" width="2.140625" style="17" customWidth="1"/>
    <col min="9" max="9" width="5.28125" style="19" customWidth="1"/>
    <col min="10" max="10" width="14.28125" style="19" hidden="1" customWidth="1"/>
    <col min="11" max="11" width="9.421875" style="19" customWidth="1"/>
    <col min="12" max="12" width="8.140625" style="316" bestFit="1" customWidth="1"/>
    <col min="13" max="13" width="31.00390625" style="43" bestFit="1" customWidth="1"/>
    <col min="14" max="14" width="23.8515625" style="43" bestFit="1" customWidth="1"/>
    <col min="15" max="15" width="12.421875" style="17" customWidth="1"/>
    <col min="16" max="16" width="9.00390625" style="17" customWidth="1"/>
    <col min="17" max="17" width="5.7109375" style="17" customWidth="1"/>
    <col min="18" max="19" width="9.140625" style="17" customWidth="1"/>
    <col min="20" max="20" width="9.140625" style="251" hidden="1" customWidth="1"/>
    <col min="21" max="21" width="9.140625" style="252" hidden="1" customWidth="1"/>
    <col min="22" max="16384" width="9.140625" style="17" customWidth="1"/>
  </cols>
  <sheetData>
    <row r="1" spans="1:21" s="8" customFormat="1" ht="53.25" customHeight="1">
      <c r="A1" s="510" t="str">
        <f>('YARIŞMA BİLGİLERİ'!A2)</f>
        <v>Turkish Atletics Federation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T1" s="250">
        <v>4100</v>
      </c>
      <c r="U1" s="249">
        <v>100</v>
      </c>
    </row>
    <row r="2" spans="1:21" s="8" customFormat="1" ht="24.75" customHeight="1">
      <c r="A2" s="511" t="str">
        <f>'YARIŞMA BİLGİLERİ'!F19</f>
        <v>4.İnternational Rumi Children Games Sport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T2" s="250">
        <v>4120</v>
      </c>
      <c r="U2" s="249">
        <v>99</v>
      </c>
    </row>
    <row r="3" spans="1:21" s="10" customFormat="1" ht="21.75" customHeight="1">
      <c r="A3" s="512" t="s">
        <v>294</v>
      </c>
      <c r="B3" s="512"/>
      <c r="C3" s="512"/>
      <c r="D3" s="513" t="str">
        <f>Program!C8</f>
        <v>300 M.</v>
      </c>
      <c r="E3" s="513"/>
      <c r="F3" s="514"/>
      <c r="G3" s="514"/>
      <c r="H3" s="9"/>
      <c r="I3" s="524"/>
      <c r="J3" s="524"/>
      <c r="K3" s="524"/>
      <c r="L3" s="524"/>
      <c r="M3" s="164"/>
      <c r="N3" s="522"/>
      <c r="O3" s="522"/>
      <c r="P3" s="522"/>
      <c r="T3" s="250">
        <v>4140</v>
      </c>
      <c r="U3" s="249">
        <v>98</v>
      </c>
    </row>
    <row r="4" spans="1:21" s="10" customFormat="1" ht="17.25" customHeight="1">
      <c r="A4" s="517" t="s">
        <v>295</v>
      </c>
      <c r="B4" s="517"/>
      <c r="C4" s="517"/>
      <c r="D4" s="518" t="str">
        <f>'YARIŞMA BİLGİLERİ'!F21</f>
        <v>Boys-Erkekler</v>
      </c>
      <c r="E4" s="518"/>
      <c r="F4" s="24"/>
      <c r="G4" s="24"/>
      <c r="H4" s="24"/>
      <c r="I4" s="24"/>
      <c r="J4" s="24"/>
      <c r="K4" s="24"/>
      <c r="L4" s="317"/>
      <c r="M4" s="66" t="s">
        <v>293</v>
      </c>
      <c r="N4" s="523" t="str">
        <f>Program!B8</f>
        <v>21 April 2014 - 16.00</v>
      </c>
      <c r="O4" s="523"/>
      <c r="P4" s="523"/>
      <c r="T4" s="250">
        <v>4160</v>
      </c>
      <c r="U4" s="249">
        <v>97</v>
      </c>
    </row>
    <row r="5" spans="1:21" s="8" customFormat="1" ht="19.5" customHeight="1">
      <c r="A5" s="11"/>
      <c r="B5" s="11"/>
      <c r="C5" s="313"/>
      <c r="D5" s="12"/>
      <c r="E5" s="13"/>
      <c r="F5" s="13"/>
      <c r="G5" s="13"/>
      <c r="H5" s="13"/>
      <c r="I5" s="11"/>
      <c r="J5" s="11"/>
      <c r="K5" s="11"/>
      <c r="L5" s="318"/>
      <c r="M5" s="14"/>
      <c r="N5" s="521">
        <v>41750.6748375</v>
      </c>
      <c r="O5" s="521"/>
      <c r="P5" s="521"/>
      <c r="T5" s="250">
        <v>4180</v>
      </c>
      <c r="U5" s="249">
        <v>96</v>
      </c>
    </row>
    <row r="6" spans="1:21" s="15" customFormat="1" ht="24.75" customHeight="1">
      <c r="A6" s="519" t="s">
        <v>139</v>
      </c>
      <c r="B6" s="515" t="s">
        <v>140</v>
      </c>
      <c r="C6" s="520" t="s">
        <v>141</v>
      </c>
      <c r="D6" s="519" t="s">
        <v>142</v>
      </c>
      <c r="E6" s="519" t="s">
        <v>138</v>
      </c>
      <c r="F6" s="519" t="s">
        <v>137</v>
      </c>
      <c r="G6" s="515" t="s">
        <v>144</v>
      </c>
      <c r="I6" s="264" t="s">
        <v>145</v>
      </c>
      <c r="J6" s="265"/>
      <c r="K6" s="265"/>
      <c r="L6" s="319"/>
      <c r="M6" s="265"/>
      <c r="N6" s="265"/>
      <c r="O6" s="265"/>
      <c r="P6" s="266"/>
      <c r="T6" s="251">
        <v>4200</v>
      </c>
      <c r="U6" s="252">
        <v>95</v>
      </c>
    </row>
    <row r="7" spans="1:21" ht="31.5" customHeight="1">
      <c r="A7" s="519"/>
      <c r="B7" s="516"/>
      <c r="C7" s="520"/>
      <c r="D7" s="519"/>
      <c r="E7" s="519"/>
      <c r="F7" s="519"/>
      <c r="G7" s="516"/>
      <c r="H7" s="16"/>
      <c r="I7" s="35" t="s">
        <v>345</v>
      </c>
      <c r="J7" s="35" t="s">
        <v>28</v>
      </c>
      <c r="K7" s="35" t="s">
        <v>140</v>
      </c>
      <c r="L7" s="309" t="s">
        <v>141</v>
      </c>
      <c r="M7" s="36" t="s">
        <v>142</v>
      </c>
      <c r="N7" s="36" t="s">
        <v>138</v>
      </c>
      <c r="O7" s="35" t="s">
        <v>137</v>
      </c>
      <c r="P7" s="35" t="s">
        <v>148</v>
      </c>
      <c r="T7" s="251">
        <v>4220</v>
      </c>
      <c r="U7" s="252">
        <v>94</v>
      </c>
    </row>
    <row r="8" spans="1:21" s="15" customFormat="1" ht="41.25" customHeight="1">
      <c r="A8" s="270">
        <v>1</v>
      </c>
      <c r="B8" s="270">
        <v>47</v>
      </c>
      <c r="C8" s="346">
        <v>1999</v>
      </c>
      <c r="D8" s="357" t="s">
        <v>370</v>
      </c>
      <c r="E8" s="272" t="s">
        <v>310</v>
      </c>
      <c r="F8" s="348">
        <v>3518</v>
      </c>
      <c r="G8" s="358">
        <v>7</v>
      </c>
      <c r="H8" s="18"/>
      <c r="I8" s="270">
        <v>1</v>
      </c>
      <c r="J8" s="127" t="s">
        <v>85</v>
      </c>
      <c r="K8" s="345">
        <v>25</v>
      </c>
      <c r="L8" s="346" t="s">
        <v>349</v>
      </c>
      <c r="M8" s="347" t="s">
        <v>351</v>
      </c>
      <c r="N8" s="347" t="s">
        <v>354</v>
      </c>
      <c r="O8" s="348">
        <v>3986</v>
      </c>
      <c r="P8" s="345">
        <v>4</v>
      </c>
      <c r="T8" s="251">
        <v>4240</v>
      </c>
      <c r="U8" s="252">
        <v>93</v>
      </c>
    </row>
    <row r="9" spans="1:21" s="15" customFormat="1" ht="41.25" customHeight="1">
      <c r="A9" s="270">
        <v>2</v>
      </c>
      <c r="B9" s="270">
        <v>55</v>
      </c>
      <c r="C9" s="346">
        <v>1999</v>
      </c>
      <c r="D9" s="357" t="s">
        <v>378</v>
      </c>
      <c r="E9" s="272" t="s">
        <v>285</v>
      </c>
      <c r="F9" s="348">
        <v>3717</v>
      </c>
      <c r="G9" s="358">
        <v>6</v>
      </c>
      <c r="H9" s="18"/>
      <c r="I9" s="270">
        <v>2</v>
      </c>
      <c r="J9" s="127" t="s">
        <v>86</v>
      </c>
      <c r="K9" s="345">
        <v>14</v>
      </c>
      <c r="L9" s="346">
        <v>1999</v>
      </c>
      <c r="M9" s="347" t="s">
        <v>400</v>
      </c>
      <c r="N9" s="347" t="s">
        <v>348</v>
      </c>
      <c r="O9" s="348">
        <v>4157</v>
      </c>
      <c r="P9" s="345">
        <v>6</v>
      </c>
      <c r="T9" s="251">
        <v>4260</v>
      </c>
      <c r="U9" s="252">
        <v>92</v>
      </c>
    </row>
    <row r="10" spans="1:21" s="15" customFormat="1" ht="41.25" customHeight="1">
      <c r="A10" s="270">
        <v>3</v>
      </c>
      <c r="B10" s="270">
        <v>35</v>
      </c>
      <c r="C10" s="346">
        <v>2000</v>
      </c>
      <c r="D10" s="357" t="s">
        <v>413</v>
      </c>
      <c r="E10" s="272" t="s">
        <v>309</v>
      </c>
      <c r="F10" s="348">
        <v>3788</v>
      </c>
      <c r="G10" s="358">
        <v>5</v>
      </c>
      <c r="H10" s="18"/>
      <c r="I10" s="270">
        <v>3</v>
      </c>
      <c r="J10" s="127" t="s">
        <v>87</v>
      </c>
      <c r="K10" s="345">
        <v>4</v>
      </c>
      <c r="L10" s="346">
        <v>2000</v>
      </c>
      <c r="M10" s="347" t="s">
        <v>391</v>
      </c>
      <c r="N10" s="347" t="s">
        <v>311</v>
      </c>
      <c r="O10" s="348">
        <v>4764</v>
      </c>
      <c r="P10" s="345">
        <v>7</v>
      </c>
      <c r="T10" s="251">
        <v>4280</v>
      </c>
      <c r="U10" s="252">
        <v>91</v>
      </c>
    </row>
    <row r="11" spans="1:21" s="15" customFormat="1" ht="41.25" customHeight="1">
      <c r="A11" s="270">
        <v>4</v>
      </c>
      <c r="B11" s="270">
        <v>25</v>
      </c>
      <c r="C11" s="346" t="s">
        <v>349</v>
      </c>
      <c r="D11" s="357" t="s">
        <v>351</v>
      </c>
      <c r="E11" s="272" t="s">
        <v>354</v>
      </c>
      <c r="F11" s="348">
        <v>3986</v>
      </c>
      <c r="G11" s="358">
        <v>4</v>
      </c>
      <c r="H11" s="18"/>
      <c r="I11" s="270">
        <v>4</v>
      </c>
      <c r="J11" s="127" t="s">
        <v>88</v>
      </c>
      <c r="K11" s="345">
        <v>35</v>
      </c>
      <c r="L11" s="346">
        <v>2000</v>
      </c>
      <c r="M11" s="347" t="s">
        <v>413</v>
      </c>
      <c r="N11" s="347" t="s">
        <v>309</v>
      </c>
      <c r="O11" s="348">
        <v>3788</v>
      </c>
      <c r="P11" s="345">
        <v>3</v>
      </c>
      <c r="T11" s="251">
        <v>4300</v>
      </c>
      <c r="U11" s="252">
        <v>90</v>
      </c>
    </row>
    <row r="12" spans="1:21" s="15" customFormat="1" ht="41.25" customHeight="1">
      <c r="A12" s="270">
        <v>5</v>
      </c>
      <c r="B12" s="270">
        <v>19</v>
      </c>
      <c r="C12" s="346">
        <v>1999</v>
      </c>
      <c r="D12" s="357" t="s">
        <v>408</v>
      </c>
      <c r="E12" s="272" t="s">
        <v>300</v>
      </c>
      <c r="F12" s="348">
        <v>3990</v>
      </c>
      <c r="G12" s="358">
        <v>3</v>
      </c>
      <c r="H12" s="18"/>
      <c r="I12" s="270">
        <v>5</v>
      </c>
      <c r="J12" s="127" t="s">
        <v>89</v>
      </c>
      <c r="K12" s="345">
        <v>47</v>
      </c>
      <c r="L12" s="346">
        <v>1999</v>
      </c>
      <c r="M12" s="347" t="s">
        <v>370</v>
      </c>
      <c r="N12" s="347" t="s">
        <v>310</v>
      </c>
      <c r="O12" s="348">
        <v>3518</v>
      </c>
      <c r="P12" s="345">
        <v>1</v>
      </c>
      <c r="T12" s="251">
        <v>4320</v>
      </c>
      <c r="U12" s="252">
        <v>89</v>
      </c>
    </row>
    <row r="13" spans="1:21" s="15" customFormat="1" ht="41.25" customHeight="1">
      <c r="A13" s="270">
        <v>6</v>
      </c>
      <c r="B13" s="270">
        <v>14</v>
      </c>
      <c r="C13" s="346">
        <v>1999</v>
      </c>
      <c r="D13" s="357" t="s">
        <v>400</v>
      </c>
      <c r="E13" s="272" t="s">
        <v>348</v>
      </c>
      <c r="F13" s="348">
        <v>4157</v>
      </c>
      <c r="G13" s="358">
        <v>2</v>
      </c>
      <c r="H13" s="18"/>
      <c r="I13" s="270">
        <v>6</v>
      </c>
      <c r="J13" s="127" t="s">
        <v>90</v>
      </c>
      <c r="K13" s="345">
        <v>55</v>
      </c>
      <c r="L13" s="346">
        <v>1999</v>
      </c>
      <c r="M13" s="347" t="s">
        <v>378</v>
      </c>
      <c r="N13" s="347" t="s">
        <v>285</v>
      </c>
      <c r="O13" s="348">
        <v>3717</v>
      </c>
      <c r="P13" s="345">
        <v>2</v>
      </c>
      <c r="T13" s="251">
        <v>4340</v>
      </c>
      <c r="U13" s="252">
        <v>88</v>
      </c>
    </row>
    <row r="14" spans="1:21" s="15" customFormat="1" ht="41.25" customHeight="1">
      <c r="A14" s="270">
        <v>7</v>
      </c>
      <c r="B14" s="270">
        <v>4</v>
      </c>
      <c r="C14" s="346">
        <v>2000</v>
      </c>
      <c r="D14" s="357" t="s">
        <v>391</v>
      </c>
      <c r="E14" s="272" t="s">
        <v>311</v>
      </c>
      <c r="F14" s="348">
        <v>4764</v>
      </c>
      <c r="G14" s="358">
        <v>1</v>
      </c>
      <c r="H14" s="18"/>
      <c r="I14" s="270">
        <v>7</v>
      </c>
      <c r="J14" s="127" t="s">
        <v>91</v>
      </c>
      <c r="K14" s="345">
        <v>19</v>
      </c>
      <c r="L14" s="346">
        <v>1999</v>
      </c>
      <c r="M14" s="347" t="s">
        <v>408</v>
      </c>
      <c r="N14" s="347" t="s">
        <v>300</v>
      </c>
      <c r="O14" s="348">
        <v>3990</v>
      </c>
      <c r="P14" s="345">
        <v>5</v>
      </c>
      <c r="T14" s="251">
        <v>4360</v>
      </c>
      <c r="U14" s="252">
        <v>87</v>
      </c>
    </row>
    <row r="15" spans="1:21" s="15" customFormat="1" ht="41.25" customHeight="1">
      <c r="A15" s="270"/>
      <c r="B15" s="270"/>
      <c r="C15" s="346"/>
      <c r="D15" s="357"/>
      <c r="E15" s="272"/>
      <c r="F15" s="348"/>
      <c r="G15" s="358"/>
      <c r="H15" s="18"/>
      <c r="I15" s="270">
        <v>8</v>
      </c>
      <c r="J15" s="127" t="s">
        <v>92</v>
      </c>
      <c r="K15" s="345" t="s">
        <v>393</v>
      </c>
      <c r="L15" s="346" t="s">
        <v>393</v>
      </c>
      <c r="M15" s="347" t="s">
        <v>393</v>
      </c>
      <c r="N15" s="347" t="s">
        <v>393</v>
      </c>
      <c r="O15" s="348"/>
      <c r="P15" s="345"/>
      <c r="T15" s="251">
        <v>4380</v>
      </c>
      <c r="U15" s="252">
        <v>86</v>
      </c>
    </row>
    <row r="16" spans="1:21" s="15" customFormat="1" ht="41.25" customHeight="1">
      <c r="A16" s="270"/>
      <c r="B16" s="270"/>
      <c r="C16" s="346"/>
      <c r="D16" s="357"/>
      <c r="E16" s="272"/>
      <c r="F16" s="348"/>
      <c r="G16" s="358"/>
      <c r="H16" s="18"/>
      <c r="I16" s="264" t="s">
        <v>146</v>
      </c>
      <c r="J16" s="265"/>
      <c r="K16" s="265"/>
      <c r="L16" s="319"/>
      <c r="M16" s="265"/>
      <c r="N16" s="265"/>
      <c r="O16" s="265"/>
      <c r="P16" s="266"/>
      <c r="T16" s="251">
        <v>4400</v>
      </c>
      <c r="U16" s="252">
        <v>85</v>
      </c>
    </row>
    <row r="17" spans="1:21" s="15" customFormat="1" ht="41.25" customHeight="1">
      <c r="A17" s="270"/>
      <c r="B17" s="270"/>
      <c r="C17" s="346"/>
      <c r="D17" s="357"/>
      <c r="E17" s="272"/>
      <c r="F17" s="348"/>
      <c r="G17" s="358"/>
      <c r="H17" s="18"/>
      <c r="I17" s="35" t="s">
        <v>345</v>
      </c>
      <c r="J17" s="35" t="s">
        <v>28</v>
      </c>
      <c r="K17" s="35" t="s">
        <v>140</v>
      </c>
      <c r="L17" s="309" t="s">
        <v>141</v>
      </c>
      <c r="M17" s="36" t="s">
        <v>142</v>
      </c>
      <c r="N17" s="36" t="s">
        <v>138</v>
      </c>
      <c r="O17" s="35" t="s">
        <v>137</v>
      </c>
      <c r="P17" s="35" t="s">
        <v>148</v>
      </c>
      <c r="T17" s="251">
        <v>4420</v>
      </c>
      <c r="U17" s="252">
        <v>84</v>
      </c>
    </row>
    <row r="18" spans="1:21" s="15" customFormat="1" ht="41.25" customHeight="1">
      <c r="A18" s="270"/>
      <c r="B18" s="270"/>
      <c r="C18" s="346"/>
      <c r="D18" s="357"/>
      <c r="E18" s="272"/>
      <c r="F18" s="348"/>
      <c r="G18" s="358"/>
      <c r="H18" s="18"/>
      <c r="I18" s="270">
        <v>1</v>
      </c>
      <c r="J18" s="127" t="s">
        <v>93</v>
      </c>
      <c r="K18" s="345" t="s">
        <v>393</v>
      </c>
      <c r="L18" s="346" t="s">
        <v>393</v>
      </c>
      <c r="M18" s="347" t="s">
        <v>393</v>
      </c>
      <c r="N18" s="347" t="s">
        <v>393</v>
      </c>
      <c r="O18" s="348"/>
      <c r="P18" s="345"/>
      <c r="T18" s="251">
        <v>4440</v>
      </c>
      <c r="U18" s="252">
        <v>83</v>
      </c>
    </row>
    <row r="19" spans="1:21" s="15" customFormat="1" ht="41.25" customHeight="1">
      <c r="A19" s="270"/>
      <c r="B19" s="270"/>
      <c r="C19" s="346"/>
      <c r="D19" s="357"/>
      <c r="E19" s="272"/>
      <c r="F19" s="348"/>
      <c r="G19" s="358"/>
      <c r="H19" s="18"/>
      <c r="I19" s="270">
        <v>2</v>
      </c>
      <c r="J19" s="127" t="s">
        <v>94</v>
      </c>
      <c r="K19" s="345" t="s">
        <v>393</v>
      </c>
      <c r="L19" s="346" t="s">
        <v>393</v>
      </c>
      <c r="M19" s="347" t="s">
        <v>393</v>
      </c>
      <c r="N19" s="347" t="s">
        <v>393</v>
      </c>
      <c r="O19" s="348"/>
      <c r="P19" s="345"/>
      <c r="T19" s="251">
        <v>4460</v>
      </c>
      <c r="U19" s="252">
        <v>82</v>
      </c>
    </row>
    <row r="20" spans="1:21" s="15" customFormat="1" ht="41.25" customHeight="1">
      <c r="A20" s="270"/>
      <c r="B20" s="270"/>
      <c r="C20" s="346"/>
      <c r="D20" s="357"/>
      <c r="E20" s="272"/>
      <c r="F20" s="348"/>
      <c r="G20" s="358"/>
      <c r="H20" s="18"/>
      <c r="I20" s="270">
        <v>3</v>
      </c>
      <c r="J20" s="127" t="s">
        <v>95</v>
      </c>
      <c r="K20" s="345" t="s">
        <v>393</v>
      </c>
      <c r="L20" s="346" t="s">
        <v>393</v>
      </c>
      <c r="M20" s="347" t="s">
        <v>393</v>
      </c>
      <c r="N20" s="347" t="s">
        <v>393</v>
      </c>
      <c r="O20" s="348"/>
      <c r="P20" s="345"/>
      <c r="T20" s="251">
        <v>4480</v>
      </c>
      <c r="U20" s="252">
        <v>81</v>
      </c>
    </row>
    <row r="21" spans="1:21" s="15" customFormat="1" ht="41.25" customHeight="1">
      <c r="A21" s="270"/>
      <c r="B21" s="270"/>
      <c r="C21" s="346"/>
      <c r="D21" s="357"/>
      <c r="E21" s="272"/>
      <c r="F21" s="348"/>
      <c r="G21" s="358"/>
      <c r="H21" s="18"/>
      <c r="I21" s="270">
        <v>4</v>
      </c>
      <c r="J21" s="127" t="s">
        <v>96</v>
      </c>
      <c r="K21" s="345" t="s">
        <v>393</v>
      </c>
      <c r="L21" s="346" t="s">
        <v>393</v>
      </c>
      <c r="M21" s="347" t="s">
        <v>393</v>
      </c>
      <c r="N21" s="347" t="s">
        <v>393</v>
      </c>
      <c r="O21" s="348"/>
      <c r="P21" s="345"/>
      <c r="T21" s="251">
        <v>4500</v>
      </c>
      <c r="U21" s="252">
        <v>80</v>
      </c>
    </row>
    <row r="22" spans="1:21" s="15" customFormat="1" ht="41.25" customHeight="1">
      <c r="A22" s="270"/>
      <c r="B22" s="270"/>
      <c r="C22" s="346"/>
      <c r="D22" s="357"/>
      <c r="E22" s="272"/>
      <c r="F22" s="348"/>
      <c r="G22" s="358"/>
      <c r="H22" s="18"/>
      <c r="I22" s="270">
        <v>5</v>
      </c>
      <c r="J22" s="127" t="s">
        <v>97</v>
      </c>
      <c r="K22" s="345" t="s">
        <v>393</v>
      </c>
      <c r="L22" s="346" t="s">
        <v>393</v>
      </c>
      <c r="M22" s="347" t="s">
        <v>393</v>
      </c>
      <c r="N22" s="347" t="s">
        <v>393</v>
      </c>
      <c r="O22" s="348"/>
      <c r="P22" s="345"/>
      <c r="T22" s="251">
        <v>4520</v>
      </c>
      <c r="U22" s="252">
        <v>79</v>
      </c>
    </row>
    <row r="23" spans="1:21" s="15" customFormat="1" ht="41.25" customHeight="1">
      <c r="A23" s="270"/>
      <c r="B23" s="270"/>
      <c r="C23" s="346"/>
      <c r="D23" s="357"/>
      <c r="E23" s="272"/>
      <c r="F23" s="348"/>
      <c r="G23" s="358"/>
      <c r="H23" s="18"/>
      <c r="I23" s="270">
        <v>6</v>
      </c>
      <c r="J23" s="127" t="s">
        <v>98</v>
      </c>
      <c r="K23" s="345" t="s">
        <v>393</v>
      </c>
      <c r="L23" s="346" t="s">
        <v>393</v>
      </c>
      <c r="M23" s="347" t="s">
        <v>393</v>
      </c>
      <c r="N23" s="347" t="s">
        <v>393</v>
      </c>
      <c r="O23" s="348"/>
      <c r="P23" s="345"/>
      <c r="T23" s="251">
        <v>4540</v>
      </c>
      <c r="U23" s="252">
        <v>78</v>
      </c>
    </row>
    <row r="24" spans="1:21" s="15" customFormat="1" ht="41.25" customHeight="1">
      <c r="A24" s="270"/>
      <c r="B24" s="270"/>
      <c r="C24" s="346"/>
      <c r="D24" s="357"/>
      <c r="E24" s="272"/>
      <c r="F24" s="348"/>
      <c r="G24" s="358"/>
      <c r="H24" s="18"/>
      <c r="I24" s="270">
        <v>7</v>
      </c>
      <c r="J24" s="127" t="s">
        <v>99</v>
      </c>
      <c r="K24" s="345" t="s">
        <v>393</v>
      </c>
      <c r="L24" s="346" t="s">
        <v>393</v>
      </c>
      <c r="M24" s="347" t="s">
        <v>393</v>
      </c>
      <c r="N24" s="347" t="s">
        <v>393</v>
      </c>
      <c r="O24" s="348"/>
      <c r="P24" s="345"/>
      <c r="T24" s="251">
        <v>4560</v>
      </c>
      <c r="U24" s="252">
        <v>77</v>
      </c>
    </row>
    <row r="25" spans="1:21" s="15" customFormat="1" ht="41.25" customHeight="1">
      <c r="A25" s="270"/>
      <c r="B25" s="270"/>
      <c r="C25" s="346"/>
      <c r="D25" s="357"/>
      <c r="E25" s="272"/>
      <c r="F25" s="348"/>
      <c r="G25" s="358"/>
      <c r="H25" s="18"/>
      <c r="I25" s="270">
        <v>8</v>
      </c>
      <c r="J25" s="127" t="s">
        <v>100</v>
      </c>
      <c r="K25" s="345" t="s">
        <v>393</v>
      </c>
      <c r="L25" s="346" t="s">
        <v>393</v>
      </c>
      <c r="M25" s="347" t="s">
        <v>393</v>
      </c>
      <c r="N25" s="347" t="s">
        <v>393</v>
      </c>
      <c r="O25" s="348"/>
      <c r="P25" s="345"/>
      <c r="T25" s="251">
        <v>4580</v>
      </c>
      <c r="U25" s="252">
        <v>76</v>
      </c>
    </row>
    <row r="26" spans="1:21" s="15" customFormat="1" ht="41.25" customHeight="1">
      <c r="A26" s="270"/>
      <c r="B26" s="270"/>
      <c r="C26" s="346"/>
      <c r="D26" s="357"/>
      <c r="E26" s="272"/>
      <c r="F26" s="348"/>
      <c r="G26" s="358"/>
      <c r="H26" s="18"/>
      <c r="I26" s="264" t="s">
        <v>147</v>
      </c>
      <c r="J26" s="265"/>
      <c r="K26" s="265"/>
      <c r="L26" s="319"/>
      <c r="M26" s="265"/>
      <c r="N26" s="265"/>
      <c r="O26" s="265"/>
      <c r="P26" s="266"/>
      <c r="T26" s="251">
        <v>4600</v>
      </c>
      <c r="U26" s="252">
        <v>75</v>
      </c>
    </row>
    <row r="27" spans="1:21" s="15" customFormat="1" ht="41.25" customHeight="1">
      <c r="A27" s="270"/>
      <c r="B27" s="270"/>
      <c r="C27" s="346"/>
      <c r="D27" s="357"/>
      <c r="E27" s="272"/>
      <c r="F27" s="348"/>
      <c r="G27" s="358"/>
      <c r="H27" s="18"/>
      <c r="I27" s="35" t="s">
        <v>345</v>
      </c>
      <c r="J27" s="35" t="s">
        <v>28</v>
      </c>
      <c r="K27" s="35" t="s">
        <v>140</v>
      </c>
      <c r="L27" s="309" t="s">
        <v>141</v>
      </c>
      <c r="M27" s="36" t="s">
        <v>142</v>
      </c>
      <c r="N27" s="36" t="s">
        <v>138</v>
      </c>
      <c r="O27" s="35" t="s">
        <v>137</v>
      </c>
      <c r="P27" s="35" t="s">
        <v>148</v>
      </c>
      <c r="T27" s="251">
        <v>4620</v>
      </c>
      <c r="U27" s="252">
        <v>74</v>
      </c>
    </row>
    <row r="28" spans="1:21" s="15" customFormat="1" ht="41.25" customHeight="1">
      <c r="A28" s="270"/>
      <c r="B28" s="270"/>
      <c r="C28" s="346"/>
      <c r="D28" s="357"/>
      <c r="E28" s="272"/>
      <c r="F28" s="348"/>
      <c r="G28" s="358"/>
      <c r="H28" s="18"/>
      <c r="I28" s="270">
        <v>1</v>
      </c>
      <c r="J28" s="127" t="s">
        <v>101</v>
      </c>
      <c r="K28" s="345" t="s">
        <v>393</v>
      </c>
      <c r="L28" s="346" t="s">
        <v>393</v>
      </c>
      <c r="M28" s="347" t="s">
        <v>393</v>
      </c>
      <c r="N28" s="347" t="s">
        <v>393</v>
      </c>
      <c r="O28" s="348"/>
      <c r="P28" s="345"/>
      <c r="T28" s="251">
        <v>4640</v>
      </c>
      <c r="U28" s="252">
        <v>73</v>
      </c>
    </row>
    <row r="29" spans="1:21" s="15" customFormat="1" ht="41.25" customHeight="1">
      <c r="A29" s="270"/>
      <c r="B29" s="270"/>
      <c r="C29" s="346"/>
      <c r="D29" s="357"/>
      <c r="E29" s="272"/>
      <c r="F29" s="348"/>
      <c r="G29" s="358"/>
      <c r="H29" s="18"/>
      <c r="I29" s="270">
        <v>2</v>
      </c>
      <c r="J29" s="127" t="s">
        <v>102</v>
      </c>
      <c r="K29" s="345" t="s">
        <v>393</v>
      </c>
      <c r="L29" s="346" t="s">
        <v>393</v>
      </c>
      <c r="M29" s="347" t="s">
        <v>393</v>
      </c>
      <c r="N29" s="347" t="s">
        <v>393</v>
      </c>
      <c r="O29" s="348"/>
      <c r="P29" s="345"/>
      <c r="T29" s="251">
        <v>4660</v>
      </c>
      <c r="U29" s="252">
        <v>72</v>
      </c>
    </row>
    <row r="30" spans="1:21" s="15" customFormat="1" ht="41.25" customHeight="1">
      <c r="A30" s="270"/>
      <c r="B30" s="270"/>
      <c r="C30" s="346"/>
      <c r="D30" s="357"/>
      <c r="E30" s="272"/>
      <c r="F30" s="348"/>
      <c r="G30" s="358"/>
      <c r="H30" s="18"/>
      <c r="I30" s="270">
        <v>3</v>
      </c>
      <c r="J30" s="127" t="s">
        <v>103</v>
      </c>
      <c r="K30" s="345" t="s">
        <v>393</v>
      </c>
      <c r="L30" s="346" t="s">
        <v>393</v>
      </c>
      <c r="M30" s="347" t="s">
        <v>393</v>
      </c>
      <c r="N30" s="347" t="s">
        <v>393</v>
      </c>
      <c r="O30" s="348"/>
      <c r="P30" s="345"/>
      <c r="T30" s="251">
        <v>4680</v>
      </c>
      <c r="U30" s="252">
        <v>71</v>
      </c>
    </row>
    <row r="31" spans="1:21" s="15" customFormat="1" ht="41.25" customHeight="1">
      <c r="A31" s="270"/>
      <c r="B31" s="270"/>
      <c r="C31" s="346"/>
      <c r="D31" s="357"/>
      <c r="E31" s="272"/>
      <c r="F31" s="348"/>
      <c r="G31" s="358"/>
      <c r="H31" s="18"/>
      <c r="I31" s="270">
        <v>4</v>
      </c>
      <c r="J31" s="127" t="s">
        <v>104</v>
      </c>
      <c r="K31" s="345" t="s">
        <v>393</v>
      </c>
      <c r="L31" s="346" t="s">
        <v>393</v>
      </c>
      <c r="M31" s="347" t="s">
        <v>393</v>
      </c>
      <c r="N31" s="347" t="s">
        <v>393</v>
      </c>
      <c r="O31" s="348"/>
      <c r="P31" s="345"/>
      <c r="T31" s="251">
        <v>4700</v>
      </c>
      <c r="U31" s="252">
        <v>70</v>
      </c>
    </row>
    <row r="32" spans="1:21" s="15" customFormat="1" ht="41.25" customHeight="1">
      <c r="A32" s="270"/>
      <c r="B32" s="270"/>
      <c r="C32" s="346"/>
      <c r="D32" s="357"/>
      <c r="E32" s="272"/>
      <c r="F32" s="348"/>
      <c r="G32" s="358"/>
      <c r="H32" s="18"/>
      <c r="I32" s="270">
        <v>5</v>
      </c>
      <c r="J32" s="127" t="s">
        <v>105</v>
      </c>
      <c r="K32" s="345" t="s">
        <v>393</v>
      </c>
      <c r="L32" s="346" t="s">
        <v>393</v>
      </c>
      <c r="M32" s="347" t="s">
        <v>393</v>
      </c>
      <c r="N32" s="347" t="s">
        <v>393</v>
      </c>
      <c r="O32" s="348"/>
      <c r="P32" s="345"/>
      <c r="T32" s="251">
        <v>4720</v>
      </c>
      <c r="U32" s="252">
        <v>69</v>
      </c>
    </row>
    <row r="33" spans="1:21" s="15" customFormat="1" ht="41.25" customHeight="1">
      <c r="A33" s="270"/>
      <c r="B33" s="270"/>
      <c r="C33" s="346"/>
      <c r="D33" s="357"/>
      <c r="E33" s="272"/>
      <c r="F33" s="348"/>
      <c r="G33" s="358"/>
      <c r="H33" s="18"/>
      <c r="I33" s="270">
        <v>6</v>
      </c>
      <c r="J33" s="127" t="s">
        <v>106</v>
      </c>
      <c r="K33" s="345" t="s">
        <v>393</v>
      </c>
      <c r="L33" s="346" t="s">
        <v>393</v>
      </c>
      <c r="M33" s="347" t="s">
        <v>393</v>
      </c>
      <c r="N33" s="347" t="s">
        <v>393</v>
      </c>
      <c r="O33" s="348"/>
      <c r="P33" s="345"/>
      <c r="T33" s="251">
        <v>4740</v>
      </c>
      <c r="U33" s="252">
        <v>68</v>
      </c>
    </row>
    <row r="34" spans="1:21" s="15" customFormat="1" ht="41.25" customHeight="1">
      <c r="A34" s="270"/>
      <c r="B34" s="270"/>
      <c r="C34" s="346"/>
      <c r="D34" s="357"/>
      <c r="E34" s="272"/>
      <c r="F34" s="348"/>
      <c r="G34" s="358"/>
      <c r="H34" s="18"/>
      <c r="I34" s="270">
        <v>7</v>
      </c>
      <c r="J34" s="127" t="s">
        <v>107</v>
      </c>
      <c r="K34" s="345" t="s">
        <v>393</v>
      </c>
      <c r="L34" s="346" t="s">
        <v>393</v>
      </c>
      <c r="M34" s="347" t="s">
        <v>393</v>
      </c>
      <c r="N34" s="347" t="s">
        <v>393</v>
      </c>
      <c r="O34" s="348"/>
      <c r="P34" s="345"/>
      <c r="T34" s="251">
        <v>4760</v>
      </c>
      <c r="U34" s="252">
        <v>67</v>
      </c>
    </row>
    <row r="35" spans="1:21" s="15" customFormat="1" ht="41.25" customHeight="1">
      <c r="A35" s="270"/>
      <c r="B35" s="270"/>
      <c r="C35" s="346"/>
      <c r="D35" s="357"/>
      <c r="E35" s="272"/>
      <c r="F35" s="348"/>
      <c r="G35" s="358"/>
      <c r="H35" s="18"/>
      <c r="I35" s="270">
        <v>8</v>
      </c>
      <c r="J35" s="127" t="s">
        <v>108</v>
      </c>
      <c r="K35" s="345">
        <f>IF(ISERROR(VLOOKUP(J35,event!$B$4:$H$592,2,0)),"",(VLOOKUP(J35,event!$B$4:$H$592,2,0)))</f>
      </c>
      <c r="L35" s="346">
        <f>IF(ISERROR(VLOOKUP(J35,event!$B$4:$H$592,4,0)),"",(VLOOKUP(J35,event!$B$4:$H$592,4,0)))</f>
      </c>
      <c r="M35" s="347">
        <f>IF(ISERROR(VLOOKUP(J35,event!$B$4:$H$592,5,0)),"",(VLOOKUP(J35,event!$B$4:$H$592,5,0)))</f>
      </c>
      <c r="N35" s="347">
        <f>IF(ISERROR(VLOOKUP(J35,event!$B$4:$H$592,6,0)),"",(VLOOKUP(J35,event!$B$4:$H$592,6,0)))</f>
      </c>
      <c r="O35" s="348"/>
      <c r="P35" s="345"/>
      <c r="T35" s="251">
        <v>4780</v>
      </c>
      <c r="U35" s="252">
        <v>66</v>
      </c>
    </row>
    <row r="36" spans="1:21" ht="13.5" customHeight="1">
      <c r="A36" s="26"/>
      <c r="B36" s="26"/>
      <c r="C36" s="314"/>
      <c r="D36" s="44"/>
      <c r="E36" s="27"/>
      <c r="F36" s="28"/>
      <c r="G36" s="29"/>
      <c r="I36" s="30"/>
      <c r="J36" s="31"/>
      <c r="K36" s="32"/>
      <c r="L36" s="320"/>
      <c r="M36" s="40"/>
      <c r="N36" s="40"/>
      <c r="O36" s="33"/>
      <c r="P36" s="32"/>
      <c r="T36" s="251">
        <v>4800</v>
      </c>
      <c r="U36" s="252">
        <v>65</v>
      </c>
    </row>
    <row r="37" spans="1:21" ht="14.25" customHeight="1">
      <c r="A37" s="21" t="s">
        <v>6</v>
      </c>
      <c r="B37" s="21"/>
      <c r="C37" s="315"/>
      <c r="D37" s="45"/>
      <c r="E37" s="38" t="s">
        <v>0</v>
      </c>
      <c r="F37" s="34" t="s">
        <v>1</v>
      </c>
      <c r="G37" s="19"/>
      <c r="H37" s="22" t="s">
        <v>2</v>
      </c>
      <c r="I37" s="22"/>
      <c r="J37" s="22"/>
      <c r="K37" s="22"/>
      <c r="M37" s="41" t="s">
        <v>3</v>
      </c>
      <c r="N37" s="42" t="s">
        <v>3</v>
      </c>
      <c r="O37" s="19" t="s">
        <v>3</v>
      </c>
      <c r="P37" s="21"/>
      <c r="Q37" s="23"/>
      <c r="T37" s="251">
        <v>4810</v>
      </c>
      <c r="U37" s="252">
        <v>64</v>
      </c>
    </row>
    <row r="38" spans="20:21" ht="12.75">
      <c r="T38" s="251">
        <v>4820</v>
      </c>
      <c r="U38" s="252">
        <v>63</v>
      </c>
    </row>
    <row r="39" spans="20:21" ht="12.75">
      <c r="T39" s="251">
        <v>4830</v>
      </c>
      <c r="U39" s="252">
        <v>62</v>
      </c>
    </row>
    <row r="40" spans="20:21" ht="12.75">
      <c r="T40" s="251">
        <v>4840</v>
      </c>
      <c r="U40" s="252">
        <v>61</v>
      </c>
    </row>
    <row r="41" spans="20:21" ht="12.75">
      <c r="T41" s="251">
        <v>4850</v>
      </c>
      <c r="U41" s="252">
        <v>60</v>
      </c>
    </row>
    <row r="42" spans="20:21" ht="12.75">
      <c r="T42" s="251">
        <v>4860</v>
      </c>
      <c r="U42" s="252">
        <v>59</v>
      </c>
    </row>
    <row r="43" spans="20:21" ht="12.75">
      <c r="T43" s="251">
        <v>4870</v>
      </c>
      <c r="U43" s="252">
        <v>58</v>
      </c>
    </row>
    <row r="44" spans="20:21" ht="12.75">
      <c r="T44" s="251">
        <v>4880</v>
      </c>
      <c r="U44" s="252">
        <v>57</v>
      </c>
    </row>
    <row r="45" spans="20:21" ht="12.75">
      <c r="T45" s="251">
        <v>4890</v>
      </c>
      <c r="U45" s="252">
        <v>56</v>
      </c>
    </row>
    <row r="46" spans="20:21" ht="12.75">
      <c r="T46" s="251">
        <v>4900</v>
      </c>
      <c r="U46" s="252">
        <v>55</v>
      </c>
    </row>
    <row r="47" spans="20:21" ht="12.75">
      <c r="T47" s="251">
        <v>4910</v>
      </c>
      <c r="U47" s="252">
        <v>54</v>
      </c>
    </row>
    <row r="48" spans="20:21" ht="12.75">
      <c r="T48" s="251">
        <v>4920</v>
      </c>
      <c r="U48" s="252">
        <v>53</v>
      </c>
    </row>
    <row r="49" spans="20:21" ht="12.75">
      <c r="T49" s="251">
        <v>4930</v>
      </c>
      <c r="U49" s="252">
        <v>52</v>
      </c>
    </row>
    <row r="50" spans="20:21" ht="12.75">
      <c r="T50" s="251">
        <v>4940</v>
      </c>
      <c r="U50" s="252">
        <v>51</v>
      </c>
    </row>
    <row r="51" spans="20:21" ht="12.75">
      <c r="T51" s="251">
        <v>4950</v>
      </c>
      <c r="U51" s="252">
        <v>50</v>
      </c>
    </row>
    <row r="52" spans="20:21" ht="12.75">
      <c r="T52" s="251">
        <v>4960</v>
      </c>
      <c r="U52" s="252">
        <v>49</v>
      </c>
    </row>
    <row r="53" spans="20:21" ht="12.75">
      <c r="T53" s="251">
        <v>4970</v>
      </c>
      <c r="U53" s="252">
        <v>48</v>
      </c>
    </row>
    <row r="54" spans="20:21" ht="12.75">
      <c r="T54" s="251">
        <v>4980</v>
      </c>
      <c r="U54" s="252">
        <v>47</v>
      </c>
    </row>
    <row r="55" spans="20:21" ht="12.75">
      <c r="T55" s="251">
        <v>4990</v>
      </c>
      <c r="U55" s="252">
        <v>46</v>
      </c>
    </row>
    <row r="56" spans="20:21" ht="12.75">
      <c r="T56" s="251">
        <v>5000</v>
      </c>
      <c r="U56" s="252">
        <v>45</v>
      </c>
    </row>
    <row r="57" spans="20:21" ht="12.75">
      <c r="T57" s="251">
        <v>5010</v>
      </c>
      <c r="U57" s="252">
        <v>44</v>
      </c>
    </row>
    <row r="58" spans="20:21" ht="12.75">
      <c r="T58" s="251">
        <v>5020</v>
      </c>
      <c r="U58" s="252">
        <v>43</v>
      </c>
    </row>
    <row r="59" spans="20:21" ht="12.75">
      <c r="T59" s="251">
        <v>5030</v>
      </c>
      <c r="U59" s="252">
        <v>42</v>
      </c>
    </row>
    <row r="60" spans="20:21" ht="12.75">
      <c r="T60" s="251">
        <v>5040</v>
      </c>
      <c r="U60" s="252">
        <v>41</v>
      </c>
    </row>
    <row r="61" spans="20:21" ht="12.75">
      <c r="T61" s="251">
        <v>5050</v>
      </c>
      <c r="U61" s="252">
        <v>40</v>
      </c>
    </row>
    <row r="62" spans="20:21" ht="12.75">
      <c r="T62" s="251">
        <v>5060</v>
      </c>
      <c r="U62" s="252">
        <v>39</v>
      </c>
    </row>
    <row r="63" spans="20:21" ht="12.75">
      <c r="T63" s="251">
        <v>5070</v>
      </c>
      <c r="U63" s="252">
        <v>38</v>
      </c>
    </row>
    <row r="64" spans="20:21" ht="12.75">
      <c r="T64" s="251">
        <v>5080</v>
      </c>
      <c r="U64" s="252">
        <v>37</v>
      </c>
    </row>
    <row r="65" spans="20:21" ht="12.75">
      <c r="T65" s="251">
        <v>5090</v>
      </c>
      <c r="U65" s="252">
        <v>36</v>
      </c>
    </row>
    <row r="66" spans="20:21" ht="12.75">
      <c r="T66" s="251">
        <v>5100</v>
      </c>
      <c r="U66" s="252">
        <v>35</v>
      </c>
    </row>
    <row r="67" spans="20:21" ht="12.75">
      <c r="T67" s="251">
        <v>5110</v>
      </c>
      <c r="U67" s="252">
        <v>34</v>
      </c>
    </row>
    <row r="68" spans="20:21" ht="12.75">
      <c r="T68" s="251">
        <v>5120</v>
      </c>
      <c r="U68" s="252">
        <v>33</v>
      </c>
    </row>
    <row r="69" spans="20:21" ht="12.75">
      <c r="T69" s="251">
        <v>5130</v>
      </c>
      <c r="U69" s="252">
        <v>32</v>
      </c>
    </row>
    <row r="70" spans="20:21" ht="12.75">
      <c r="T70" s="251">
        <v>5140</v>
      </c>
      <c r="U70" s="252">
        <v>31</v>
      </c>
    </row>
    <row r="71" spans="20:21" ht="12.75">
      <c r="T71" s="251">
        <v>5150</v>
      </c>
      <c r="U71" s="252">
        <v>30</v>
      </c>
    </row>
    <row r="72" spans="20:21" ht="12.75">
      <c r="T72" s="251">
        <v>5160</v>
      </c>
      <c r="U72" s="252">
        <v>29</v>
      </c>
    </row>
    <row r="73" spans="20:21" ht="12.75">
      <c r="T73" s="251">
        <v>5170</v>
      </c>
      <c r="U73" s="252">
        <v>28</v>
      </c>
    </row>
    <row r="74" spans="20:21" ht="12.75">
      <c r="T74" s="251">
        <v>5180</v>
      </c>
      <c r="U74" s="252">
        <v>27</v>
      </c>
    </row>
    <row r="75" spans="20:21" ht="12.75">
      <c r="T75" s="251">
        <v>5190</v>
      </c>
      <c r="U75" s="252">
        <v>26</v>
      </c>
    </row>
    <row r="76" spans="20:21" ht="12.75">
      <c r="T76" s="251">
        <v>5200</v>
      </c>
      <c r="U76" s="252">
        <v>25</v>
      </c>
    </row>
    <row r="77" spans="20:21" ht="12.75">
      <c r="T77" s="251">
        <v>5210</v>
      </c>
      <c r="U77" s="252">
        <v>24</v>
      </c>
    </row>
    <row r="78" spans="20:21" ht="12.75">
      <c r="T78" s="251">
        <v>5220</v>
      </c>
      <c r="U78" s="252">
        <v>23</v>
      </c>
    </row>
    <row r="79" spans="20:21" ht="12.75">
      <c r="T79" s="251">
        <v>5230</v>
      </c>
      <c r="U79" s="252">
        <v>22</v>
      </c>
    </row>
    <row r="80" spans="20:21" ht="12.75">
      <c r="T80" s="251">
        <v>5240</v>
      </c>
      <c r="U80" s="252">
        <v>21</v>
      </c>
    </row>
    <row r="81" spans="20:21" ht="12.75">
      <c r="T81" s="251">
        <v>5250</v>
      </c>
      <c r="U81" s="252">
        <v>20</v>
      </c>
    </row>
    <row r="82" spans="20:21" ht="12.75">
      <c r="T82" s="251">
        <v>5260</v>
      </c>
      <c r="U82" s="252">
        <v>19</v>
      </c>
    </row>
    <row r="83" spans="20:21" ht="12.75">
      <c r="T83" s="251">
        <v>5270</v>
      </c>
      <c r="U83" s="252">
        <v>18</v>
      </c>
    </row>
    <row r="84" spans="20:21" ht="12.75">
      <c r="T84" s="251">
        <v>5280</v>
      </c>
      <c r="U84" s="252">
        <v>17</v>
      </c>
    </row>
    <row r="85" spans="20:21" ht="12.75">
      <c r="T85" s="251">
        <v>5290</v>
      </c>
      <c r="U85" s="252">
        <v>16</v>
      </c>
    </row>
    <row r="86" spans="20:21" ht="12.75">
      <c r="T86" s="251">
        <v>5300</v>
      </c>
      <c r="U86" s="252">
        <v>15</v>
      </c>
    </row>
    <row r="87" spans="20:21" ht="12.75">
      <c r="T87" s="251">
        <v>5310</v>
      </c>
      <c r="U87" s="252">
        <v>14</v>
      </c>
    </row>
    <row r="88" spans="20:21" ht="12.75">
      <c r="T88" s="251">
        <v>5320</v>
      </c>
      <c r="U88" s="252">
        <v>13</v>
      </c>
    </row>
    <row r="89" spans="20:21" ht="12.75">
      <c r="T89" s="251">
        <v>5330</v>
      </c>
      <c r="U89" s="252">
        <v>12</v>
      </c>
    </row>
    <row r="90" spans="20:21" ht="12.75">
      <c r="T90" s="251">
        <v>5340</v>
      </c>
      <c r="U90" s="252">
        <v>11</v>
      </c>
    </row>
    <row r="91" spans="20:21" ht="12.75">
      <c r="T91" s="251">
        <v>5350</v>
      </c>
      <c r="U91" s="252">
        <v>10</v>
      </c>
    </row>
    <row r="92" spans="20:21" ht="12.75">
      <c r="T92" s="251">
        <v>5360</v>
      </c>
      <c r="U92" s="252">
        <v>9</v>
      </c>
    </row>
    <row r="93" spans="20:21" ht="12.75">
      <c r="T93" s="251">
        <v>5370</v>
      </c>
      <c r="U93" s="252">
        <v>8</v>
      </c>
    </row>
    <row r="94" spans="20:21" ht="12.75">
      <c r="T94" s="251">
        <v>5380</v>
      </c>
      <c r="U94" s="252">
        <v>7</v>
      </c>
    </row>
    <row r="95" spans="20:21" ht="12.75">
      <c r="T95" s="251">
        <v>5390</v>
      </c>
      <c r="U95" s="252">
        <v>6</v>
      </c>
    </row>
    <row r="96" spans="20:21" ht="12.75">
      <c r="T96" s="251">
        <v>5400</v>
      </c>
      <c r="U96" s="252">
        <v>5</v>
      </c>
    </row>
    <row r="97" spans="20:21" ht="12.75">
      <c r="T97" s="251">
        <v>5410</v>
      </c>
      <c r="U97" s="252">
        <v>4</v>
      </c>
    </row>
    <row r="98" spans="20:21" ht="12.75">
      <c r="T98" s="251">
        <v>5420</v>
      </c>
      <c r="U98" s="252">
        <v>3</v>
      </c>
    </row>
    <row r="99" spans="20:21" ht="12.75">
      <c r="T99" s="251">
        <v>5430</v>
      </c>
      <c r="U99" s="252">
        <v>2</v>
      </c>
    </row>
    <row r="100" spans="20:21" ht="12.75">
      <c r="T100" s="251">
        <v>5440</v>
      </c>
      <c r="U100" s="252">
        <v>1</v>
      </c>
    </row>
  </sheetData>
  <sheetProtection/>
  <mergeCells count="18">
    <mergeCell ref="F6:F7"/>
    <mergeCell ref="C6:C7"/>
    <mergeCell ref="D6:D7"/>
    <mergeCell ref="E6:E7"/>
    <mergeCell ref="I3:L3"/>
    <mergeCell ref="N4:P4"/>
    <mergeCell ref="N5:P5"/>
    <mergeCell ref="G6:G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N1:N65536 E1:E65536">
    <cfRule type="containsText" priority="2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W88"/>
  <sheetViews>
    <sheetView view="pageBreakPreview" zoomScale="40" zoomScaleNormal="50" zoomScaleSheetLayoutView="40" workbookViewId="0" topLeftCell="A1">
      <selection activeCell="V6" sqref="V6"/>
    </sheetView>
  </sheetViews>
  <sheetFormatPr defaultColWidth="9.140625" defaultRowHeight="12.75"/>
  <cols>
    <col min="1" max="1" width="8.421875" style="20" customWidth="1"/>
    <col min="2" max="2" width="20.00390625" style="20" hidden="1" customWidth="1"/>
    <col min="3" max="3" width="9.57421875" style="20" customWidth="1"/>
    <col min="4" max="4" width="21.00390625" style="47" bestFit="1" customWidth="1"/>
    <col min="5" max="5" width="33.8515625" style="20" customWidth="1"/>
    <col min="6" max="6" width="38.00390625" style="20" customWidth="1"/>
    <col min="7" max="7" width="5.57421875" style="46" bestFit="1" customWidth="1"/>
    <col min="8" max="66" width="4.7109375" style="46" customWidth="1"/>
    <col min="67" max="67" width="10.8515625" style="47" customWidth="1"/>
    <col min="68" max="68" width="10.8515625" style="48" customWidth="1"/>
    <col min="69" max="69" width="12.28125" style="20" customWidth="1"/>
    <col min="70" max="73" width="9.140625" style="46" customWidth="1"/>
    <col min="74" max="74" width="10.8515625" style="255" hidden="1" customWidth="1"/>
    <col min="75" max="75" width="9.8515625" style="256" hidden="1" customWidth="1"/>
    <col min="76" max="16384" width="9.140625" style="46" customWidth="1"/>
  </cols>
  <sheetData>
    <row r="1" spans="1:75" s="8" customFormat="1" ht="69.75" customHeight="1">
      <c r="A1" s="553" t="str">
        <f>('YARIŞMA BİLGİLERİ'!A2)</f>
        <v>Turkish Atletics Federation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  <c r="BL1" s="553"/>
      <c r="BM1" s="553"/>
      <c r="BN1" s="553"/>
      <c r="BO1" s="553"/>
      <c r="BP1" s="553"/>
      <c r="BQ1" s="553"/>
      <c r="BV1" s="253">
        <v>60</v>
      </c>
      <c r="BW1" s="254">
        <v>1</v>
      </c>
    </row>
    <row r="2" spans="1:75" s="8" customFormat="1" ht="36.75" customHeight="1">
      <c r="A2" s="554" t="str">
        <f>'YARIŞMA BİLGİLERİ'!F19</f>
        <v>4.İnternational Rumi Children Games Sport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V2" s="253">
        <v>62</v>
      </c>
      <c r="BW2" s="254">
        <v>2</v>
      </c>
    </row>
    <row r="3" spans="1:75" s="56" customFormat="1" ht="23.25" customHeight="1">
      <c r="A3" s="555" t="s">
        <v>294</v>
      </c>
      <c r="B3" s="555"/>
      <c r="C3" s="555"/>
      <c r="D3" s="555"/>
      <c r="E3" s="556" t="str">
        <f>Program!C10</f>
        <v>High Jump-Yüksek Atlama</v>
      </c>
      <c r="F3" s="556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7"/>
      <c r="V3" s="557"/>
      <c r="W3" s="557"/>
      <c r="X3" s="557"/>
      <c r="Y3" s="54"/>
      <c r="Z3" s="54"/>
      <c r="AA3" s="555"/>
      <c r="AB3" s="555"/>
      <c r="AC3" s="555"/>
      <c r="AD3" s="555"/>
      <c r="AE3" s="555"/>
      <c r="AF3" s="558"/>
      <c r="AG3" s="558"/>
      <c r="AH3" s="558"/>
      <c r="AI3" s="558"/>
      <c r="AJ3" s="558"/>
      <c r="AK3" s="54"/>
      <c r="AL3" s="54"/>
      <c r="AM3" s="54"/>
      <c r="AN3" s="54"/>
      <c r="AO3" s="54"/>
      <c r="AP3" s="54"/>
      <c r="AQ3" s="54"/>
      <c r="AR3" s="55"/>
      <c r="AS3" s="55"/>
      <c r="AT3" s="55"/>
      <c r="AU3" s="55"/>
      <c r="AV3" s="55"/>
      <c r="AW3" s="555"/>
      <c r="AX3" s="555"/>
      <c r="AY3" s="555"/>
      <c r="AZ3" s="555"/>
      <c r="BA3" s="555"/>
      <c r="BB3" s="555"/>
      <c r="BC3" s="559"/>
      <c r="BD3" s="559"/>
      <c r="BE3" s="559"/>
      <c r="BF3" s="559"/>
      <c r="BG3" s="559"/>
      <c r="BH3" s="559"/>
      <c r="BI3" s="559"/>
      <c r="BJ3" s="559"/>
      <c r="BK3" s="559"/>
      <c r="BL3" s="559"/>
      <c r="BM3" s="559"/>
      <c r="BN3" s="559"/>
      <c r="BO3" s="559"/>
      <c r="BP3" s="559"/>
      <c r="BQ3" s="559"/>
      <c r="BV3" s="253">
        <v>64</v>
      </c>
      <c r="BW3" s="254">
        <v>3</v>
      </c>
    </row>
    <row r="4" spans="1:75" s="56" customFormat="1" ht="23.25" customHeight="1">
      <c r="A4" s="544" t="s">
        <v>297</v>
      </c>
      <c r="B4" s="544"/>
      <c r="C4" s="544"/>
      <c r="D4" s="544"/>
      <c r="E4" s="545" t="str">
        <f>'YARIŞMA BİLGİLERİ'!F21</f>
        <v>Boys-Erkekler</v>
      </c>
      <c r="F4" s="54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44" t="s">
        <v>293</v>
      </c>
      <c r="AX4" s="544"/>
      <c r="AY4" s="544"/>
      <c r="AZ4" s="544"/>
      <c r="BA4" s="544"/>
      <c r="BB4" s="544"/>
      <c r="BC4" s="547" t="str">
        <f>Program!B10</f>
        <v>21 April 2014 - 15.00</v>
      </c>
      <c r="BD4" s="547"/>
      <c r="BE4" s="547"/>
      <c r="BF4" s="547"/>
      <c r="BG4" s="547"/>
      <c r="BH4" s="547"/>
      <c r="BI4" s="547"/>
      <c r="BJ4" s="547"/>
      <c r="BK4" s="547"/>
      <c r="BL4" s="547"/>
      <c r="BM4" s="547"/>
      <c r="BN4" s="547"/>
      <c r="BO4" s="547"/>
      <c r="BP4" s="547"/>
      <c r="BQ4" s="547"/>
      <c r="BV4" s="253">
        <v>66</v>
      </c>
      <c r="BW4" s="254">
        <v>4</v>
      </c>
    </row>
    <row r="5" spans="1:75" s="8" customFormat="1" ht="30" customHeight="1">
      <c r="A5" s="49"/>
      <c r="B5" s="49"/>
      <c r="C5" s="49"/>
      <c r="D5" s="324"/>
      <c r="E5" s="50"/>
      <c r="F5" s="51"/>
      <c r="G5" s="52"/>
      <c r="H5" s="52"/>
      <c r="I5" s="52"/>
      <c r="J5" s="52"/>
      <c r="K5" s="49"/>
      <c r="L5" s="49"/>
      <c r="M5" s="49"/>
      <c r="N5" s="49"/>
      <c r="O5" s="49"/>
      <c r="P5" s="49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46">
        <v>41750.67285300926</v>
      </c>
      <c r="BP5" s="546"/>
      <c r="BQ5" s="546"/>
      <c r="BV5" s="253">
        <v>68</v>
      </c>
      <c r="BW5" s="254">
        <v>5</v>
      </c>
    </row>
    <row r="6" spans="1:75" ht="22.5" customHeight="1">
      <c r="A6" s="548" t="s">
        <v>139</v>
      </c>
      <c r="B6" s="550"/>
      <c r="C6" s="548" t="s">
        <v>140</v>
      </c>
      <c r="D6" s="551" t="s">
        <v>141</v>
      </c>
      <c r="E6" s="548" t="s">
        <v>142</v>
      </c>
      <c r="F6" s="548" t="s">
        <v>138</v>
      </c>
      <c r="G6" s="543" t="s">
        <v>150</v>
      </c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0" t="s">
        <v>137</v>
      </c>
      <c r="BP6" s="541" t="s">
        <v>144</v>
      </c>
      <c r="BQ6" s="542" t="s">
        <v>5</v>
      </c>
      <c r="BV6" s="255">
        <v>70</v>
      </c>
      <c r="BW6" s="256">
        <v>6</v>
      </c>
    </row>
    <row r="7" spans="1:75" ht="54.75" customHeight="1">
      <c r="A7" s="549"/>
      <c r="B7" s="550"/>
      <c r="C7" s="549"/>
      <c r="D7" s="552"/>
      <c r="E7" s="549"/>
      <c r="F7" s="549"/>
      <c r="G7" s="539">
        <v>130</v>
      </c>
      <c r="H7" s="539"/>
      <c r="I7" s="539"/>
      <c r="J7" s="539">
        <v>135</v>
      </c>
      <c r="K7" s="539"/>
      <c r="L7" s="539"/>
      <c r="M7" s="539">
        <v>140</v>
      </c>
      <c r="N7" s="539"/>
      <c r="O7" s="539"/>
      <c r="P7" s="539">
        <v>145</v>
      </c>
      <c r="Q7" s="539"/>
      <c r="R7" s="539"/>
      <c r="S7" s="539">
        <v>150</v>
      </c>
      <c r="T7" s="539"/>
      <c r="U7" s="539"/>
      <c r="V7" s="539">
        <v>153</v>
      </c>
      <c r="W7" s="539"/>
      <c r="X7" s="539"/>
      <c r="Y7" s="539">
        <v>156</v>
      </c>
      <c r="Z7" s="539"/>
      <c r="AA7" s="539"/>
      <c r="AB7" s="539">
        <v>159</v>
      </c>
      <c r="AC7" s="539"/>
      <c r="AD7" s="539"/>
      <c r="AE7" s="539">
        <v>162</v>
      </c>
      <c r="AF7" s="539"/>
      <c r="AG7" s="539"/>
      <c r="AH7" s="539">
        <v>165</v>
      </c>
      <c r="AI7" s="539"/>
      <c r="AJ7" s="539"/>
      <c r="AK7" s="539">
        <v>168</v>
      </c>
      <c r="AL7" s="539"/>
      <c r="AM7" s="539"/>
      <c r="AN7" s="539">
        <v>171</v>
      </c>
      <c r="AO7" s="539"/>
      <c r="AP7" s="539"/>
      <c r="AQ7" s="539">
        <v>174</v>
      </c>
      <c r="AR7" s="539"/>
      <c r="AS7" s="539"/>
      <c r="AT7" s="539">
        <v>177</v>
      </c>
      <c r="AU7" s="539"/>
      <c r="AV7" s="539"/>
      <c r="AW7" s="539">
        <v>180</v>
      </c>
      <c r="AX7" s="539"/>
      <c r="AY7" s="539"/>
      <c r="AZ7" s="539">
        <v>183</v>
      </c>
      <c r="BA7" s="539"/>
      <c r="BB7" s="539"/>
      <c r="BC7" s="539">
        <v>186</v>
      </c>
      <c r="BD7" s="539"/>
      <c r="BE7" s="539"/>
      <c r="BF7" s="539">
        <v>189</v>
      </c>
      <c r="BG7" s="539"/>
      <c r="BH7" s="539"/>
      <c r="BI7" s="539">
        <v>192</v>
      </c>
      <c r="BJ7" s="539"/>
      <c r="BK7" s="539"/>
      <c r="BL7" s="539">
        <v>195</v>
      </c>
      <c r="BM7" s="539"/>
      <c r="BN7" s="539"/>
      <c r="BO7" s="540"/>
      <c r="BP7" s="541"/>
      <c r="BQ7" s="542"/>
      <c r="BV7" s="255">
        <v>72</v>
      </c>
      <c r="BW7" s="256">
        <v>7</v>
      </c>
    </row>
    <row r="8" spans="1:75" s="15" customFormat="1" ht="90" customHeight="1">
      <c r="A8" s="416">
        <v>1</v>
      </c>
      <c r="B8" s="417" t="s">
        <v>199</v>
      </c>
      <c r="C8" s="418">
        <v>49</v>
      </c>
      <c r="D8" s="419">
        <v>1999</v>
      </c>
      <c r="E8" s="420" t="s">
        <v>372</v>
      </c>
      <c r="F8" s="420" t="s">
        <v>310</v>
      </c>
      <c r="G8" s="273"/>
      <c r="H8" s="273"/>
      <c r="I8" s="273"/>
      <c r="J8" s="274"/>
      <c r="K8" s="275"/>
      <c r="L8" s="275"/>
      <c r="M8" s="273"/>
      <c r="N8" s="276"/>
      <c r="O8" s="273"/>
      <c r="P8" s="275"/>
      <c r="Q8" s="275"/>
      <c r="R8" s="275"/>
      <c r="S8" s="273"/>
      <c r="T8" s="273"/>
      <c r="U8" s="273"/>
      <c r="V8" s="275"/>
      <c r="W8" s="275"/>
      <c r="X8" s="275"/>
      <c r="Y8" s="273"/>
      <c r="Z8" s="273"/>
      <c r="AA8" s="273"/>
      <c r="AB8" s="275"/>
      <c r="AC8" s="275"/>
      <c r="AD8" s="275"/>
      <c r="AE8" s="273"/>
      <c r="AF8" s="273"/>
      <c r="AG8" s="273"/>
      <c r="AH8" s="275" t="s">
        <v>479</v>
      </c>
      <c r="AI8" s="275"/>
      <c r="AJ8" s="275"/>
      <c r="AK8" s="273" t="s">
        <v>479</v>
      </c>
      <c r="AL8" s="273"/>
      <c r="AM8" s="273"/>
      <c r="AN8" s="275" t="s">
        <v>479</v>
      </c>
      <c r="AO8" s="275"/>
      <c r="AP8" s="275"/>
      <c r="AQ8" s="273" t="s">
        <v>472</v>
      </c>
      <c r="AR8" s="273" t="s">
        <v>479</v>
      </c>
      <c r="AS8" s="273"/>
      <c r="AT8" s="275" t="s">
        <v>479</v>
      </c>
      <c r="AU8" s="277"/>
      <c r="AV8" s="277"/>
      <c r="AW8" s="278" t="s">
        <v>472</v>
      </c>
      <c r="AX8" s="278" t="s">
        <v>479</v>
      </c>
      <c r="AY8" s="278"/>
      <c r="AZ8" s="277" t="s">
        <v>479</v>
      </c>
      <c r="BA8" s="277"/>
      <c r="BB8" s="277"/>
      <c r="BC8" s="278" t="s">
        <v>472</v>
      </c>
      <c r="BD8" s="278" t="s">
        <v>427</v>
      </c>
      <c r="BE8" s="278" t="s">
        <v>427</v>
      </c>
      <c r="BF8" s="277" t="s">
        <v>472</v>
      </c>
      <c r="BG8" s="277" t="s">
        <v>479</v>
      </c>
      <c r="BH8" s="277"/>
      <c r="BI8" s="278" t="s">
        <v>472</v>
      </c>
      <c r="BJ8" s="278" t="s">
        <v>472</v>
      </c>
      <c r="BK8" s="278" t="s">
        <v>472</v>
      </c>
      <c r="BL8" s="277"/>
      <c r="BM8" s="277"/>
      <c r="BN8" s="277"/>
      <c r="BO8" s="411">
        <v>189</v>
      </c>
      <c r="BP8" s="415">
        <v>7</v>
      </c>
      <c r="BQ8" s="279"/>
      <c r="BV8" s="255">
        <v>74</v>
      </c>
      <c r="BW8" s="256">
        <v>8</v>
      </c>
    </row>
    <row r="9" spans="1:75" s="15" customFormat="1" ht="90" customHeight="1">
      <c r="A9" s="416">
        <v>2</v>
      </c>
      <c r="B9" s="417" t="s">
        <v>197</v>
      </c>
      <c r="C9" s="418">
        <v>22</v>
      </c>
      <c r="D9" s="419">
        <v>1999</v>
      </c>
      <c r="E9" s="420" t="s">
        <v>411</v>
      </c>
      <c r="F9" s="420" t="s">
        <v>300</v>
      </c>
      <c r="G9" s="273"/>
      <c r="H9" s="273"/>
      <c r="I9" s="273"/>
      <c r="J9" s="274"/>
      <c r="K9" s="275"/>
      <c r="L9" s="275"/>
      <c r="M9" s="273"/>
      <c r="N9" s="276"/>
      <c r="O9" s="273"/>
      <c r="P9" s="275"/>
      <c r="Q9" s="275"/>
      <c r="R9" s="275"/>
      <c r="S9" s="273"/>
      <c r="T9" s="273"/>
      <c r="U9" s="273"/>
      <c r="V9" s="275"/>
      <c r="W9" s="275"/>
      <c r="X9" s="275"/>
      <c r="Y9" s="273" t="s">
        <v>479</v>
      </c>
      <c r="Z9" s="273"/>
      <c r="AA9" s="273"/>
      <c r="AB9" s="275" t="s">
        <v>479</v>
      </c>
      <c r="AC9" s="275"/>
      <c r="AD9" s="275"/>
      <c r="AE9" s="273" t="s">
        <v>427</v>
      </c>
      <c r="AF9" s="273"/>
      <c r="AG9" s="273"/>
      <c r="AH9" s="275" t="s">
        <v>479</v>
      </c>
      <c r="AI9" s="275"/>
      <c r="AJ9" s="275"/>
      <c r="AK9" s="273" t="s">
        <v>427</v>
      </c>
      <c r="AL9" s="273"/>
      <c r="AM9" s="273"/>
      <c r="AN9" s="275" t="s">
        <v>479</v>
      </c>
      <c r="AO9" s="275"/>
      <c r="AP9" s="275"/>
      <c r="AQ9" s="273" t="s">
        <v>427</v>
      </c>
      <c r="AR9" s="273"/>
      <c r="AS9" s="273"/>
      <c r="AT9" s="275" t="s">
        <v>479</v>
      </c>
      <c r="AU9" s="277"/>
      <c r="AV9" s="277"/>
      <c r="AW9" s="273" t="s">
        <v>472</v>
      </c>
      <c r="AX9" s="273" t="s">
        <v>479</v>
      </c>
      <c r="AY9" s="273"/>
      <c r="AZ9" s="275" t="s">
        <v>479</v>
      </c>
      <c r="BA9" s="275"/>
      <c r="BB9" s="275"/>
      <c r="BC9" s="273" t="s">
        <v>479</v>
      </c>
      <c r="BD9" s="278"/>
      <c r="BE9" s="278"/>
      <c r="BF9" s="275" t="s">
        <v>472</v>
      </c>
      <c r="BG9" s="277" t="s">
        <v>472</v>
      </c>
      <c r="BH9" s="277" t="s">
        <v>472</v>
      </c>
      <c r="BI9" s="273"/>
      <c r="BJ9" s="278"/>
      <c r="BK9" s="278"/>
      <c r="BL9" s="275"/>
      <c r="BM9" s="277"/>
      <c r="BN9" s="277"/>
      <c r="BO9" s="411">
        <v>186</v>
      </c>
      <c r="BP9" s="415">
        <v>6</v>
      </c>
      <c r="BQ9" s="279"/>
      <c r="BV9" s="255">
        <v>76</v>
      </c>
      <c r="BW9" s="256">
        <v>9</v>
      </c>
    </row>
    <row r="10" spans="1:75" s="15" customFormat="1" ht="90" customHeight="1">
      <c r="A10" s="416">
        <v>3</v>
      </c>
      <c r="B10" s="417" t="s">
        <v>198</v>
      </c>
      <c r="C10" s="418">
        <v>59</v>
      </c>
      <c r="D10" s="419">
        <v>1999</v>
      </c>
      <c r="E10" s="420" t="s">
        <v>382</v>
      </c>
      <c r="F10" s="420" t="s">
        <v>285</v>
      </c>
      <c r="G10" s="273"/>
      <c r="H10" s="273"/>
      <c r="I10" s="273"/>
      <c r="J10" s="274"/>
      <c r="K10" s="275"/>
      <c r="L10" s="275"/>
      <c r="M10" s="273"/>
      <c r="N10" s="276"/>
      <c r="O10" s="273"/>
      <c r="P10" s="275"/>
      <c r="Q10" s="275"/>
      <c r="R10" s="275"/>
      <c r="S10" s="273"/>
      <c r="T10" s="273"/>
      <c r="U10" s="273"/>
      <c r="V10" s="275"/>
      <c r="W10" s="275"/>
      <c r="X10" s="275"/>
      <c r="Y10" s="273"/>
      <c r="Z10" s="273"/>
      <c r="AA10" s="273"/>
      <c r="AB10" s="275" t="s">
        <v>479</v>
      </c>
      <c r="AC10" s="275"/>
      <c r="AD10" s="275"/>
      <c r="AE10" s="273" t="s">
        <v>427</v>
      </c>
      <c r="AF10" s="273"/>
      <c r="AG10" s="273"/>
      <c r="AH10" s="275" t="s">
        <v>427</v>
      </c>
      <c r="AI10" s="275"/>
      <c r="AJ10" s="275"/>
      <c r="AK10" s="273" t="s">
        <v>479</v>
      </c>
      <c r="AL10" s="273"/>
      <c r="AM10" s="273"/>
      <c r="AN10" s="275" t="s">
        <v>479</v>
      </c>
      <c r="AO10" s="275"/>
      <c r="AP10" s="275"/>
      <c r="AQ10" s="273" t="s">
        <v>479</v>
      </c>
      <c r="AR10" s="273"/>
      <c r="AS10" s="273"/>
      <c r="AT10" s="275" t="s">
        <v>472</v>
      </c>
      <c r="AU10" s="277" t="s">
        <v>472</v>
      </c>
      <c r="AV10" s="277" t="s">
        <v>479</v>
      </c>
      <c r="AW10" s="278" t="s">
        <v>479</v>
      </c>
      <c r="AX10" s="278"/>
      <c r="AY10" s="278"/>
      <c r="AZ10" s="277" t="s">
        <v>472</v>
      </c>
      <c r="BA10" s="277" t="s">
        <v>472</v>
      </c>
      <c r="BB10" s="277" t="s">
        <v>479</v>
      </c>
      <c r="BC10" s="278" t="s">
        <v>472</v>
      </c>
      <c r="BD10" s="278" t="s">
        <v>472</v>
      </c>
      <c r="BE10" s="278" t="s">
        <v>472</v>
      </c>
      <c r="BF10" s="277"/>
      <c r="BG10" s="277"/>
      <c r="BH10" s="277"/>
      <c r="BI10" s="278"/>
      <c r="BJ10" s="278"/>
      <c r="BK10" s="278"/>
      <c r="BL10" s="277"/>
      <c r="BM10" s="277"/>
      <c r="BN10" s="277"/>
      <c r="BO10" s="411">
        <v>183</v>
      </c>
      <c r="BP10" s="415">
        <v>5</v>
      </c>
      <c r="BQ10" s="279"/>
      <c r="BV10" s="255">
        <v>78</v>
      </c>
      <c r="BW10" s="256">
        <v>10</v>
      </c>
    </row>
    <row r="11" spans="1:75" s="15" customFormat="1" ht="90" customHeight="1">
      <c r="A11" s="416">
        <v>4</v>
      </c>
      <c r="B11" s="417" t="s">
        <v>194</v>
      </c>
      <c r="C11" s="418">
        <v>31</v>
      </c>
      <c r="D11" s="419" t="s">
        <v>355</v>
      </c>
      <c r="E11" s="420" t="s">
        <v>360</v>
      </c>
      <c r="F11" s="420" t="s">
        <v>354</v>
      </c>
      <c r="G11" s="273"/>
      <c r="H11" s="273"/>
      <c r="I11" s="273"/>
      <c r="J11" s="274"/>
      <c r="K11" s="275"/>
      <c r="L11" s="275"/>
      <c r="M11" s="273"/>
      <c r="N11" s="276"/>
      <c r="O11" s="273"/>
      <c r="P11" s="275"/>
      <c r="Q11" s="275"/>
      <c r="R11" s="275"/>
      <c r="S11" s="273"/>
      <c r="T11" s="273"/>
      <c r="U11" s="273"/>
      <c r="V11" s="275"/>
      <c r="W11" s="275"/>
      <c r="X11" s="275"/>
      <c r="Y11" s="273" t="s">
        <v>479</v>
      </c>
      <c r="Z11" s="273"/>
      <c r="AA11" s="273"/>
      <c r="AB11" s="275" t="s">
        <v>427</v>
      </c>
      <c r="AC11" s="275"/>
      <c r="AD11" s="275"/>
      <c r="AE11" s="273" t="s">
        <v>427</v>
      </c>
      <c r="AF11" s="273"/>
      <c r="AG11" s="273"/>
      <c r="AH11" s="275" t="s">
        <v>479</v>
      </c>
      <c r="AI11" s="275"/>
      <c r="AJ11" s="275"/>
      <c r="AK11" s="273" t="s">
        <v>472</v>
      </c>
      <c r="AL11" s="273" t="s">
        <v>479</v>
      </c>
      <c r="AM11" s="273"/>
      <c r="AN11" s="275" t="s">
        <v>472</v>
      </c>
      <c r="AO11" s="275" t="s">
        <v>479</v>
      </c>
      <c r="AP11" s="275"/>
      <c r="AQ11" s="273" t="s">
        <v>472</v>
      </c>
      <c r="AR11" s="273" t="s">
        <v>472</v>
      </c>
      <c r="AS11" s="273" t="s">
        <v>479</v>
      </c>
      <c r="AT11" s="275" t="s">
        <v>472</v>
      </c>
      <c r="AU11" s="277" t="s">
        <v>472</v>
      </c>
      <c r="AV11" s="277" t="s">
        <v>472</v>
      </c>
      <c r="AW11" s="273"/>
      <c r="AX11" s="273"/>
      <c r="AY11" s="273"/>
      <c r="AZ11" s="275"/>
      <c r="BA11" s="275"/>
      <c r="BB11" s="275"/>
      <c r="BC11" s="273"/>
      <c r="BD11" s="278"/>
      <c r="BE11" s="278"/>
      <c r="BF11" s="275"/>
      <c r="BG11" s="277"/>
      <c r="BH11" s="277"/>
      <c r="BI11" s="273"/>
      <c r="BJ11" s="278"/>
      <c r="BK11" s="278"/>
      <c r="BL11" s="275"/>
      <c r="BM11" s="277"/>
      <c r="BN11" s="277"/>
      <c r="BO11" s="411">
        <v>174</v>
      </c>
      <c r="BP11" s="415">
        <v>4</v>
      </c>
      <c r="BQ11" s="279"/>
      <c r="BV11" s="255">
        <v>80</v>
      </c>
      <c r="BW11" s="256">
        <v>11</v>
      </c>
    </row>
    <row r="12" spans="1:75" s="15" customFormat="1" ht="90" customHeight="1">
      <c r="A12" s="416">
        <v>5</v>
      </c>
      <c r="B12" s="417" t="s">
        <v>196</v>
      </c>
      <c r="C12" s="418">
        <v>11</v>
      </c>
      <c r="D12" s="419">
        <v>1999</v>
      </c>
      <c r="E12" s="420" t="s">
        <v>403</v>
      </c>
      <c r="F12" s="420" t="s">
        <v>348</v>
      </c>
      <c r="G12" s="273"/>
      <c r="H12" s="273"/>
      <c r="I12" s="273"/>
      <c r="J12" s="274"/>
      <c r="K12" s="275"/>
      <c r="L12" s="275"/>
      <c r="M12" s="273"/>
      <c r="N12" s="276"/>
      <c r="O12" s="273"/>
      <c r="P12" s="275" t="s">
        <v>479</v>
      </c>
      <c r="Q12" s="275"/>
      <c r="R12" s="275"/>
      <c r="S12" s="273" t="s">
        <v>472</v>
      </c>
      <c r="T12" s="273" t="s">
        <v>479</v>
      </c>
      <c r="U12" s="273"/>
      <c r="V12" s="275" t="s">
        <v>472</v>
      </c>
      <c r="W12" s="275" t="s">
        <v>472</v>
      </c>
      <c r="X12" s="275" t="s">
        <v>472</v>
      </c>
      <c r="Y12" s="273"/>
      <c r="Z12" s="273"/>
      <c r="AA12" s="273"/>
      <c r="AB12" s="275"/>
      <c r="AC12" s="275"/>
      <c r="AD12" s="275"/>
      <c r="AE12" s="273"/>
      <c r="AF12" s="273"/>
      <c r="AG12" s="273"/>
      <c r="AH12" s="275"/>
      <c r="AI12" s="275"/>
      <c r="AJ12" s="275"/>
      <c r="AK12" s="273"/>
      <c r="AL12" s="273"/>
      <c r="AM12" s="273"/>
      <c r="AN12" s="275"/>
      <c r="AO12" s="275"/>
      <c r="AP12" s="275"/>
      <c r="AQ12" s="273"/>
      <c r="AR12" s="273"/>
      <c r="AS12" s="273"/>
      <c r="AT12" s="275"/>
      <c r="AU12" s="277"/>
      <c r="AV12" s="277"/>
      <c r="AW12" s="278"/>
      <c r="AX12" s="278"/>
      <c r="AY12" s="278"/>
      <c r="AZ12" s="277"/>
      <c r="BA12" s="277"/>
      <c r="BB12" s="277"/>
      <c r="BC12" s="278"/>
      <c r="BD12" s="278"/>
      <c r="BE12" s="278"/>
      <c r="BF12" s="277"/>
      <c r="BG12" s="277"/>
      <c r="BH12" s="277"/>
      <c r="BI12" s="278"/>
      <c r="BJ12" s="278"/>
      <c r="BK12" s="278"/>
      <c r="BL12" s="277"/>
      <c r="BM12" s="277"/>
      <c r="BN12" s="277"/>
      <c r="BO12" s="411">
        <v>150</v>
      </c>
      <c r="BP12" s="415">
        <v>3</v>
      </c>
      <c r="BQ12" s="279"/>
      <c r="BV12" s="255">
        <v>82</v>
      </c>
      <c r="BW12" s="256">
        <v>12</v>
      </c>
    </row>
    <row r="13" spans="1:75" s="15" customFormat="1" ht="90" customHeight="1">
      <c r="A13" s="416" t="s">
        <v>427</v>
      </c>
      <c r="B13" s="417" t="s">
        <v>195</v>
      </c>
      <c r="C13" s="418">
        <v>6</v>
      </c>
      <c r="D13" s="419">
        <v>2001</v>
      </c>
      <c r="E13" s="420" t="s">
        <v>396</v>
      </c>
      <c r="F13" s="420" t="s">
        <v>311</v>
      </c>
      <c r="G13" s="273" t="s">
        <v>472</v>
      </c>
      <c r="H13" s="273" t="s">
        <v>472</v>
      </c>
      <c r="I13" s="273" t="s">
        <v>472</v>
      </c>
      <c r="J13" s="274"/>
      <c r="K13" s="275"/>
      <c r="L13" s="275"/>
      <c r="M13" s="273"/>
      <c r="N13" s="276"/>
      <c r="O13" s="273"/>
      <c r="P13" s="275"/>
      <c r="Q13" s="275"/>
      <c r="R13" s="275"/>
      <c r="S13" s="273"/>
      <c r="T13" s="273"/>
      <c r="U13" s="273"/>
      <c r="V13" s="275"/>
      <c r="W13" s="275"/>
      <c r="X13" s="275"/>
      <c r="Y13" s="273"/>
      <c r="Z13" s="273"/>
      <c r="AA13" s="273"/>
      <c r="AB13" s="275"/>
      <c r="AC13" s="275"/>
      <c r="AD13" s="275"/>
      <c r="AE13" s="273"/>
      <c r="AF13" s="273"/>
      <c r="AG13" s="273"/>
      <c r="AH13" s="275"/>
      <c r="AI13" s="275"/>
      <c r="AJ13" s="275"/>
      <c r="AK13" s="273"/>
      <c r="AL13" s="273"/>
      <c r="AM13" s="273"/>
      <c r="AN13" s="275"/>
      <c r="AO13" s="275"/>
      <c r="AP13" s="275"/>
      <c r="AQ13" s="273"/>
      <c r="AR13" s="273"/>
      <c r="AS13" s="273"/>
      <c r="AT13" s="275"/>
      <c r="AU13" s="277"/>
      <c r="AV13" s="277"/>
      <c r="AW13" s="273"/>
      <c r="AX13" s="273"/>
      <c r="AY13" s="273"/>
      <c r="AZ13" s="275"/>
      <c r="BA13" s="275"/>
      <c r="BB13" s="275"/>
      <c r="BC13" s="273"/>
      <c r="BD13" s="278"/>
      <c r="BE13" s="278"/>
      <c r="BF13" s="275"/>
      <c r="BG13" s="277"/>
      <c r="BH13" s="277"/>
      <c r="BI13" s="273"/>
      <c r="BJ13" s="278"/>
      <c r="BK13" s="278"/>
      <c r="BL13" s="275"/>
      <c r="BM13" s="277"/>
      <c r="BN13" s="277"/>
      <c r="BO13" s="411" t="s">
        <v>475</v>
      </c>
      <c r="BP13" s="415">
        <v>0</v>
      </c>
      <c r="BQ13" s="279"/>
      <c r="BV13" s="255">
        <v>84</v>
      </c>
      <c r="BW13" s="256">
        <v>13</v>
      </c>
    </row>
    <row r="14" spans="1:75" s="15" customFormat="1" ht="90" customHeight="1">
      <c r="A14" s="270"/>
      <c r="B14" s="127" t="s">
        <v>200</v>
      </c>
      <c r="C14" s="271" t="s">
        <v>393</v>
      </c>
      <c r="D14" s="325" t="s">
        <v>393</v>
      </c>
      <c r="E14" s="272" t="s">
        <v>393</v>
      </c>
      <c r="F14" s="272" t="s">
        <v>393</v>
      </c>
      <c r="G14" s="273"/>
      <c r="H14" s="273"/>
      <c r="I14" s="273"/>
      <c r="J14" s="274"/>
      <c r="K14" s="275"/>
      <c r="L14" s="275"/>
      <c r="M14" s="273"/>
      <c r="N14" s="276"/>
      <c r="O14" s="273"/>
      <c r="P14" s="275"/>
      <c r="Q14" s="275"/>
      <c r="R14" s="275"/>
      <c r="S14" s="273"/>
      <c r="T14" s="273"/>
      <c r="U14" s="273"/>
      <c r="V14" s="275"/>
      <c r="W14" s="275"/>
      <c r="X14" s="275"/>
      <c r="Y14" s="273"/>
      <c r="Z14" s="273"/>
      <c r="AA14" s="273"/>
      <c r="AB14" s="275"/>
      <c r="AC14" s="275"/>
      <c r="AD14" s="275"/>
      <c r="AE14" s="273"/>
      <c r="AF14" s="273"/>
      <c r="AG14" s="273"/>
      <c r="AH14" s="275"/>
      <c r="AI14" s="275"/>
      <c r="AJ14" s="275"/>
      <c r="AK14" s="273"/>
      <c r="AL14" s="273"/>
      <c r="AM14" s="273"/>
      <c r="AN14" s="275"/>
      <c r="AO14" s="275"/>
      <c r="AP14" s="275"/>
      <c r="AQ14" s="273"/>
      <c r="AR14" s="273"/>
      <c r="AS14" s="273"/>
      <c r="AT14" s="275"/>
      <c r="AU14" s="277"/>
      <c r="AV14" s="277"/>
      <c r="AW14" s="278"/>
      <c r="AX14" s="278"/>
      <c r="AY14" s="278"/>
      <c r="AZ14" s="277"/>
      <c r="BA14" s="277"/>
      <c r="BB14" s="277"/>
      <c r="BC14" s="278"/>
      <c r="BD14" s="278"/>
      <c r="BE14" s="278"/>
      <c r="BF14" s="277"/>
      <c r="BG14" s="277"/>
      <c r="BH14" s="277"/>
      <c r="BI14" s="278"/>
      <c r="BJ14" s="278"/>
      <c r="BK14" s="278"/>
      <c r="BL14" s="277"/>
      <c r="BM14" s="277"/>
      <c r="BN14" s="277"/>
      <c r="BO14" s="279"/>
      <c r="BP14" s="280"/>
      <c r="BQ14" s="279"/>
      <c r="BV14" s="255">
        <v>86</v>
      </c>
      <c r="BW14" s="256">
        <v>14</v>
      </c>
    </row>
    <row r="15" spans="1:75" s="15" customFormat="1" ht="90" customHeight="1">
      <c r="A15" s="270"/>
      <c r="B15" s="127" t="s">
        <v>201</v>
      </c>
      <c r="C15" s="271" t="s">
        <v>393</v>
      </c>
      <c r="D15" s="325" t="s">
        <v>393</v>
      </c>
      <c r="E15" s="272" t="s">
        <v>393</v>
      </c>
      <c r="F15" s="272" t="s">
        <v>393</v>
      </c>
      <c r="G15" s="273"/>
      <c r="H15" s="273"/>
      <c r="I15" s="273"/>
      <c r="J15" s="274"/>
      <c r="K15" s="275"/>
      <c r="L15" s="275"/>
      <c r="M15" s="273"/>
      <c r="N15" s="276"/>
      <c r="O15" s="273"/>
      <c r="P15" s="275"/>
      <c r="Q15" s="275"/>
      <c r="R15" s="275"/>
      <c r="S15" s="273"/>
      <c r="T15" s="273"/>
      <c r="U15" s="273"/>
      <c r="V15" s="275"/>
      <c r="W15" s="275"/>
      <c r="X15" s="275"/>
      <c r="Y15" s="273"/>
      <c r="Z15" s="273"/>
      <c r="AA15" s="273"/>
      <c r="AB15" s="275"/>
      <c r="AC15" s="275"/>
      <c r="AD15" s="275"/>
      <c r="AE15" s="273"/>
      <c r="AF15" s="273"/>
      <c r="AG15" s="273"/>
      <c r="AH15" s="275"/>
      <c r="AI15" s="275"/>
      <c r="AJ15" s="275"/>
      <c r="AK15" s="273"/>
      <c r="AL15" s="273"/>
      <c r="AM15" s="273"/>
      <c r="AN15" s="275"/>
      <c r="AO15" s="275"/>
      <c r="AP15" s="275"/>
      <c r="AQ15" s="273"/>
      <c r="AR15" s="273"/>
      <c r="AS15" s="273"/>
      <c r="AT15" s="275"/>
      <c r="AU15" s="277"/>
      <c r="AV15" s="277"/>
      <c r="AW15" s="278"/>
      <c r="AX15" s="278"/>
      <c r="AY15" s="278"/>
      <c r="AZ15" s="277"/>
      <c r="BA15" s="277"/>
      <c r="BB15" s="277"/>
      <c r="BC15" s="278"/>
      <c r="BD15" s="278"/>
      <c r="BE15" s="278"/>
      <c r="BF15" s="277"/>
      <c r="BG15" s="277"/>
      <c r="BH15" s="277"/>
      <c r="BI15" s="278"/>
      <c r="BJ15" s="278"/>
      <c r="BK15" s="278"/>
      <c r="BL15" s="277"/>
      <c r="BM15" s="277"/>
      <c r="BN15" s="277"/>
      <c r="BO15" s="279"/>
      <c r="BP15" s="280"/>
      <c r="BQ15" s="279"/>
      <c r="BV15" s="255">
        <v>88</v>
      </c>
      <c r="BW15" s="256">
        <v>15</v>
      </c>
    </row>
    <row r="16" spans="1:75" s="15" customFormat="1" ht="90" customHeight="1">
      <c r="A16" s="270"/>
      <c r="B16" s="127" t="s">
        <v>202</v>
      </c>
      <c r="C16" s="271" t="s">
        <v>393</v>
      </c>
      <c r="D16" s="325" t="s">
        <v>393</v>
      </c>
      <c r="E16" s="272" t="s">
        <v>393</v>
      </c>
      <c r="F16" s="272" t="s">
        <v>393</v>
      </c>
      <c r="G16" s="273"/>
      <c r="H16" s="273"/>
      <c r="I16" s="273"/>
      <c r="J16" s="274"/>
      <c r="K16" s="275"/>
      <c r="L16" s="275"/>
      <c r="M16" s="273"/>
      <c r="N16" s="276"/>
      <c r="O16" s="273"/>
      <c r="P16" s="275"/>
      <c r="Q16" s="275"/>
      <c r="R16" s="275"/>
      <c r="S16" s="273"/>
      <c r="T16" s="273"/>
      <c r="U16" s="273"/>
      <c r="V16" s="275"/>
      <c r="W16" s="275"/>
      <c r="X16" s="275"/>
      <c r="Y16" s="273"/>
      <c r="Z16" s="273"/>
      <c r="AA16" s="273"/>
      <c r="AB16" s="275"/>
      <c r="AC16" s="275"/>
      <c r="AD16" s="275"/>
      <c r="AE16" s="273"/>
      <c r="AF16" s="273"/>
      <c r="AG16" s="273"/>
      <c r="AH16" s="275"/>
      <c r="AI16" s="275"/>
      <c r="AJ16" s="275"/>
      <c r="AK16" s="273"/>
      <c r="AL16" s="273"/>
      <c r="AM16" s="273"/>
      <c r="AN16" s="275"/>
      <c r="AO16" s="275"/>
      <c r="AP16" s="275"/>
      <c r="AQ16" s="273"/>
      <c r="AR16" s="273"/>
      <c r="AS16" s="273"/>
      <c r="AT16" s="275"/>
      <c r="AU16" s="277"/>
      <c r="AV16" s="277"/>
      <c r="AW16" s="278"/>
      <c r="AX16" s="278"/>
      <c r="AY16" s="278"/>
      <c r="AZ16" s="277"/>
      <c r="BA16" s="277"/>
      <c r="BB16" s="277"/>
      <c r="BC16" s="278"/>
      <c r="BD16" s="278"/>
      <c r="BE16" s="278"/>
      <c r="BF16" s="277"/>
      <c r="BG16" s="277"/>
      <c r="BH16" s="277"/>
      <c r="BI16" s="278"/>
      <c r="BJ16" s="278"/>
      <c r="BK16" s="278"/>
      <c r="BL16" s="277"/>
      <c r="BM16" s="277"/>
      <c r="BN16" s="277"/>
      <c r="BO16" s="279"/>
      <c r="BP16" s="280"/>
      <c r="BQ16" s="279"/>
      <c r="BV16" s="255">
        <v>90</v>
      </c>
      <c r="BW16" s="256">
        <v>16</v>
      </c>
    </row>
    <row r="17" spans="1:75" s="15" customFormat="1" ht="90" customHeight="1">
      <c r="A17" s="270"/>
      <c r="B17" s="127" t="s">
        <v>203</v>
      </c>
      <c r="C17" s="271" t="s">
        <v>393</v>
      </c>
      <c r="D17" s="325" t="s">
        <v>393</v>
      </c>
      <c r="E17" s="272" t="s">
        <v>393</v>
      </c>
      <c r="F17" s="272" t="s">
        <v>393</v>
      </c>
      <c r="G17" s="273"/>
      <c r="H17" s="273"/>
      <c r="I17" s="273"/>
      <c r="J17" s="274"/>
      <c r="K17" s="275"/>
      <c r="L17" s="275"/>
      <c r="M17" s="273"/>
      <c r="N17" s="276"/>
      <c r="O17" s="273"/>
      <c r="P17" s="275"/>
      <c r="Q17" s="275"/>
      <c r="R17" s="275"/>
      <c r="S17" s="273"/>
      <c r="T17" s="273"/>
      <c r="U17" s="273"/>
      <c r="V17" s="275"/>
      <c r="W17" s="275"/>
      <c r="X17" s="275"/>
      <c r="Y17" s="273"/>
      <c r="Z17" s="273"/>
      <c r="AA17" s="273"/>
      <c r="AB17" s="275"/>
      <c r="AC17" s="275"/>
      <c r="AD17" s="275"/>
      <c r="AE17" s="273"/>
      <c r="AF17" s="273"/>
      <c r="AG17" s="273"/>
      <c r="AH17" s="275"/>
      <c r="AI17" s="275"/>
      <c r="AJ17" s="275"/>
      <c r="AK17" s="273"/>
      <c r="AL17" s="273"/>
      <c r="AM17" s="273"/>
      <c r="AN17" s="275"/>
      <c r="AO17" s="275"/>
      <c r="AP17" s="275"/>
      <c r="AQ17" s="273"/>
      <c r="AR17" s="273"/>
      <c r="AS17" s="273"/>
      <c r="AT17" s="275"/>
      <c r="AU17" s="277"/>
      <c r="AV17" s="277"/>
      <c r="AW17" s="278"/>
      <c r="AX17" s="278"/>
      <c r="AY17" s="278"/>
      <c r="AZ17" s="277"/>
      <c r="BA17" s="277"/>
      <c r="BB17" s="277"/>
      <c r="BC17" s="278"/>
      <c r="BD17" s="278"/>
      <c r="BE17" s="278"/>
      <c r="BF17" s="277"/>
      <c r="BG17" s="277"/>
      <c r="BH17" s="277"/>
      <c r="BI17" s="278"/>
      <c r="BJ17" s="278"/>
      <c r="BK17" s="278"/>
      <c r="BL17" s="277"/>
      <c r="BM17" s="277"/>
      <c r="BN17" s="277"/>
      <c r="BO17" s="279"/>
      <c r="BP17" s="280"/>
      <c r="BQ17" s="279"/>
      <c r="BV17" s="255">
        <v>92</v>
      </c>
      <c r="BW17" s="256">
        <v>17</v>
      </c>
    </row>
    <row r="18" spans="1:75" s="15" customFormat="1" ht="90" customHeight="1">
      <c r="A18" s="270"/>
      <c r="B18" s="127" t="s">
        <v>204</v>
      </c>
      <c r="C18" s="271" t="s">
        <v>393</v>
      </c>
      <c r="D18" s="325" t="s">
        <v>393</v>
      </c>
      <c r="E18" s="272" t="s">
        <v>393</v>
      </c>
      <c r="F18" s="272" t="s">
        <v>393</v>
      </c>
      <c r="G18" s="273"/>
      <c r="H18" s="273"/>
      <c r="I18" s="273"/>
      <c r="J18" s="274"/>
      <c r="K18" s="275"/>
      <c r="L18" s="275"/>
      <c r="M18" s="273"/>
      <c r="N18" s="276"/>
      <c r="O18" s="273"/>
      <c r="P18" s="275"/>
      <c r="Q18" s="275"/>
      <c r="R18" s="275"/>
      <c r="S18" s="273"/>
      <c r="T18" s="273"/>
      <c r="U18" s="273"/>
      <c r="V18" s="275"/>
      <c r="W18" s="275"/>
      <c r="X18" s="275"/>
      <c r="Y18" s="273"/>
      <c r="Z18" s="273"/>
      <c r="AA18" s="273"/>
      <c r="AB18" s="275"/>
      <c r="AC18" s="275"/>
      <c r="AD18" s="275"/>
      <c r="AE18" s="273"/>
      <c r="AF18" s="273"/>
      <c r="AG18" s="273"/>
      <c r="AH18" s="275"/>
      <c r="AI18" s="275"/>
      <c r="AJ18" s="275"/>
      <c r="AK18" s="273"/>
      <c r="AL18" s="273"/>
      <c r="AM18" s="273"/>
      <c r="AN18" s="275"/>
      <c r="AO18" s="275"/>
      <c r="AP18" s="275"/>
      <c r="AQ18" s="273"/>
      <c r="AR18" s="273"/>
      <c r="AS18" s="273"/>
      <c r="AT18" s="275"/>
      <c r="AU18" s="277"/>
      <c r="AV18" s="277"/>
      <c r="AW18" s="278"/>
      <c r="AX18" s="278"/>
      <c r="AY18" s="278"/>
      <c r="AZ18" s="277"/>
      <c r="BA18" s="277"/>
      <c r="BB18" s="277"/>
      <c r="BC18" s="278"/>
      <c r="BD18" s="278"/>
      <c r="BE18" s="278"/>
      <c r="BF18" s="277"/>
      <c r="BG18" s="277"/>
      <c r="BH18" s="277"/>
      <c r="BI18" s="278"/>
      <c r="BJ18" s="278"/>
      <c r="BK18" s="278"/>
      <c r="BL18" s="277"/>
      <c r="BM18" s="277"/>
      <c r="BN18" s="277"/>
      <c r="BO18" s="279"/>
      <c r="BP18" s="280"/>
      <c r="BQ18" s="279"/>
      <c r="BV18" s="255">
        <v>94</v>
      </c>
      <c r="BW18" s="256">
        <v>18</v>
      </c>
    </row>
    <row r="19" spans="1:75" s="15" customFormat="1" ht="90" customHeight="1">
      <c r="A19" s="270"/>
      <c r="B19" s="127" t="s">
        <v>205</v>
      </c>
      <c r="C19" s="271" t="s">
        <v>393</v>
      </c>
      <c r="D19" s="325" t="s">
        <v>393</v>
      </c>
      <c r="E19" s="272" t="s">
        <v>393</v>
      </c>
      <c r="F19" s="272" t="s">
        <v>393</v>
      </c>
      <c r="G19" s="273"/>
      <c r="H19" s="273"/>
      <c r="I19" s="273"/>
      <c r="J19" s="274"/>
      <c r="K19" s="275"/>
      <c r="L19" s="275"/>
      <c r="M19" s="273"/>
      <c r="N19" s="276"/>
      <c r="O19" s="273"/>
      <c r="P19" s="275"/>
      <c r="Q19" s="275"/>
      <c r="R19" s="275"/>
      <c r="S19" s="273"/>
      <c r="T19" s="273"/>
      <c r="U19" s="273"/>
      <c r="V19" s="275"/>
      <c r="W19" s="275"/>
      <c r="X19" s="275"/>
      <c r="Y19" s="273"/>
      <c r="Z19" s="273"/>
      <c r="AA19" s="273"/>
      <c r="AB19" s="275"/>
      <c r="AC19" s="275"/>
      <c r="AD19" s="275"/>
      <c r="AE19" s="273"/>
      <c r="AF19" s="273"/>
      <c r="AG19" s="273"/>
      <c r="AH19" s="275"/>
      <c r="AI19" s="275"/>
      <c r="AJ19" s="275"/>
      <c r="AK19" s="273"/>
      <c r="AL19" s="273"/>
      <c r="AM19" s="273"/>
      <c r="AN19" s="275"/>
      <c r="AO19" s="275"/>
      <c r="AP19" s="275"/>
      <c r="AQ19" s="273"/>
      <c r="AR19" s="273"/>
      <c r="AS19" s="273"/>
      <c r="AT19" s="275"/>
      <c r="AU19" s="277"/>
      <c r="AV19" s="277"/>
      <c r="AW19" s="278"/>
      <c r="AX19" s="278"/>
      <c r="AY19" s="278"/>
      <c r="AZ19" s="277"/>
      <c r="BA19" s="277"/>
      <c r="BB19" s="277"/>
      <c r="BC19" s="278"/>
      <c r="BD19" s="278"/>
      <c r="BE19" s="278"/>
      <c r="BF19" s="277"/>
      <c r="BG19" s="277"/>
      <c r="BH19" s="277"/>
      <c r="BI19" s="278"/>
      <c r="BJ19" s="278"/>
      <c r="BK19" s="278"/>
      <c r="BL19" s="277"/>
      <c r="BM19" s="277"/>
      <c r="BN19" s="277"/>
      <c r="BO19" s="279"/>
      <c r="BP19" s="280"/>
      <c r="BQ19" s="279"/>
      <c r="BV19" s="255">
        <v>96</v>
      </c>
      <c r="BW19" s="256">
        <v>19</v>
      </c>
    </row>
    <row r="20" spans="1:75" s="15" customFormat="1" ht="90" customHeight="1">
      <c r="A20" s="270"/>
      <c r="B20" s="127" t="s">
        <v>206</v>
      </c>
      <c r="C20" s="271">
        <f>IF(ISERROR(VLOOKUP(B20,event!$B$4:$H$592,2,0)),"",(VLOOKUP(B20,event!$B$4:$H$592,2,0)))</f>
      </c>
      <c r="D20" s="325">
        <f>IF(ISERROR(VLOOKUP(B20,event!$B$4:$H$592,4,0)),"",(VLOOKUP(B20,event!$B$4:$H$592,4,0)))</f>
      </c>
      <c r="E20" s="272">
        <f>IF(ISERROR(VLOOKUP(B20,event!$B$4:$H$592,5,0)),"",(VLOOKUP(B20,event!$B$4:$H$592,5,0)))</f>
      </c>
      <c r="F20" s="272">
        <f>IF(ISERROR(VLOOKUP(B20,event!$B$4:$H$592,6,0)),"",(VLOOKUP(B20,event!$B$4:$H$592,6,0)))</f>
      </c>
      <c r="G20" s="273"/>
      <c r="H20" s="273"/>
      <c r="I20" s="273"/>
      <c r="J20" s="274"/>
      <c r="K20" s="275"/>
      <c r="L20" s="275"/>
      <c r="M20" s="273"/>
      <c r="N20" s="276"/>
      <c r="O20" s="273"/>
      <c r="P20" s="275"/>
      <c r="Q20" s="275"/>
      <c r="R20" s="275"/>
      <c r="S20" s="273"/>
      <c r="T20" s="273"/>
      <c r="U20" s="273"/>
      <c r="V20" s="275"/>
      <c r="W20" s="275"/>
      <c r="X20" s="275"/>
      <c r="Y20" s="273"/>
      <c r="Z20" s="273"/>
      <c r="AA20" s="273"/>
      <c r="AB20" s="275"/>
      <c r="AC20" s="275"/>
      <c r="AD20" s="275"/>
      <c r="AE20" s="273"/>
      <c r="AF20" s="273"/>
      <c r="AG20" s="273"/>
      <c r="AH20" s="275"/>
      <c r="AI20" s="275"/>
      <c r="AJ20" s="275"/>
      <c r="AK20" s="273"/>
      <c r="AL20" s="273"/>
      <c r="AM20" s="273"/>
      <c r="AN20" s="275"/>
      <c r="AO20" s="275"/>
      <c r="AP20" s="275"/>
      <c r="AQ20" s="273"/>
      <c r="AR20" s="273"/>
      <c r="AS20" s="273"/>
      <c r="AT20" s="275"/>
      <c r="AU20" s="277"/>
      <c r="AV20" s="277"/>
      <c r="AW20" s="278"/>
      <c r="AX20" s="278"/>
      <c r="AY20" s="278"/>
      <c r="AZ20" s="277"/>
      <c r="BA20" s="277"/>
      <c r="BB20" s="277"/>
      <c r="BC20" s="278"/>
      <c r="BD20" s="278"/>
      <c r="BE20" s="278"/>
      <c r="BF20" s="277"/>
      <c r="BG20" s="277"/>
      <c r="BH20" s="277"/>
      <c r="BI20" s="278"/>
      <c r="BJ20" s="278"/>
      <c r="BK20" s="278"/>
      <c r="BL20" s="277"/>
      <c r="BM20" s="277"/>
      <c r="BN20" s="277"/>
      <c r="BO20" s="279"/>
      <c r="BP20" s="280"/>
      <c r="BQ20" s="279"/>
      <c r="BV20" s="255">
        <v>98</v>
      </c>
      <c r="BW20" s="256">
        <v>20</v>
      </c>
    </row>
    <row r="21" spans="5:75" ht="9" customHeight="1">
      <c r="E21" s="44"/>
      <c r="BV21" s="255">
        <v>123</v>
      </c>
      <c r="BW21" s="256">
        <v>33</v>
      </c>
    </row>
    <row r="22" spans="1:75" s="63" customFormat="1" ht="27">
      <c r="A22" s="60" t="s">
        <v>7</v>
      </c>
      <c r="B22" s="60"/>
      <c r="C22" s="60"/>
      <c r="D22" s="64"/>
      <c r="E22" s="61"/>
      <c r="F22" s="62" t="s">
        <v>0</v>
      </c>
      <c r="J22" s="63" t="s">
        <v>1</v>
      </c>
      <c r="S22" s="63" t="s">
        <v>2</v>
      </c>
      <c r="AA22" s="63" t="s">
        <v>3</v>
      </c>
      <c r="AL22" s="63" t="s">
        <v>3</v>
      </c>
      <c r="BO22" s="64" t="s">
        <v>3</v>
      </c>
      <c r="BP22" s="62"/>
      <c r="BQ22" s="62"/>
      <c r="BV22" s="255">
        <v>124</v>
      </c>
      <c r="BW22" s="256">
        <v>34</v>
      </c>
    </row>
    <row r="23" spans="5:75" ht="27">
      <c r="E23" s="44"/>
      <c r="BV23" s="255">
        <v>125</v>
      </c>
      <c r="BW23" s="256">
        <v>35</v>
      </c>
    </row>
    <row r="24" spans="5:75" ht="27">
      <c r="E24" s="44"/>
      <c r="BV24" s="255">
        <v>126</v>
      </c>
      <c r="BW24" s="256">
        <v>36</v>
      </c>
    </row>
    <row r="25" spans="5:75" ht="27">
      <c r="E25" s="44"/>
      <c r="BV25" s="255">
        <v>127</v>
      </c>
      <c r="BW25" s="256">
        <v>37</v>
      </c>
    </row>
    <row r="26" spans="74:75" ht="27">
      <c r="BV26" s="255">
        <v>128</v>
      </c>
      <c r="BW26" s="256">
        <v>38</v>
      </c>
    </row>
    <row r="27" spans="74:75" ht="27">
      <c r="BV27" s="255">
        <v>129</v>
      </c>
      <c r="BW27" s="256">
        <v>39</v>
      </c>
    </row>
    <row r="28" spans="74:75" ht="27">
      <c r="BV28" s="255">
        <v>130</v>
      </c>
      <c r="BW28" s="256">
        <v>40</v>
      </c>
    </row>
    <row r="29" spans="74:75" ht="27">
      <c r="BV29" s="255">
        <v>131</v>
      </c>
      <c r="BW29" s="256">
        <v>41</v>
      </c>
    </row>
    <row r="30" spans="74:75" ht="27">
      <c r="BV30" s="255">
        <v>132</v>
      </c>
      <c r="BW30" s="256">
        <v>42</v>
      </c>
    </row>
    <row r="31" spans="74:75" ht="27">
      <c r="BV31" s="255">
        <v>133</v>
      </c>
      <c r="BW31" s="256">
        <v>43</v>
      </c>
    </row>
    <row r="32" spans="74:75" ht="27">
      <c r="BV32" s="255">
        <v>134</v>
      </c>
      <c r="BW32" s="256">
        <v>44</v>
      </c>
    </row>
    <row r="33" spans="74:75" ht="27">
      <c r="BV33" s="255">
        <v>135</v>
      </c>
      <c r="BW33" s="256">
        <v>45</v>
      </c>
    </row>
    <row r="34" spans="74:75" ht="27">
      <c r="BV34" s="255">
        <v>136</v>
      </c>
      <c r="BW34" s="256">
        <v>46</v>
      </c>
    </row>
    <row r="35" spans="74:75" ht="27">
      <c r="BV35" s="255">
        <v>137</v>
      </c>
      <c r="BW35" s="256">
        <v>47</v>
      </c>
    </row>
    <row r="36" spans="74:75" ht="27">
      <c r="BV36" s="255">
        <v>138</v>
      </c>
      <c r="BW36" s="256">
        <v>48</v>
      </c>
    </row>
    <row r="37" spans="74:75" ht="27">
      <c r="BV37" s="255">
        <v>139</v>
      </c>
      <c r="BW37" s="256">
        <v>49</v>
      </c>
    </row>
    <row r="38" spans="74:75" ht="27">
      <c r="BV38" s="255">
        <v>140</v>
      </c>
      <c r="BW38" s="256">
        <v>50</v>
      </c>
    </row>
    <row r="39" spans="74:75" ht="27">
      <c r="BV39" s="255">
        <v>141</v>
      </c>
      <c r="BW39" s="256">
        <v>51</v>
      </c>
    </row>
    <row r="40" spans="74:75" ht="27">
      <c r="BV40" s="255">
        <v>142</v>
      </c>
      <c r="BW40" s="256">
        <v>52</v>
      </c>
    </row>
    <row r="41" spans="74:75" ht="27">
      <c r="BV41" s="255">
        <v>143</v>
      </c>
      <c r="BW41" s="256">
        <v>53</v>
      </c>
    </row>
    <row r="42" spans="74:75" ht="27">
      <c r="BV42" s="255">
        <v>144</v>
      </c>
      <c r="BW42" s="256">
        <v>54</v>
      </c>
    </row>
    <row r="43" spans="74:75" ht="27">
      <c r="BV43" s="255">
        <v>145</v>
      </c>
      <c r="BW43" s="256">
        <v>55</v>
      </c>
    </row>
    <row r="44" spans="74:75" ht="27">
      <c r="BV44" s="255">
        <v>146</v>
      </c>
      <c r="BW44" s="256">
        <v>56</v>
      </c>
    </row>
    <row r="45" spans="74:75" ht="27">
      <c r="BV45" s="255">
        <v>147</v>
      </c>
      <c r="BW45" s="256">
        <v>57</v>
      </c>
    </row>
    <row r="46" spans="74:75" ht="27">
      <c r="BV46" s="255">
        <v>148</v>
      </c>
      <c r="BW46" s="256">
        <v>58</v>
      </c>
    </row>
    <row r="47" spans="74:75" ht="27">
      <c r="BV47" s="255">
        <v>149</v>
      </c>
      <c r="BW47" s="256">
        <v>59</v>
      </c>
    </row>
    <row r="48" spans="74:75" ht="27">
      <c r="BV48" s="255">
        <v>150</v>
      </c>
      <c r="BW48" s="256">
        <v>60</v>
      </c>
    </row>
    <row r="49" spans="74:75" ht="27">
      <c r="BV49" s="255">
        <v>151</v>
      </c>
      <c r="BW49" s="256">
        <v>61</v>
      </c>
    </row>
    <row r="50" spans="74:75" ht="27">
      <c r="BV50" s="255">
        <v>152</v>
      </c>
      <c r="BW50" s="256">
        <v>62</v>
      </c>
    </row>
    <row r="51" spans="74:75" ht="27">
      <c r="BV51" s="255">
        <v>153</v>
      </c>
      <c r="BW51" s="256">
        <v>63</v>
      </c>
    </row>
    <row r="52" spans="74:75" ht="27">
      <c r="BV52" s="255">
        <v>154</v>
      </c>
      <c r="BW52" s="256">
        <v>64</v>
      </c>
    </row>
    <row r="53" spans="74:75" ht="27">
      <c r="BV53" s="255">
        <v>155</v>
      </c>
      <c r="BW53" s="256">
        <v>65</v>
      </c>
    </row>
    <row r="54" spans="74:75" ht="27">
      <c r="BV54" s="255">
        <v>156</v>
      </c>
      <c r="BW54" s="256">
        <v>66</v>
      </c>
    </row>
    <row r="55" spans="74:75" ht="27">
      <c r="BV55" s="255">
        <v>157</v>
      </c>
      <c r="BW55" s="256">
        <v>67</v>
      </c>
    </row>
    <row r="56" spans="74:75" ht="27">
      <c r="BV56" s="255">
        <v>158</v>
      </c>
      <c r="BW56" s="256">
        <v>68</v>
      </c>
    </row>
    <row r="57" spans="74:75" ht="27">
      <c r="BV57" s="255">
        <v>159</v>
      </c>
      <c r="BW57" s="256">
        <v>69</v>
      </c>
    </row>
    <row r="58" spans="74:75" ht="27">
      <c r="BV58" s="255">
        <v>160</v>
      </c>
      <c r="BW58" s="256">
        <v>70</v>
      </c>
    </row>
    <row r="59" spans="74:75" ht="27">
      <c r="BV59" s="255">
        <v>161</v>
      </c>
      <c r="BW59" s="256">
        <v>71</v>
      </c>
    </row>
    <row r="60" spans="74:75" ht="27">
      <c r="BV60" s="255">
        <v>162</v>
      </c>
      <c r="BW60" s="256">
        <v>72</v>
      </c>
    </row>
    <row r="61" spans="74:75" ht="27">
      <c r="BV61" s="255">
        <v>163</v>
      </c>
      <c r="BW61" s="256">
        <v>73</v>
      </c>
    </row>
    <row r="62" spans="74:75" ht="27">
      <c r="BV62" s="255">
        <v>164</v>
      </c>
      <c r="BW62" s="256">
        <v>74</v>
      </c>
    </row>
    <row r="63" spans="74:75" ht="27">
      <c r="BV63" s="255">
        <v>165</v>
      </c>
      <c r="BW63" s="256">
        <v>75</v>
      </c>
    </row>
    <row r="64" spans="74:75" ht="27">
      <c r="BV64" s="255">
        <v>166</v>
      </c>
      <c r="BW64" s="256">
        <v>76</v>
      </c>
    </row>
    <row r="65" spans="74:75" ht="27">
      <c r="BV65" s="255">
        <v>167</v>
      </c>
      <c r="BW65" s="256">
        <v>77</v>
      </c>
    </row>
    <row r="66" spans="74:75" ht="27">
      <c r="BV66" s="255">
        <v>168</v>
      </c>
      <c r="BW66" s="256">
        <v>78</v>
      </c>
    </row>
    <row r="67" spans="74:75" ht="27">
      <c r="BV67" s="255">
        <v>169</v>
      </c>
      <c r="BW67" s="256">
        <v>79</v>
      </c>
    </row>
    <row r="68" spans="74:75" ht="27">
      <c r="BV68" s="255">
        <v>170</v>
      </c>
      <c r="BW68" s="256">
        <v>80</v>
      </c>
    </row>
    <row r="69" spans="74:75" ht="27">
      <c r="BV69" s="255">
        <v>171</v>
      </c>
      <c r="BW69" s="256">
        <v>81</v>
      </c>
    </row>
    <row r="70" spans="74:75" ht="27">
      <c r="BV70" s="255">
        <v>172</v>
      </c>
      <c r="BW70" s="256">
        <v>82</v>
      </c>
    </row>
    <row r="71" spans="74:75" ht="27">
      <c r="BV71" s="255">
        <v>173</v>
      </c>
      <c r="BW71" s="256">
        <v>83</v>
      </c>
    </row>
    <row r="72" spans="74:75" ht="27">
      <c r="BV72" s="255">
        <v>174</v>
      </c>
      <c r="BW72" s="256">
        <v>84</v>
      </c>
    </row>
    <row r="73" spans="74:75" ht="27">
      <c r="BV73" s="255">
        <v>175</v>
      </c>
      <c r="BW73" s="256">
        <v>85</v>
      </c>
    </row>
    <row r="74" spans="74:75" ht="27">
      <c r="BV74" s="255">
        <v>176</v>
      </c>
      <c r="BW74" s="256">
        <v>86</v>
      </c>
    </row>
    <row r="75" spans="74:75" ht="27">
      <c r="BV75" s="255">
        <v>177</v>
      </c>
      <c r="BW75" s="256">
        <v>87</v>
      </c>
    </row>
    <row r="76" spans="74:75" ht="27">
      <c r="BV76" s="255">
        <v>178</v>
      </c>
      <c r="BW76" s="256">
        <v>88</v>
      </c>
    </row>
    <row r="77" spans="74:75" ht="27">
      <c r="BV77" s="255">
        <v>179</v>
      </c>
      <c r="BW77" s="256">
        <v>89</v>
      </c>
    </row>
    <row r="78" spans="74:75" ht="27">
      <c r="BV78" s="255">
        <v>180</v>
      </c>
      <c r="BW78" s="256">
        <v>90</v>
      </c>
    </row>
    <row r="79" ht="27">
      <c r="BW79" s="256">
        <v>91</v>
      </c>
    </row>
    <row r="80" spans="74:75" ht="27">
      <c r="BV80" s="255">
        <v>181</v>
      </c>
      <c r="BW80" s="256">
        <v>92</v>
      </c>
    </row>
    <row r="81" ht="27">
      <c r="BW81" s="256">
        <v>93</v>
      </c>
    </row>
    <row r="82" spans="74:75" ht="27">
      <c r="BV82" s="255">
        <v>182</v>
      </c>
      <c r="BW82" s="256">
        <v>94</v>
      </c>
    </row>
    <row r="83" ht="27">
      <c r="BW83" s="256">
        <v>95</v>
      </c>
    </row>
    <row r="84" spans="74:75" ht="27">
      <c r="BV84" s="255">
        <v>183</v>
      </c>
      <c r="BW84" s="256">
        <v>96</v>
      </c>
    </row>
    <row r="85" ht="27">
      <c r="BW85" s="256">
        <v>97</v>
      </c>
    </row>
    <row r="86" spans="74:75" ht="27">
      <c r="BV86" s="255">
        <v>184</v>
      </c>
      <c r="BW86" s="256">
        <v>98</v>
      </c>
    </row>
    <row r="87" ht="27">
      <c r="BW87" s="256">
        <v>99</v>
      </c>
    </row>
    <row r="88" spans="74:75" ht="27">
      <c r="BV88" s="255">
        <v>185</v>
      </c>
      <c r="BW88" s="256">
        <v>100</v>
      </c>
    </row>
  </sheetData>
  <sheetProtection/>
  <mergeCells count="44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B6:B7"/>
    <mergeCell ref="C6:C7"/>
    <mergeCell ref="D6:D7"/>
    <mergeCell ref="E6:E7"/>
    <mergeCell ref="F6:F7"/>
    <mergeCell ref="M7:O7"/>
    <mergeCell ref="A4:D4"/>
    <mergeCell ref="E4:F4"/>
    <mergeCell ref="BO5:BQ5"/>
    <mergeCell ref="BI7:BK7"/>
    <mergeCell ref="BL7:BN7"/>
    <mergeCell ref="AQ7:AS7"/>
    <mergeCell ref="AT7:AV7"/>
    <mergeCell ref="AW4:BB4"/>
    <mergeCell ref="BC4:BQ4"/>
    <mergeCell ref="A6:A7"/>
    <mergeCell ref="BP6:BP7"/>
    <mergeCell ref="BQ6:BQ7"/>
    <mergeCell ref="AW7:AY7"/>
    <mergeCell ref="AZ7:BB7"/>
    <mergeCell ref="BC7:BE7"/>
    <mergeCell ref="BF7:BH7"/>
    <mergeCell ref="G6:BN6"/>
    <mergeCell ref="AB7:AD7"/>
    <mergeCell ref="AE7:AG7"/>
    <mergeCell ref="S7:U7"/>
    <mergeCell ref="AH7:AJ7"/>
    <mergeCell ref="AK7:AM7"/>
    <mergeCell ref="AN7:AP7"/>
    <mergeCell ref="G7:I7"/>
    <mergeCell ref="J7:L7"/>
    <mergeCell ref="BO6:BO7"/>
    <mergeCell ref="V7:X7"/>
    <mergeCell ref="Y7:AA7"/>
    <mergeCell ref="P7:R7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" bottom="0.2755905511811024" header="0.1968503937007874" footer="0.1968503937007874"/>
  <pageSetup horizontalDpi="600" verticalDpi="600" orientation="landscape" paperSize="9" scale="34" r:id="rId2"/>
  <ignoredErrors>
    <ignoredError sqref="E4 A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DELL-BILGISAYAR (dell)</cp:lastModifiedBy>
  <cp:lastPrinted>2014-04-22T13:59:21Z</cp:lastPrinted>
  <dcterms:created xsi:type="dcterms:W3CDTF">2004-05-10T13:01:28Z</dcterms:created>
  <dcterms:modified xsi:type="dcterms:W3CDTF">2014-04-22T14:01:11Z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