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480" windowHeight="9345" tabRatio="939" firstSheet="5" activeTab="14"/>
  </bookViews>
  <sheets>
    <sheet name="YARIŞMA BİLGİLERİ" sheetId="1" r:id="rId1"/>
    <sheet name="YARIŞMA PROGRAMI" sheetId="2" r:id="rId2"/>
    <sheet name="KAYIT LİSTESİ" sheetId="3" r:id="rId3"/>
    <sheet name="1.Gün Start Listesi" sheetId="4" state="hidden" r:id="rId4"/>
    <sheet name="110m.Eng" sheetId="5" r:id="rId5"/>
    <sheet name="Çekiç" sheetId="6" r:id="rId6"/>
    <sheet name="Yüksek" sheetId="7" r:id="rId7"/>
    <sheet name="100m." sheetId="8" r:id="rId8"/>
    <sheet name="Gülle" sheetId="9" r:id="rId9"/>
    <sheet name="400m." sheetId="10" r:id="rId10"/>
    <sheet name="Uzun" sheetId="11" r:id="rId11"/>
    <sheet name="1500m." sheetId="12" r:id="rId12"/>
    <sheet name="2000m.Eng." sheetId="13" r:id="rId13"/>
    <sheet name="4x100m." sheetId="14" r:id="rId14"/>
    <sheet name="Genel Puan Tablosu" sheetId="15" r:id="rId15"/>
    <sheet name="2.Gün Start Listesi " sheetId="16" state="hidden" r:id="rId16"/>
    <sheet name="400m.Eng" sheetId="17" r:id="rId17"/>
    <sheet name="Disk" sheetId="18" r:id="rId18"/>
    <sheet name="Üçadım" sheetId="19" r:id="rId19"/>
    <sheet name="200m." sheetId="20" r:id="rId20"/>
    <sheet name="800m." sheetId="21" r:id="rId21"/>
    <sheet name="Sırık" sheetId="22" r:id="rId22"/>
    <sheet name="3000m." sheetId="23" r:id="rId23"/>
    <sheet name="Cirit" sheetId="24" r:id="rId24"/>
    <sheet name="İsveç" sheetId="25" r:id="rId25"/>
    <sheet name="ALMANAK TOPLU SONUÇ" sheetId="26" state="hidden" r:id="rId26"/>
  </sheets>
  <externalReferences>
    <externalReference r:id="rId29"/>
    <externalReference r:id="rId30"/>
  </externalReferences>
  <definedNames>
    <definedName name="_xlnm._FilterDatabase" localSheetId="25" hidden="1">'ALMANAK TOPLU SONUÇ'!$A$2:$M$256</definedName>
    <definedName name="_xlnm._FilterDatabase" localSheetId="2" hidden="1">'KAYIT LİSTESİ'!$A$3:$K$364</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4">#REF!</definedName>
    <definedName name="Excel_BuiltIn_Print_Area_11" localSheetId="11">#REF!</definedName>
    <definedName name="Excel_BuiltIn_Print_Area_11" localSheetId="15">#REF!</definedName>
    <definedName name="Excel_BuiltIn_Print_Area_11" localSheetId="12">#REF!</definedName>
    <definedName name="Excel_BuiltIn_Print_Area_11" localSheetId="19">#REF!</definedName>
    <definedName name="Excel_BuiltIn_Print_Area_11" localSheetId="22">#REF!</definedName>
    <definedName name="Excel_BuiltIn_Print_Area_11" localSheetId="9">#REF!</definedName>
    <definedName name="Excel_BuiltIn_Print_Area_11" localSheetId="16">#REF!</definedName>
    <definedName name="Excel_BuiltIn_Print_Area_11" localSheetId="13">#REF!</definedName>
    <definedName name="Excel_BuiltIn_Print_Area_11" localSheetId="20">#REF!</definedName>
    <definedName name="Excel_BuiltIn_Print_Area_11" localSheetId="23">#REF!</definedName>
    <definedName name="Excel_BuiltIn_Print_Area_11" localSheetId="5">#REF!</definedName>
    <definedName name="Excel_BuiltIn_Print_Area_11" localSheetId="17">#REF!</definedName>
    <definedName name="Excel_BuiltIn_Print_Area_11" localSheetId="14">#REF!</definedName>
    <definedName name="Excel_BuiltIn_Print_Area_11" localSheetId="8">#REF!</definedName>
    <definedName name="Excel_BuiltIn_Print_Area_11" localSheetId="24">#REF!</definedName>
    <definedName name="Excel_BuiltIn_Print_Area_11" localSheetId="2">#REF!</definedName>
    <definedName name="Excel_BuiltIn_Print_Area_11" localSheetId="21">#REF!</definedName>
    <definedName name="Excel_BuiltIn_Print_Area_11" localSheetId="10">#REF!</definedName>
    <definedName name="Excel_BuiltIn_Print_Area_11" localSheetId="18">#REF!</definedName>
    <definedName name="Excel_BuiltIn_Print_Area_11" localSheetId="6">#REF!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4">#REF!</definedName>
    <definedName name="Excel_BuiltIn_Print_Area_12" localSheetId="11">#REF!</definedName>
    <definedName name="Excel_BuiltIn_Print_Area_12" localSheetId="15">#REF!</definedName>
    <definedName name="Excel_BuiltIn_Print_Area_12" localSheetId="12">#REF!</definedName>
    <definedName name="Excel_BuiltIn_Print_Area_12" localSheetId="19">#REF!</definedName>
    <definedName name="Excel_BuiltIn_Print_Area_12" localSheetId="22">#REF!</definedName>
    <definedName name="Excel_BuiltIn_Print_Area_12" localSheetId="9">#REF!</definedName>
    <definedName name="Excel_BuiltIn_Print_Area_12" localSheetId="16">#REF!</definedName>
    <definedName name="Excel_BuiltIn_Print_Area_12" localSheetId="13">#REF!</definedName>
    <definedName name="Excel_BuiltIn_Print_Area_12" localSheetId="20">#REF!</definedName>
    <definedName name="Excel_BuiltIn_Print_Area_12" localSheetId="23">#REF!</definedName>
    <definedName name="Excel_BuiltIn_Print_Area_12" localSheetId="5">#REF!</definedName>
    <definedName name="Excel_BuiltIn_Print_Area_12" localSheetId="17">#REF!</definedName>
    <definedName name="Excel_BuiltIn_Print_Area_12" localSheetId="14">#REF!</definedName>
    <definedName name="Excel_BuiltIn_Print_Area_12" localSheetId="8">#REF!</definedName>
    <definedName name="Excel_BuiltIn_Print_Area_12" localSheetId="24">#REF!</definedName>
    <definedName name="Excel_BuiltIn_Print_Area_12" localSheetId="2">#REF!</definedName>
    <definedName name="Excel_BuiltIn_Print_Area_12" localSheetId="21">#REF!</definedName>
    <definedName name="Excel_BuiltIn_Print_Area_12" localSheetId="10">#REF!</definedName>
    <definedName name="Excel_BuiltIn_Print_Area_12" localSheetId="18">#REF!</definedName>
    <definedName name="Excel_BuiltIn_Print_Area_12" localSheetId="6">#REF!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4">#REF!</definedName>
    <definedName name="Excel_BuiltIn_Print_Area_13" localSheetId="11">#REF!</definedName>
    <definedName name="Excel_BuiltIn_Print_Area_13" localSheetId="15">#REF!</definedName>
    <definedName name="Excel_BuiltIn_Print_Area_13" localSheetId="12">#REF!</definedName>
    <definedName name="Excel_BuiltIn_Print_Area_13" localSheetId="19">#REF!</definedName>
    <definedName name="Excel_BuiltIn_Print_Area_13" localSheetId="22">#REF!</definedName>
    <definedName name="Excel_BuiltIn_Print_Area_13" localSheetId="9">#REF!</definedName>
    <definedName name="Excel_BuiltIn_Print_Area_13" localSheetId="16">#REF!</definedName>
    <definedName name="Excel_BuiltIn_Print_Area_13" localSheetId="13">#REF!</definedName>
    <definedName name="Excel_BuiltIn_Print_Area_13" localSheetId="20">#REF!</definedName>
    <definedName name="Excel_BuiltIn_Print_Area_13" localSheetId="23">#REF!</definedName>
    <definedName name="Excel_BuiltIn_Print_Area_13" localSheetId="5">#REF!</definedName>
    <definedName name="Excel_BuiltIn_Print_Area_13" localSheetId="17">#REF!</definedName>
    <definedName name="Excel_BuiltIn_Print_Area_13" localSheetId="14">#REF!</definedName>
    <definedName name="Excel_BuiltIn_Print_Area_13" localSheetId="8">#REF!</definedName>
    <definedName name="Excel_BuiltIn_Print_Area_13" localSheetId="24">#REF!</definedName>
    <definedName name="Excel_BuiltIn_Print_Area_13" localSheetId="2">#REF!</definedName>
    <definedName name="Excel_BuiltIn_Print_Area_13" localSheetId="21">#REF!</definedName>
    <definedName name="Excel_BuiltIn_Print_Area_13" localSheetId="10">#REF!</definedName>
    <definedName name="Excel_BuiltIn_Print_Area_13" localSheetId="18">#REF!</definedName>
    <definedName name="Excel_BuiltIn_Print_Area_13" localSheetId="6">#REF!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4">#REF!</definedName>
    <definedName name="Excel_BuiltIn_Print_Area_16" localSheetId="11">#REF!</definedName>
    <definedName name="Excel_BuiltIn_Print_Area_16" localSheetId="15">#REF!</definedName>
    <definedName name="Excel_BuiltIn_Print_Area_16" localSheetId="12">#REF!</definedName>
    <definedName name="Excel_BuiltIn_Print_Area_16" localSheetId="19">#REF!</definedName>
    <definedName name="Excel_BuiltIn_Print_Area_16" localSheetId="22">#REF!</definedName>
    <definedName name="Excel_BuiltIn_Print_Area_16" localSheetId="9">#REF!</definedName>
    <definedName name="Excel_BuiltIn_Print_Area_16" localSheetId="16">#REF!</definedName>
    <definedName name="Excel_BuiltIn_Print_Area_16" localSheetId="13">#REF!</definedName>
    <definedName name="Excel_BuiltIn_Print_Area_16" localSheetId="20">#REF!</definedName>
    <definedName name="Excel_BuiltIn_Print_Area_16" localSheetId="23">#REF!</definedName>
    <definedName name="Excel_BuiltIn_Print_Area_16" localSheetId="5">#REF!</definedName>
    <definedName name="Excel_BuiltIn_Print_Area_16" localSheetId="17">#REF!</definedName>
    <definedName name="Excel_BuiltIn_Print_Area_16" localSheetId="14">#REF!</definedName>
    <definedName name="Excel_BuiltIn_Print_Area_16" localSheetId="8">#REF!</definedName>
    <definedName name="Excel_BuiltIn_Print_Area_16" localSheetId="24">#REF!</definedName>
    <definedName name="Excel_BuiltIn_Print_Area_16" localSheetId="2">#REF!</definedName>
    <definedName name="Excel_BuiltIn_Print_Area_16" localSheetId="21">#REF!</definedName>
    <definedName name="Excel_BuiltIn_Print_Area_16" localSheetId="10">#REF!</definedName>
    <definedName name="Excel_BuiltIn_Print_Area_16" localSheetId="18">#REF!</definedName>
    <definedName name="Excel_BuiltIn_Print_Area_16" localSheetId="6">#REF!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4">#REF!</definedName>
    <definedName name="Excel_BuiltIn_Print_Area_19" localSheetId="11">#REF!</definedName>
    <definedName name="Excel_BuiltIn_Print_Area_19" localSheetId="15">#REF!</definedName>
    <definedName name="Excel_BuiltIn_Print_Area_19" localSheetId="12">#REF!</definedName>
    <definedName name="Excel_BuiltIn_Print_Area_19" localSheetId="19">#REF!</definedName>
    <definedName name="Excel_BuiltIn_Print_Area_19" localSheetId="22">#REF!</definedName>
    <definedName name="Excel_BuiltIn_Print_Area_19" localSheetId="9">#REF!</definedName>
    <definedName name="Excel_BuiltIn_Print_Area_19" localSheetId="16">#REF!</definedName>
    <definedName name="Excel_BuiltIn_Print_Area_19" localSheetId="13">#REF!</definedName>
    <definedName name="Excel_BuiltIn_Print_Area_19" localSheetId="20">#REF!</definedName>
    <definedName name="Excel_BuiltIn_Print_Area_19" localSheetId="23">#REF!</definedName>
    <definedName name="Excel_BuiltIn_Print_Area_19" localSheetId="5">#REF!</definedName>
    <definedName name="Excel_BuiltIn_Print_Area_19" localSheetId="17">#REF!</definedName>
    <definedName name="Excel_BuiltIn_Print_Area_19" localSheetId="14">#REF!</definedName>
    <definedName name="Excel_BuiltIn_Print_Area_19" localSheetId="8">#REF!</definedName>
    <definedName name="Excel_BuiltIn_Print_Area_19" localSheetId="24">#REF!</definedName>
    <definedName name="Excel_BuiltIn_Print_Area_19" localSheetId="2">#REF!</definedName>
    <definedName name="Excel_BuiltIn_Print_Area_19" localSheetId="21">#REF!</definedName>
    <definedName name="Excel_BuiltIn_Print_Area_19" localSheetId="10">#REF!</definedName>
    <definedName name="Excel_BuiltIn_Print_Area_19" localSheetId="18">#REF!</definedName>
    <definedName name="Excel_BuiltIn_Print_Area_19" localSheetId="6">#REF!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4">#REF!</definedName>
    <definedName name="Excel_BuiltIn_Print_Area_20" localSheetId="11">#REF!</definedName>
    <definedName name="Excel_BuiltIn_Print_Area_20" localSheetId="15">#REF!</definedName>
    <definedName name="Excel_BuiltIn_Print_Area_20" localSheetId="12">#REF!</definedName>
    <definedName name="Excel_BuiltIn_Print_Area_20" localSheetId="19">#REF!</definedName>
    <definedName name="Excel_BuiltIn_Print_Area_20" localSheetId="22">#REF!</definedName>
    <definedName name="Excel_BuiltIn_Print_Area_20" localSheetId="9">#REF!</definedName>
    <definedName name="Excel_BuiltIn_Print_Area_20" localSheetId="16">#REF!</definedName>
    <definedName name="Excel_BuiltIn_Print_Area_20" localSheetId="13">#REF!</definedName>
    <definedName name="Excel_BuiltIn_Print_Area_20" localSheetId="20">#REF!</definedName>
    <definedName name="Excel_BuiltIn_Print_Area_20" localSheetId="23">#REF!</definedName>
    <definedName name="Excel_BuiltIn_Print_Area_20" localSheetId="5">#REF!</definedName>
    <definedName name="Excel_BuiltIn_Print_Area_20" localSheetId="17">#REF!</definedName>
    <definedName name="Excel_BuiltIn_Print_Area_20" localSheetId="14">#REF!</definedName>
    <definedName name="Excel_BuiltIn_Print_Area_20" localSheetId="8">#REF!</definedName>
    <definedName name="Excel_BuiltIn_Print_Area_20" localSheetId="24">#REF!</definedName>
    <definedName name="Excel_BuiltIn_Print_Area_20" localSheetId="2">#REF!</definedName>
    <definedName name="Excel_BuiltIn_Print_Area_20" localSheetId="21">#REF!</definedName>
    <definedName name="Excel_BuiltIn_Print_Area_20" localSheetId="10">#REF!</definedName>
    <definedName name="Excel_BuiltIn_Print_Area_20" localSheetId="18">#REF!</definedName>
    <definedName name="Excel_BuiltIn_Print_Area_20" localSheetId="6">#REF!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4">#REF!</definedName>
    <definedName name="Excel_BuiltIn_Print_Area_21" localSheetId="11">#REF!</definedName>
    <definedName name="Excel_BuiltIn_Print_Area_21" localSheetId="15">#REF!</definedName>
    <definedName name="Excel_BuiltIn_Print_Area_21" localSheetId="12">#REF!</definedName>
    <definedName name="Excel_BuiltIn_Print_Area_21" localSheetId="19">#REF!</definedName>
    <definedName name="Excel_BuiltIn_Print_Area_21" localSheetId="22">#REF!</definedName>
    <definedName name="Excel_BuiltIn_Print_Area_21" localSheetId="9">#REF!</definedName>
    <definedName name="Excel_BuiltIn_Print_Area_21" localSheetId="16">#REF!</definedName>
    <definedName name="Excel_BuiltIn_Print_Area_21" localSheetId="13">#REF!</definedName>
    <definedName name="Excel_BuiltIn_Print_Area_21" localSheetId="20">#REF!</definedName>
    <definedName name="Excel_BuiltIn_Print_Area_21" localSheetId="23">#REF!</definedName>
    <definedName name="Excel_BuiltIn_Print_Area_21" localSheetId="5">#REF!</definedName>
    <definedName name="Excel_BuiltIn_Print_Area_21" localSheetId="17">#REF!</definedName>
    <definedName name="Excel_BuiltIn_Print_Area_21" localSheetId="14">#REF!</definedName>
    <definedName name="Excel_BuiltIn_Print_Area_21" localSheetId="8">#REF!</definedName>
    <definedName name="Excel_BuiltIn_Print_Area_21" localSheetId="24">#REF!</definedName>
    <definedName name="Excel_BuiltIn_Print_Area_21" localSheetId="2">#REF!</definedName>
    <definedName name="Excel_BuiltIn_Print_Area_21" localSheetId="21">#REF!</definedName>
    <definedName name="Excel_BuiltIn_Print_Area_21" localSheetId="10">#REF!</definedName>
    <definedName name="Excel_BuiltIn_Print_Area_21" localSheetId="18">#REF!</definedName>
    <definedName name="Excel_BuiltIn_Print_Area_21" localSheetId="6">#REF!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4">#REF!</definedName>
    <definedName name="Excel_BuiltIn_Print_Area_4" localSheetId="11">#REF!</definedName>
    <definedName name="Excel_BuiltIn_Print_Area_4" localSheetId="15">#REF!</definedName>
    <definedName name="Excel_BuiltIn_Print_Area_4" localSheetId="12">#REF!</definedName>
    <definedName name="Excel_BuiltIn_Print_Area_4" localSheetId="19">#REF!</definedName>
    <definedName name="Excel_BuiltIn_Print_Area_4" localSheetId="22">#REF!</definedName>
    <definedName name="Excel_BuiltIn_Print_Area_4" localSheetId="9">#REF!</definedName>
    <definedName name="Excel_BuiltIn_Print_Area_4" localSheetId="16">#REF!</definedName>
    <definedName name="Excel_BuiltIn_Print_Area_4" localSheetId="13">#REF!</definedName>
    <definedName name="Excel_BuiltIn_Print_Area_4" localSheetId="20">#REF!</definedName>
    <definedName name="Excel_BuiltIn_Print_Area_4" localSheetId="23">#REF!</definedName>
    <definedName name="Excel_BuiltIn_Print_Area_4" localSheetId="5">#REF!</definedName>
    <definedName name="Excel_BuiltIn_Print_Area_4" localSheetId="17">#REF!</definedName>
    <definedName name="Excel_BuiltIn_Print_Area_4" localSheetId="14">#REF!</definedName>
    <definedName name="Excel_BuiltIn_Print_Area_4" localSheetId="8">#REF!</definedName>
    <definedName name="Excel_BuiltIn_Print_Area_4" localSheetId="24">#REF!</definedName>
    <definedName name="Excel_BuiltIn_Print_Area_4" localSheetId="2">#REF!</definedName>
    <definedName name="Excel_BuiltIn_Print_Area_4" localSheetId="21">#REF!</definedName>
    <definedName name="Excel_BuiltIn_Print_Area_4" localSheetId="10">#REF!</definedName>
    <definedName name="Excel_BuiltIn_Print_Area_4" localSheetId="18">#REF!</definedName>
    <definedName name="Excel_BuiltIn_Print_Area_4" localSheetId="6">#REF!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4">#REF!</definedName>
    <definedName name="Excel_BuiltIn_Print_Area_5" localSheetId="11">#REF!</definedName>
    <definedName name="Excel_BuiltIn_Print_Area_5" localSheetId="15">#REF!</definedName>
    <definedName name="Excel_BuiltIn_Print_Area_5" localSheetId="12">#REF!</definedName>
    <definedName name="Excel_BuiltIn_Print_Area_5" localSheetId="19">#REF!</definedName>
    <definedName name="Excel_BuiltIn_Print_Area_5" localSheetId="22">#REF!</definedName>
    <definedName name="Excel_BuiltIn_Print_Area_5" localSheetId="9">#REF!</definedName>
    <definedName name="Excel_BuiltIn_Print_Area_5" localSheetId="16">#REF!</definedName>
    <definedName name="Excel_BuiltIn_Print_Area_5" localSheetId="13">#REF!</definedName>
    <definedName name="Excel_BuiltIn_Print_Area_5" localSheetId="20">#REF!</definedName>
    <definedName name="Excel_BuiltIn_Print_Area_5" localSheetId="23">#REF!</definedName>
    <definedName name="Excel_BuiltIn_Print_Area_5" localSheetId="5">#REF!</definedName>
    <definedName name="Excel_BuiltIn_Print_Area_5" localSheetId="17">#REF!</definedName>
    <definedName name="Excel_BuiltIn_Print_Area_5" localSheetId="14">#REF!</definedName>
    <definedName name="Excel_BuiltIn_Print_Area_5" localSheetId="8">#REF!</definedName>
    <definedName name="Excel_BuiltIn_Print_Area_5" localSheetId="24">#REF!</definedName>
    <definedName name="Excel_BuiltIn_Print_Area_5" localSheetId="2">#REF!</definedName>
    <definedName name="Excel_BuiltIn_Print_Area_5" localSheetId="21">#REF!</definedName>
    <definedName name="Excel_BuiltIn_Print_Area_5" localSheetId="10">#REF!</definedName>
    <definedName name="Excel_BuiltIn_Print_Area_5" localSheetId="18">#REF!</definedName>
    <definedName name="Excel_BuiltIn_Print_Area_5" localSheetId="6">#REF!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4">#REF!</definedName>
    <definedName name="Excel_BuiltIn_Print_Area_9" localSheetId="11">#REF!</definedName>
    <definedName name="Excel_BuiltIn_Print_Area_9" localSheetId="15">#REF!</definedName>
    <definedName name="Excel_BuiltIn_Print_Area_9" localSheetId="12">#REF!</definedName>
    <definedName name="Excel_BuiltIn_Print_Area_9" localSheetId="19">#REF!</definedName>
    <definedName name="Excel_BuiltIn_Print_Area_9" localSheetId="22">#REF!</definedName>
    <definedName name="Excel_BuiltIn_Print_Area_9" localSheetId="9">#REF!</definedName>
    <definedName name="Excel_BuiltIn_Print_Area_9" localSheetId="16">#REF!</definedName>
    <definedName name="Excel_BuiltIn_Print_Area_9" localSheetId="13">#REF!</definedName>
    <definedName name="Excel_BuiltIn_Print_Area_9" localSheetId="20">#REF!</definedName>
    <definedName name="Excel_BuiltIn_Print_Area_9" localSheetId="23">#REF!</definedName>
    <definedName name="Excel_BuiltIn_Print_Area_9" localSheetId="5">#REF!</definedName>
    <definedName name="Excel_BuiltIn_Print_Area_9" localSheetId="17">#REF!</definedName>
    <definedName name="Excel_BuiltIn_Print_Area_9" localSheetId="14">#REF!</definedName>
    <definedName name="Excel_BuiltIn_Print_Area_9" localSheetId="8">#REF!</definedName>
    <definedName name="Excel_BuiltIn_Print_Area_9" localSheetId="24">#REF!</definedName>
    <definedName name="Excel_BuiltIn_Print_Area_9" localSheetId="2">#REF!</definedName>
    <definedName name="Excel_BuiltIn_Print_Area_9" localSheetId="21">#REF!</definedName>
    <definedName name="Excel_BuiltIn_Print_Area_9" localSheetId="10">#REF!</definedName>
    <definedName name="Excel_BuiltIn_Print_Area_9" localSheetId="18">#REF!</definedName>
    <definedName name="Excel_BuiltIn_Print_Area_9" localSheetId="6">#REF!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Listesi'!$A$1:$P$179</definedName>
    <definedName name="_xlnm.Print_Area" localSheetId="7">'100m.'!$A$1:$P$37</definedName>
    <definedName name="_xlnm.Print_Area" localSheetId="4">'110m.Eng'!$A$1:$P$37</definedName>
    <definedName name="_xlnm.Print_Area" localSheetId="11">'1500m.'!$A$1:$P$35</definedName>
    <definedName name="_xlnm.Print_Area" localSheetId="15">'2.Gün Start Listesi '!$A$1:$O$139</definedName>
    <definedName name="_xlnm.Print_Area" localSheetId="12">'2000m.Eng.'!$A$1:$P$49</definedName>
    <definedName name="_xlnm.Print_Area" localSheetId="19">'200m.'!$A$1:$P$37</definedName>
    <definedName name="_xlnm.Print_Area" localSheetId="22">'3000m.'!$A$1:$P$34</definedName>
    <definedName name="_xlnm.Print_Area" localSheetId="9">'400m.'!$A$1:$P$37</definedName>
    <definedName name="_xlnm.Print_Area" localSheetId="16">'400m.Eng'!$A$1:$P$37</definedName>
    <definedName name="_xlnm.Print_Area" localSheetId="13">'4x100m.'!$A$1:$P$37</definedName>
    <definedName name="_xlnm.Print_Area" localSheetId="20">'800m.'!$A$1:$P$31</definedName>
    <definedName name="_xlnm.Print_Area" localSheetId="23">'Cirit'!$A$1:$P$34</definedName>
    <definedName name="_xlnm.Print_Area" localSheetId="5">'Çekiç'!$A$1:$P$34</definedName>
    <definedName name="_xlnm.Print_Area" localSheetId="17">'Disk'!$A$1:$P$34</definedName>
    <definedName name="_xlnm.Print_Area" localSheetId="14">'Genel Puan Tablosu'!$A$1:$W$49</definedName>
    <definedName name="_xlnm.Print_Area" localSheetId="8">'Gülle'!$A$1:$P$34</definedName>
    <definedName name="_xlnm.Print_Area" localSheetId="24">'İsveç'!$A$1:$P$37</definedName>
    <definedName name="_xlnm.Print_Area" localSheetId="2">'KAYIT LİSTESİ'!$A$1:$K$364</definedName>
    <definedName name="_xlnm.Print_Area" localSheetId="21">'Sırık'!$A$1:$CO$30</definedName>
    <definedName name="_xlnm.Print_Area" localSheetId="10">'Uzun'!$A$1:$P$34</definedName>
    <definedName name="_xlnm.Print_Area" localSheetId="18">'Üçadım'!$A$1:$P$34</definedName>
    <definedName name="_xlnm.Print_Area" localSheetId="6">'Yüksek'!$A$1:$BQ$30</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<sst xmlns="http://schemas.openxmlformats.org/spreadsheetml/2006/main" count="8749" uniqueCount="1208">
  <si>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</si>
  <si>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</si>
  <si>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</si>
  <si>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</si>
  <si>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</si>
  <si>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</si>
  <si>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</si>
  <si>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</si>
  <si>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</si>
  <si>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</si>
  <si>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</si>
  <si>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</si>
  <si>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</si>
  <si>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</si>
  <si>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</si>
  <si>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</si>
  <si>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</si>
  <si>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</si>
  <si>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</si>
  <si>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</si>
  <si>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</si>
  <si>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</si>
  <si>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</si>
  <si>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</si>
  <si>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</si>
  <si>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</si>
  <si>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</si>
  <si>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</si>
  <si>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</si>
  <si>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</si>
  <si>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</si>
  <si>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</si>
  <si>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</si>
  <si>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</si>
  <si>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</si>
  <si>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</si>
  <si>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</si>
  <si>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</si>
  <si>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</si>
  <si>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</si>
  <si>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</si>
  <si>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</si>
  <si>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</si>
  <si>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</si>
  <si>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</si>
  <si>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</si>
  <si>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</si>
  <si>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</si>
  <si>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</si>
  <si>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</si>
  <si>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</si>
  <si>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</si>
  <si>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</si>
  <si>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</si>
  <si>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</si>
  <si>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</si>
  <si>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</si>
  <si>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</si>
  <si>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</si>
  <si>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</si>
  <si>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</si>
  <si>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</si>
  <si>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</si>
  <si>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</si>
  <si>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</si>
  <si>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</si>
  <si>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</si>
  <si>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</si>
  <si>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</si>
  <si>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</si>
  <si>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</si>
  <si>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</si>
  <si>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</si>
  <si>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</si>
  <si>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</si>
  <si>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</si>
  <si>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</si>
  <si>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</si>
  <si>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</si>
  <si>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</si>
  <si>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</si>
  <si>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</si>
  <si>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</si>
  <si>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</si>
  <si>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</si>
  <si>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</si>
  <si>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</si>
  <si>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</si>
  <si>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</si>
  <si>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</si>
  <si>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</si>
  <si>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</si>
  <si>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</si>
  <si>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</si>
  <si>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</si>
  <si>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</si>
  <si>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</si>
  <si>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</si>
  <si>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</si>
  <si>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</si>
  <si>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</si>
  <si>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</si>
  <si>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</si>
  <si>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</si>
  <si>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</si>
  <si>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</si>
  <si>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</si>
  <si>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</si>
  <si>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</si>
  <si>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</si>
  <si>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</si>
  <si>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</si>
  <si>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</si>
  <si>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</si>
  <si>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</si>
  <si>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</si>
  <si>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</si>
  <si>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</si>
  <si>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</si>
  <si>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</si>
  <si>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</si>
  <si>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</si>
  <si>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</si>
  <si>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</si>
  <si>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</si>
  <si>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</si>
  <si>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</si>
  <si>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</si>
  <si>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</si>
  <si>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</si>
  <si>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</si>
  <si>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</si>
  <si>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</si>
  <si>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</si>
  <si>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</si>
  <si>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</si>
  <si>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</si>
  <si>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</si>
  <si>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</si>
  <si>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</si>
  <si>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</si>
  <si>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</si>
  <si>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</si>
  <si>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</si>
  <si>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</si>
  <si>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</si>
  <si>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</si>
  <si>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</si>
  <si>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</si>
  <si>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</si>
  <si>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</si>
  <si>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</si>
  <si>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</si>
  <si>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</si>
  <si>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</si>
  <si>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</si>
  <si>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</si>
  <si>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</si>
  <si>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</si>
  <si>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</si>
  <si>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</si>
  <si>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</si>
  <si>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</si>
  <si>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</si>
  <si>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</si>
  <si>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</si>
  <si>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</si>
  <si>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</si>
  <si>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</si>
  <si>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</si>
  <si>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</si>
  <si>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</si>
  <si>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</si>
  <si>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</si>
  <si>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</si>
  <si>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</si>
  <si>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</si>
  <si>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</si>
  <si>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</si>
  <si>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</si>
  <si>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</si>
  <si>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</si>
  <si>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</si>
  <si>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</si>
  <si>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</si>
  <si>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</si>
  <si>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</si>
  <si>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</si>
  <si>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</si>
  <si>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</si>
  <si>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</si>
  <si>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</si>
  <si>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</si>
  <si>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</si>
  <si>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</si>
  <si>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</si>
  <si>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</si>
  <si>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</si>
  <si>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</si>
  <si>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</si>
  <si>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</si>
  <si>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</si>
  <si>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</si>
  <si>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</si>
  <si>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</si>
  <si>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</si>
  <si>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</si>
  <si>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</si>
  <si>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</si>
  <si>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</si>
  <si>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</si>
  <si>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</si>
  <si>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</si>
  <si>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</si>
  <si>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800M-2-7</t>
  </si>
  <si>
    <t>800M-2-8</t>
  </si>
  <si>
    <t>Genel Puan Durumu</t>
  </si>
  <si>
    <t>100 METRE</t>
  </si>
  <si>
    <t>Start Kontrol</t>
  </si>
  <si>
    <t>YÜKSEK ATLAMA</t>
  </si>
  <si>
    <t>800 METRE</t>
  </si>
  <si>
    <t>UZUN ATLAMA</t>
  </si>
  <si>
    <t>SIRA</t>
  </si>
  <si>
    <t>1.GÜN PUAN</t>
  </si>
  <si>
    <t>2.GÜN PUAN</t>
  </si>
  <si>
    <t>GENEL PUAN</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</si>
  <si>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</si>
  <si>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</si>
  <si>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</si>
  <si>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</si>
  <si>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</si>
  <si>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</si>
  <si>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</si>
  <si>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</si>
  <si>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</si>
  <si>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</si>
  <si>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</si>
  <si>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</si>
  <si>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</si>
  <si>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</si>
  <si>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</si>
  <si>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</si>
  <si>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</si>
  <si>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</si>
  <si>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</si>
  <si>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</si>
  <si>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</si>
  <si>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</si>
  <si>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</si>
  <si>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</si>
  <si>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</si>
  <si>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</si>
  <si>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</si>
  <si>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</si>
  <si>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</si>
  <si>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</si>
  <si>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</si>
  <si>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</si>
  <si>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</si>
  <si>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</si>
  <si>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</si>
  <si>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</si>
  <si>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</si>
  <si>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</si>
  <si>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</si>
  <si>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</si>
  <si>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100M.ENG</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</si>
  <si>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</si>
  <si>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</si>
  <si>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</si>
  <si>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</si>
  <si>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</si>
  <si>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</si>
  <si>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</si>
  <si>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</si>
  <si>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</si>
  <si>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</si>
  <si>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</si>
  <si>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</si>
  <si>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</si>
  <si>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</si>
  <si>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</si>
  <si>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</si>
  <si>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</si>
  <si>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</si>
  <si>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</si>
  <si>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</si>
  <si>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</si>
  <si>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</si>
  <si>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</si>
  <si>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</si>
  <si>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</si>
  <si>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</si>
  <si>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</si>
  <si>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</si>
  <si>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</si>
  <si>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</si>
  <si>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</si>
  <si>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</si>
  <si>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</si>
  <si>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</si>
  <si>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</si>
  <si>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</si>
  <si>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</si>
  <si>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</si>
  <si>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</si>
  <si>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</si>
  <si>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</si>
  <si>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</si>
  <si>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</si>
  <si>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</si>
  <si>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</si>
  <si>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</si>
  <si>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</si>
  <si>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</si>
  <si>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</si>
  <si>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</si>
  <si>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</si>
  <si>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</si>
  <si>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</si>
  <si>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</si>
  <si>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</si>
  <si>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</si>
  <si>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</si>
  <si>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</si>
  <si>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</si>
  <si>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</si>
  <si>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</si>
  <si>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</si>
  <si>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</si>
  <si>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</si>
  <si>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</si>
  <si>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</si>
  <si>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</si>
  <si>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</si>
  <si>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</si>
  <si>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</si>
  <si>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</si>
  <si>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</si>
  <si>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</si>
  <si>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</si>
  <si>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</si>
  <si>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</si>
  <si>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</si>
  <si>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</si>
  <si>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</si>
  <si>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</si>
  <si>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</si>
  <si>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</si>
  <si>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</si>
  <si>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</si>
  <si>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</si>
  <si>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</si>
  <si>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</si>
  <si>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</si>
  <si>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</si>
  <si>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GENEL PUAN TABLOSU 1.GÜN</t>
  </si>
  <si>
    <t>GENEL PUAN TABLOSU 2.GÜN</t>
  </si>
  <si>
    <t>200M</t>
  </si>
  <si>
    <t>400M</t>
  </si>
  <si>
    <t>ÜÇADIM</t>
  </si>
  <si>
    <t>SIRIK</t>
  </si>
  <si>
    <t>400 METRE</t>
  </si>
  <si>
    <t>400M-1-7</t>
  </si>
  <si>
    <t>400M-1-8</t>
  </si>
  <si>
    <t>400M-2-7</t>
  </si>
  <si>
    <t>400M-2-8</t>
  </si>
  <si>
    <t>400M-3-7</t>
  </si>
  <si>
    <t>400M-3-8</t>
  </si>
  <si>
    <t>SIRIKLA ATLAMA</t>
  </si>
  <si>
    <t>ÜÇ ADIM ATLAMA</t>
  </si>
  <si>
    <t>400 Metre</t>
  </si>
  <si>
    <t>Sırıkla Atlama</t>
  </si>
  <si>
    <t>200 Metre</t>
  </si>
  <si>
    <t>Yüksek Atlama</t>
  </si>
  <si>
    <t>ÜÇADIM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</si>
  <si>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</si>
  <si>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</si>
  <si>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</si>
  <si>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</si>
  <si>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</si>
  <si>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</si>
  <si>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</si>
  <si>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</si>
  <si>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</si>
  <si>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</si>
  <si>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</si>
  <si>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</si>
  <si>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</si>
  <si>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</si>
  <si>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</si>
  <si>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</si>
  <si>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</si>
  <si>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</si>
  <si>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</si>
  <si>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</si>
  <si>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</si>
  <si>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</si>
  <si>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</si>
  <si>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</si>
  <si>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</si>
  <si>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</si>
  <si>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</si>
  <si>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</si>
  <si>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</si>
  <si>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</si>
  <si>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</si>
  <si>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</si>
  <si>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</si>
  <si>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</si>
  <si>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</si>
  <si>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</si>
  <si>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</si>
  <si>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</si>
  <si>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</si>
  <si>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</si>
  <si>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</si>
  <si>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</si>
  <si>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</si>
  <si>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</si>
  <si>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</si>
  <si>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</si>
  <si>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</si>
  <si>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</si>
  <si>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</si>
  <si>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</si>
  <si>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</si>
  <si>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</si>
  <si>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</si>
  <si>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</si>
  <si>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</si>
  <si>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</si>
  <si>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</si>
  <si>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</si>
  <si>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</si>
  <si>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</si>
  <si>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</si>
  <si>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</si>
  <si>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</si>
  <si>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</si>
  <si>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</si>
  <si>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</si>
  <si>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200M-1-7</t>
  </si>
  <si>
    <t>200M-1-8</t>
  </si>
  <si>
    <t>200M-2-7</t>
  </si>
  <si>
    <t>200M-2-8</t>
  </si>
  <si>
    <t>200M-3-7</t>
  </si>
  <si>
    <t>200M-3-8</t>
  </si>
  <si>
    <t>PİST</t>
  </si>
  <si>
    <t>ARA DERECE</t>
  </si>
  <si>
    <t>Rüzgar:</t>
  </si>
  <si>
    <t>RÜZGAR</t>
  </si>
  <si>
    <t>A  T  M  A  L  A  R</t>
  </si>
  <si>
    <t>Çekiç Atma</t>
  </si>
  <si>
    <t>4x100 Metre Bayrak</t>
  </si>
  <si>
    <t>Rekor:</t>
  </si>
  <si>
    <t>400M.ENG</t>
  </si>
  <si>
    <t>3000M</t>
  </si>
  <si>
    <t>5000M</t>
  </si>
  <si>
    <t>3000M.ENG</t>
  </si>
  <si>
    <t>ÇEKİÇ</t>
  </si>
  <si>
    <t>4X100M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</si>
  <si>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</si>
  <si>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</si>
  <si>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</si>
  <si>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</si>
  <si>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</si>
  <si>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</si>
  <si>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</si>
  <si>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</si>
  <si>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</si>
  <si>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</si>
  <si>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</si>
  <si>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</si>
  <si>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</si>
  <si>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</si>
  <si>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</si>
  <si>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</si>
  <si>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</si>
  <si>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</si>
  <si>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</si>
  <si>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</si>
  <si>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</si>
  <si>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</si>
  <si>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</si>
  <si>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</si>
  <si>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</si>
  <si>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</si>
  <si>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</si>
  <si>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</si>
  <si>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</si>
  <si>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</si>
  <si>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</si>
  <si>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</si>
  <si>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</si>
  <si>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</si>
  <si>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</si>
  <si>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</si>
  <si>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</si>
  <si>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</si>
  <si>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</si>
  <si>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</si>
  <si>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</si>
  <si>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</si>
  <si>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</si>
  <si>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</si>
  <si>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</si>
  <si>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</si>
  <si>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</si>
  <si>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</si>
  <si>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</si>
  <si>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</si>
  <si>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</si>
  <si>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</si>
  <si>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</si>
  <si>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</si>
  <si>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</si>
  <si>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</si>
  <si>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</si>
  <si>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</si>
  <si>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</si>
  <si>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</si>
  <si>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</si>
  <si>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</si>
  <si>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</si>
  <si>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</si>
  <si>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</si>
  <si>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 Metre Engelli</t>
  </si>
  <si>
    <t>ÇEKİÇ ATMA</t>
  </si>
  <si>
    <t>4X100 METRE</t>
  </si>
  <si>
    <t>4X400 METRE</t>
  </si>
  <si>
    <t>400 METRE ENGELLİ</t>
  </si>
  <si>
    <t>3000 METRE</t>
  </si>
  <si>
    <t>5000 METRE</t>
  </si>
  <si>
    <t>3000 METRE ENGELLİ</t>
  </si>
  <si>
    <t>4X100 METRE 1.SERİ</t>
  </si>
  <si>
    <t>4X100 METRE 2.SERİ</t>
  </si>
  <si>
    <t>İli-Takımı</t>
  </si>
  <si>
    <t>İLİ-İli-Takımı</t>
  </si>
  <si>
    <t>İLİ-TAKIMI</t>
  </si>
  <si>
    <t xml:space="preserve"> </t>
  </si>
  <si>
    <t>Kulüpler arası Yıldızlar Ligi 1.Kademe Yarışmaları</t>
  </si>
  <si>
    <t>ESKİŞEHİR</t>
  </si>
  <si>
    <t>10-11 Mayıs 2014</t>
  </si>
  <si>
    <t>Türkiye Atletizm Federasyonu
Eskişehir Atletizm İl Temsilciliği</t>
  </si>
  <si>
    <t>2000M.ENG</t>
  </si>
  <si>
    <t>İSVEÇ</t>
  </si>
  <si>
    <t>İSVEÇ-1-1</t>
  </si>
  <si>
    <t>İSVEÇ-1-2</t>
  </si>
  <si>
    <t>İSVEÇ-1-3</t>
  </si>
  <si>
    <t>İSVEÇ-1-4</t>
  </si>
  <si>
    <t>İSVEÇ-1-5</t>
  </si>
  <si>
    <t>İSVEÇ-1-6</t>
  </si>
  <si>
    <t>İSVEÇ-1-7</t>
  </si>
  <si>
    <t>İSVEÇ-1-8</t>
  </si>
  <si>
    <t>İSVEÇ-2-1</t>
  </si>
  <si>
    <t>İSVEÇ-2-2</t>
  </si>
  <si>
    <t>İSVEÇ-2-3</t>
  </si>
  <si>
    <t>İSVEÇ-2-4</t>
  </si>
  <si>
    <t>İSVEÇ-2-5</t>
  </si>
  <si>
    <t>İSVEÇ-2-6</t>
  </si>
  <si>
    <t>İSVEÇ-2-7</t>
  </si>
  <si>
    <t>İSVEÇ-2-8</t>
  </si>
  <si>
    <t>İSVEÇ BAYRAK</t>
  </si>
  <si>
    <t>2000M.eng-1-1</t>
  </si>
  <si>
    <t>2000M.eng-1-2</t>
  </si>
  <si>
    <t>2000M.eng-1-3</t>
  </si>
  <si>
    <t>2000M.eng-1-4</t>
  </si>
  <si>
    <t>2000M.eng-1-5</t>
  </si>
  <si>
    <t>2000M.eng-1-6</t>
  </si>
  <si>
    <t>2000M.eng-1-7</t>
  </si>
  <si>
    <t>2000M.eng-1-8</t>
  </si>
  <si>
    <t>2000M.eng-1-9</t>
  </si>
  <si>
    <t>2000M.eng-1-10</t>
  </si>
  <si>
    <t>2000M.eng-1-11</t>
  </si>
  <si>
    <t>2000M.eng-1-12</t>
  </si>
  <si>
    <t>2000M.eng-2-1</t>
  </si>
  <si>
    <t>2000M.eng-2-2</t>
  </si>
  <si>
    <t>2000M.eng-2-3</t>
  </si>
  <si>
    <t>2000M.eng-2-4</t>
  </si>
  <si>
    <t>2000M.eng-2-5</t>
  </si>
  <si>
    <t>2000M.eng-2-6</t>
  </si>
  <si>
    <t>2000M.eng-2-7</t>
  </si>
  <si>
    <t>2000M.eng-2-8</t>
  </si>
  <si>
    <t>2000M.eng-2-9</t>
  </si>
  <si>
    <t>2000M.eng-2-10</t>
  </si>
  <si>
    <t>2000M.eng-2-11</t>
  </si>
  <si>
    <t>2000M.eng-2-12</t>
  </si>
  <si>
    <t>2000M.eng-3-1</t>
  </si>
  <si>
    <t>2000M.eng-3-2</t>
  </si>
  <si>
    <t>2000M.eng-3-3</t>
  </si>
  <si>
    <t>2000M.eng-3-4</t>
  </si>
  <si>
    <t>2000M.eng-3-5</t>
  </si>
  <si>
    <t>2000M.eng-3-6</t>
  </si>
  <si>
    <t>2000M.eng-3-7</t>
  </si>
  <si>
    <t>2000M.eng-3-8</t>
  </si>
  <si>
    <t>2000M.eng-3-9</t>
  </si>
  <si>
    <t>2000M.eng-3-10</t>
  </si>
  <si>
    <t>2000M.eng-3-11</t>
  </si>
  <si>
    <t>2000M.eng-3-12</t>
  </si>
  <si>
    <t>2000 Metre Engelli</t>
  </si>
  <si>
    <t>2000 METRE ENGELLİ</t>
  </si>
  <si>
    <t>İsveç Bayrak</t>
  </si>
  <si>
    <t>isveç-1-1</t>
  </si>
  <si>
    <t>isveç-1-2</t>
  </si>
  <si>
    <t>isveç-1-3</t>
  </si>
  <si>
    <t>isveç-1-4</t>
  </si>
  <si>
    <t>isveç-1-5</t>
  </si>
  <si>
    <t>isveç-1-6</t>
  </si>
  <si>
    <t>isveç-1-7</t>
  </si>
  <si>
    <t>isveç-1-8</t>
  </si>
  <si>
    <t>isveç-2-1</t>
  </si>
  <si>
    <t>isveç-2-2</t>
  </si>
  <si>
    <t>isveç-2-3</t>
  </si>
  <si>
    <t>isveç-2-4</t>
  </si>
  <si>
    <t>isveç-2-5</t>
  </si>
  <si>
    <t>isveç-2-6</t>
  </si>
  <si>
    <t>isveç-2-7</t>
  </si>
  <si>
    <t>isveç-2-8</t>
  </si>
  <si>
    <t>Yıldız Erkekler</t>
  </si>
  <si>
    <t>110 Metre Engelli</t>
  </si>
  <si>
    <t>3000 Metre</t>
  </si>
  <si>
    <t>Üç Adım  Atlama</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</si>
  <si>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</si>
  <si>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</si>
  <si>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</si>
  <si>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</si>
  <si>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</si>
  <si>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</si>
  <si>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</si>
  <si>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</si>
  <si>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</si>
  <si>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</si>
  <si>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</si>
  <si>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</si>
  <si>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</si>
  <si>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</si>
  <si>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</si>
  <si>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</si>
  <si>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</si>
  <si>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</si>
  <si>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</si>
  <si>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</si>
  <si>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</si>
  <si>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</si>
  <si>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</si>
  <si>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</si>
  <si>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4. SERİ</t>
  </si>
  <si>
    <t>100M-4-1</t>
  </si>
  <si>
    <t>100M-4-2</t>
  </si>
  <si>
    <t>100M-4-3</t>
  </si>
  <si>
    <t>100M-4-4</t>
  </si>
  <si>
    <t>100M-4-5</t>
  </si>
  <si>
    <t>100M-4-6</t>
  </si>
  <si>
    <t>100M-4-7</t>
  </si>
  <si>
    <t>100M-4-8</t>
  </si>
  <si>
    <t>400M-4-1</t>
  </si>
  <si>
    <t>400M-4-2</t>
  </si>
  <si>
    <t>400M-4-3</t>
  </si>
  <si>
    <t>400M-4-4</t>
  </si>
  <si>
    <t>400M-4-5</t>
  </si>
  <si>
    <t>400M-4-6</t>
  </si>
  <si>
    <t>400M-4-7</t>
  </si>
  <si>
    <t>400M-4-8</t>
  </si>
  <si>
    <t>YÜKSEK-21</t>
  </si>
  <si>
    <t>YÜKSEK-22</t>
  </si>
  <si>
    <t>YÜKSEK-23</t>
  </si>
  <si>
    <t>YÜKSEK-24</t>
  </si>
  <si>
    <t>YÜKSEK-25</t>
  </si>
  <si>
    <t>UZUN-26</t>
  </si>
  <si>
    <t>2000M.ENG-1-1</t>
  </si>
  <si>
    <t>2000M.ENG-1-2</t>
  </si>
  <si>
    <t>2000M.ENG-1-3</t>
  </si>
  <si>
    <t>2000M.ENG-1-4</t>
  </si>
  <si>
    <t>2000M.ENG-1-5</t>
  </si>
  <si>
    <t>2000M.ENG-1-6</t>
  </si>
  <si>
    <t>2000M.ENG-1-7</t>
  </si>
  <si>
    <t>2000M.ENG-1-8</t>
  </si>
  <si>
    <t>2000M.ENG-1-9</t>
  </si>
  <si>
    <t>2000M.ENG-1-10</t>
  </si>
  <si>
    <t>2000M.ENG-1-11</t>
  </si>
  <si>
    <t>2000M.ENG-1-12</t>
  </si>
  <si>
    <t>2000M.ENG-2-1</t>
  </si>
  <si>
    <t>2000M.ENG-2-2</t>
  </si>
  <si>
    <t>2000M.ENG-2-3</t>
  </si>
  <si>
    <t>2000M.ENG-2-4</t>
  </si>
  <si>
    <t>2000M.ENG-2-5</t>
  </si>
  <si>
    <t>2000M.ENG-2-6</t>
  </si>
  <si>
    <t>2000M.ENG-2-7</t>
  </si>
  <si>
    <t>2000M.ENG-2-8</t>
  </si>
  <si>
    <t>2000M.ENG-2-9</t>
  </si>
  <si>
    <t>2000M.ENG-2-10</t>
  </si>
  <si>
    <t>2000M.ENG-2-11</t>
  </si>
  <si>
    <t>2000M.ENG-2-12</t>
  </si>
  <si>
    <t>110 METRE ENGELLİ</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</si>
  <si>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</si>
  <si>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</si>
  <si>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</si>
  <si>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</si>
  <si>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</si>
  <si>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</si>
  <si>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</si>
  <si>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</si>
  <si>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</si>
  <si>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</si>
  <si>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</si>
  <si>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</si>
  <si>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</si>
  <si>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</si>
  <si>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</si>
  <si>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</si>
  <si>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</si>
  <si>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</si>
  <si>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</si>
  <si>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</si>
  <si>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</si>
  <si>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</si>
  <si>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</si>
  <si>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</si>
  <si>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110M.ENG-4-1</t>
  </si>
  <si>
    <t>110M.ENG-4-2</t>
  </si>
  <si>
    <t>110M.ENG-4-3</t>
  </si>
  <si>
    <t>110M.ENG-4-4</t>
  </si>
  <si>
    <t>110M.ENG-4-5</t>
  </si>
  <si>
    <t>110M.ENG-4-6</t>
  </si>
  <si>
    <t>110M.ENG-4-7</t>
  </si>
  <si>
    <t>110M.ENG-4-8</t>
  </si>
  <si>
    <t>4X100M-3-1</t>
  </si>
  <si>
    <t>4X100M-3-2</t>
  </si>
  <si>
    <t>4X100M-3-3</t>
  </si>
  <si>
    <t>4X100M-3-4</t>
  </si>
  <si>
    <t>4X100M-3-5</t>
  </si>
  <si>
    <t>4X100M-3-6</t>
  </si>
  <si>
    <t>4X100M-3-7</t>
  </si>
  <si>
    <t>4X100M-3-8</t>
  </si>
  <si>
    <t>4X100M-4-1</t>
  </si>
  <si>
    <t>4X100M-4-2</t>
  </si>
  <si>
    <t>4X100M-4-3</t>
  </si>
  <si>
    <t>4X100M-4-4</t>
  </si>
  <si>
    <t>4X100M-4-5</t>
  </si>
  <si>
    <t>4X100M-4-6</t>
  </si>
  <si>
    <t>4X100M-4-7</t>
  </si>
  <si>
    <t>4X100M-4-8</t>
  </si>
  <si>
    <t>1.GÜN ERKEKLER START LİSTELERİ</t>
  </si>
  <si>
    <t>2.GÜN ERKEKLER START LİSTELERİ</t>
  </si>
  <si>
    <t>SIRIK-21</t>
  </si>
  <si>
    <t>SIRIK-22</t>
  </si>
  <si>
    <t>SIRIK-23</t>
  </si>
  <si>
    <t>SIRIK-24</t>
  </si>
  <si>
    <t>SIRIK-25</t>
  </si>
  <si>
    <t>isveç-3-1</t>
  </si>
  <si>
    <t>isveç-3-2</t>
  </si>
  <si>
    <t>isveç-3-3</t>
  </si>
  <si>
    <t>isveç-3-4</t>
  </si>
  <si>
    <t>isveç-3-5</t>
  </si>
  <si>
    <t>isveç-3-6</t>
  </si>
  <si>
    <t>isveç-3-7</t>
  </si>
  <si>
    <t>isveç-3-8</t>
  </si>
  <si>
    <t>5 Kg.</t>
  </si>
  <si>
    <t>1.5 Kg.</t>
  </si>
  <si>
    <t>700 gr.</t>
  </si>
  <si>
    <t>10 Mayıs 2014 - 17.15</t>
  </si>
  <si>
    <t>10 Mayıs 2014 - 18.15</t>
  </si>
  <si>
    <t>10 Mayıs 2014 - 19.05</t>
  </si>
  <si>
    <t>10 Mayıs 2014 - 16.15</t>
  </si>
  <si>
    <t>10 Mayıs 2014 - 19.20</t>
  </si>
  <si>
    <t>10 Mayıs 2014 - 15.00</t>
  </si>
  <si>
    <t>10 Mayıs 2014 - 17.25</t>
  </si>
  <si>
    <t>10 Mayıs 2014 - 17.10</t>
  </si>
  <si>
    <t>10 Mayıs 2014 - 15.15</t>
  </si>
  <si>
    <t>10 Mayıs 2014 - 19.55</t>
  </si>
  <si>
    <t>11 Mayıs 2014 - 09.20</t>
  </si>
  <si>
    <t>11 Mayıs 2014 - 09.25</t>
  </si>
  <si>
    <t>11 Mayıs 2014 - 09.30</t>
  </si>
  <si>
    <t>11 Mayıs 2014 - 10.15</t>
  </si>
  <si>
    <t>11 Mayıs 2014 - 11.15</t>
  </si>
  <si>
    <t>11 Mayıs 2014 - 11.30</t>
  </si>
  <si>
    <t>11 Mayıs 2014 - 12.15</t>
  </si>
  <si>
    <t>11 Mayıs 2014 - 12.45</t>
  </si>
  <si>
    <t>11 Mayıs 2014 - 14.15</t>
  </si>
  <si>
    <t>11 Mayıs 2014 - 14.30</t>
  </si>
  <si>
    <t>Aykut AY  10.48</t>
  </si>
  <si>
    <t>Batuhan ALTINTAŞ  21.66</t>
  </si>
  <si>
    <t>Batuhan ALTINTAŞ  46.72</t>
  </si>
  <si>
    <t>Emrah ÇOBAN  1:50.03</t>
  </si>
  <si>
    <t>Süleyman BEKMEZCİ  3:50.51</t>
  </si>
  <si>
    <t>Haydar DOĞAN  8:18.22</t>
  </si>
  <si>
    <t>Batuhan Buğra ERUYGUN  13.80</t>
  </si>
  <si>
    <t>Tuncay ÖRS  53.28</t>
  </si>
  <si>
    <t>Milli Takım 41.96</t>
  </si>
  <si>
    <t>Ersin TEKAL  5:48.94</t>
  </si>
  <si>
    <t>Ümit TAN  2.10</t>
  </si>
  <si>
    <t>Ümit SUNGUR  4.75</t>
  </si>
  <si>
    <t>Sinan ÇAM  7.39</t>
  </si>
  <si>
    <t>Musa TÜZEN  15.33</t>
  </si>
  <si>
    <t>Osman Can ÖZDEVECİ  19.35</t>
  </si>
  <si>
    <t>Özkan KAYA  58.74</t>
  </si>
  <si>
    <t>Özkan BALTACI  78.90</t>
  </si>
  <si>
    <t>Ali KİLİSLİ  75.11</t>
  </si>
  <si>
    <t>HAMZA ÇETİN</t>
  </si>
  <si>
    <t>EMRE ÜNAL</t>
  </si>
  <si>
    <t>EMRE YAŞKEÇELİ</t>
  </si>
  <si>
    <t>ÖMER TURPÇU</t>
  </si>
  <si>
    <t>SERHAT KABADAYI</t>
  </si>
  <si>
    <t>EMRE GÜZEL</t>
  </si>
  <si>
    <t>ÖZGÜR ÇAĞRI KARA</t>
  </si>
  <si>
    <t>CEBRAİL KOZAN</t>
  </si>
  <si>
    <t>CİHAT ŞİMŞEK</t>
  </si>
  <si>
    <t>MEHMET POLAT</t>
  </si>
  <si>
    <t>SALİH BOZKURT</t>
  </si>
  <si>
    <t>M.HANİFİ TANRIKULU</t>
  </si>
  <si>
    <t>ADANA-GENÇLİK SP.KLB.</t>
  </si>
  <si>
    <t>ANKARA-EGO SP.KLB.</t>
  </si>
  <si>
    <t>ÇAĞATAY ÇAKAN</t>
  </si>
  <si>
    <t>ERDİ SERT</t>
  </si>
  <si>
    <t>NEDİM AKKOLOĞLU</t>
  </si>
  <si>
    <t>ENİS BAYKAL</t>
  </si>
  <si>
    <t>ENES ATAŞ</t>
  </si>
  <si>
    <t>KERİM AKKOLOĞLU</t>
  </si>
  <si>
    <t>YUNUS UYMAN</t>
  </si>
  <si>
    <t xml:space="preserve">TOLGA KOCA </t>
  </si>
  <si>
    <t>GÖKDENİZ TOSUNOĞLU</t>
  </si>
  <si>
    <t>A.KEREM ATAŞ</t>
  </si>
  <si>
    <t>BOLU-GENÇ.MRK.SP.KLB.</t>
  </si>
  <si>
    <t>BURAK AKIN</t>
  </si>
  <si>
    <t xml:space="preserve">MEHMET ÖCAL </t>
  </si>
  <si>
    <t>HASAN TAŞ</t>
  </si>
  <si>
    <t>ZAFER KILBAŞ</t>
  </si>
  <si>
    <t>BARIŞ KILIÇ</t>
  </si>
  <si>
    <t>İLHAMİ HERAY</t>
  </si>
  <si>
    <t>CÜNEYT YAMAN</t>
  </si>
  <si>
    <t>DOĞUKAN DENİZ</t>
  </si>
  <si>
    <t>OSMAN AK</t>
  </si>
  <si>
    <t>MURAT ÖZBEY</t>
  </si>
  <si>
    <t>METİN DOĞU</t>
  </si>
  <si>
    <t>BURSA-BURSA SP.KLB.</t>
  </si>
  <si>
    <t>BURSA-NİLÜFER BLD.SP.KLB.</t>
  </si>
  <si>
    <t>SUAT ACER</t>
  </si>
  <si>
    <t>FURKAN KILIÇ</t>
  </si>
  <si>
    <t>BERK KURCAN</t>
  </si>
  <si>
    <t>OGUZHAN OLKUN</t>
  </si>
  <si>
    <t>Y.EMRE DOĞAN</t>
  </si>
  <si>
    <t>SERHAT KAÇMAZ</t>
  </si>
  <si>
    <t>MÜCAHİT ÖZKAN</t>
  </si>
  <si>
    <t>MERT KAYADÜĞÜN</t>
  </si>
  <si>
    <t>DOĞUKAN ÇATKIN</t>
  </si>
  <si>
    <t>TUGAY ÖZ</t>
  </si>
  <si>
    <t>A.SEMET ARIHAN</t>
  </si>
  <si>
    <t>BORA ERTAŞ</t>
  </si>
  <si>
    <t>ESKİŞEHİR-B.ŞHR.BLD.GNÇ.SP.KLB.</t>
  </si>
  <si>
    <t>DAVUT GÜNEŞ</t>
  </si>
  <si>
    <t>CANER YAĞCI</t>
  </si>
  <si>
    <t>B.BERKAY ÇALIK</t>
  </si>
  <si>
    <t>UMUT KÜRKÇÜ</t>
  </si>
  <si>
    <t>FURKAN ADALI</t>
  </si>
  <si>
    <t xml:space="preserve">SİNAN ÖREN </t>
  </si>
  <si>
    <t>UĞUR BİLGİ</t>
  </si>
  <si>
    <t>OĞUZHAN ÜLGER</t>
  </si>
  <si>
    <t>ERSEL KURTUL</t>
  </si>
  <si>
    <t xml:space="preserve">GÖKTUĞ BAŞARAN </t>
  </si>
  <si>
    <t>EMİN ÖNCEL</t>
  </si>
  <si>
    <t xml:space="preserve">MURAT ÖZCAN </t>
  </si>
  <si>
    <t>NECATİ ER</t>
  </si>
  <si>
    <t>MERT ÇİÇEK</t>
  </si>
  <si>
    <t>SERKAN GÖZEL</t>
  </si>
  <si>
    <t>MÜSLÜM DEĞİRMENCİ</t>
  </si>
  <si>
    <t>İSTANBUL-ENKA SPOR KLB.</t>
  </si>
  <si>
    <t>MEHMET NADİR AŞÇI</t>
  </si>
  <si>
    <t>HÜSEYİN İŞEKEŞ</t>
  </si>
  <si>
    <t>İBRAHİM SEVİMLİ</t>
  </si>
  <si>
    <t>ÖMER OTİ</t>
  </si>
  <si>
    <t>HARUN AKIN</t>
  </si>
  <si>
    <t>YASİN TEKAL</t>
  </si>
  <si>
    <t>BEKİR SAMET TAN</t>
  </si>
  <si>
    <t>HAMZA YAKIŞIR</t>
  </si>
  <si>
    <t>EMRECAN ERCAN</t>
  </si>
  <si>
    <t>TANER BOZDEMİR</t>
  </si>
  <si>
    <t>MÜCAHİT YÜCE</t>
  </si>
  <si>
    <t>ŞEYHMUS YİĞİTALP</t>
  </si>
  <si>
    <t>KUTAY YILDIZ</t>
  </si>
  <si>
    <t>MUSTAFA TİLKİ</t>
  </si>
  <si>
    <t>İSTANBUL-FENERBAHÇE</t>
  </si>
  <si>
    <t>ÖMER FARUK İÇYAR</t>
  </si>
  <si>
    <t>UĞUR ERİM</t>
  </si>
  <si>
    <t>SERKAN HIRDAR</t>
  </si>
  <si>
    <t>SERHAT ÇURGOTAY</t>
  </si>
  <si>
    <t>MUHAMMED DÖNMEZ</t>
  </si>
  <si>
    <t>BARIŞ KOCATEPE</t>
  </si>
  <si>
    <t>MUHAMMED MERAL</t>
  </si>
  <si>
    <t>FATİH DEMİR</t>
  </si>
  <si>
    <t>MUSA KENBEN</t>
  </si>
  <si>
    <t>ÖMER FARUK IŞIKDAĞ</t>
  </si>
  <si>
    <t>SERCAN ÇEÇEN</t>
  </si>
  <si>
    <t>İSTANBUL-PENDİK BLD.SP.KLB.</t>
  </si>
  <si>
    <t>İSHAK MERT ŞEN</t>
  </si>
  <si>
    <t>BERKAN TURAN</t>
  </si>
  <si>
    <t>TAHSİN KAYHAN</t>
  </si>
  <si>
    <t>HÜSEYİN POLAT</t>
  </si>
  <si>
    <t>FATİH SULTAN</t>
  </si>
  <si>
    <t>ÖZCAN ÇİFTÇİ</t>
  </si>
  <si>
    <t>R. ENDER ALEMDAR</t>
  </si>
  <si>
    <t>YUSUF Ş. AFŞAR</t>
  </si>
  <si>
    <t>ERKUT K.KORKMAZ</t>
  </si>
  <si>
    <t>RAMAZAN ŞENKAL</t>
  </si>
  <si>
    <t>ENESCAN BAYRAKTAROĞLU</t>
  </si>
  <si>
    <t>İSTANBUL-ÜSKÜDAR BLD.SP.KLB.</t>
  </si>
  <si>
    <t>İZMİR-B.ŞHR.BLD.SP.KLB.</t>
  </si>
  <si>
    <t>MUSTAFA CEYRAN</t>
  </si>
  <si>
    <t>İZMİR-ÇİMENTAŞ SP.KLB.</t>
  </si>
  <si>
    <t>MUSTAFA SAVAŞ</t>
  </si>
  <si>
    <t>DEVRİM ÇELİK</t>
  </si>
  <si>
    <t>M.ALİ GUNİNDİ</t>
  </si>
  <si>
    <t>ATAKAN GÜNEŞ</t>
  </si>
  <si>
    <t>MUSTAFA VARLI</t>
  </si>
  <si>
    <t>B. MERT SÜRÜCÜOĞLU</t>
  </si>
  <si>
    <t>ABDURRAHİM KARAGÖZ</t>
  </si>
  <si>
    <t>SÜLEYMAN DAĞLAR</t>
  </si>
  <si>
    <t>ERAY YALÇIN</t>
  </si>
  <si>
    <t>M.SALİH BARAN</t>
  </si>
  <si>
    <t>ALİ DAĞLAR</t>
  </si>
  <si>
    <t>İZMİR-KONAK BLD.SP.KLB.</t>
  </si>
  <si>
    <t>ZAFER ATİKOĞLU</t>
  </si>
  <si>
    <t>REFİK CİHAD İŞKEY</t>
  </si>
  <si>
    <t>K.K.T.C.</t>
  </si>
  <si>
    <t>ONURCAN SEYHAN</t>
  </si>
  <si>
    <t>BERKAY SEYHAN</t>
  </si>
  <si>
    <t>OĞUZHAN BENLİ</t>
  </si>
  <si>
    <t>ANIL KALAYCI</t>
  </si>
  <si>
    <t xml:space="preserve">OĞUZHAN TOKAT </t>
  </si>
  <si>
    <t>FURKAN AKDENİZ</t>
  </si>
  <si>
    <t>HAKAN IŞIK</t>
  </si>
  <si>
    <t>BATUHAN DEMİRKOL</t>
  </si>
  <si>
    <t xml:space="preserve">ALİ DENİZ SEKMEÇ </t>
  </si>
  <si>
    <t>HASAN ŞİŞGİN</t>
  </si>
  <si>
    <t>SERKAN ALTUN</t>
  </si>
  <si>
    <t>MUSTAFA GÜRMERİÇ</t>
  </si>
  <si>
    <t>KOCAELİ-B.ŞHR.BLD.KAĞIT SP.KLB.</t>
  </si>
  <si>
    <t>RAMAZAN AKKAYA</t>
  </si>
  <si>
    <t>AGİT ERYILMAZ</t>
  </si>
  <si>
    <t>EŞREF KARAASLAN</t>
  </si>
  <si>
    <t>ALPEREN AYHAN</t>
  </si>
  <si>
    <t>MİKTAT SEVLER</t>
  </si>
  <si>
    <t>OZAN GÖÇMEN</t>
  </si>
  <si>
    <t>G.ZAFER DEMİR</t>
  </si>
  <si>
    <t>ERKAN TAŞAN</t>
  </si>
  <si>
    <t>FURKAN ÖNCEL</t>
  </si>
  <si>
    <t>BERAT ŞAHİN</t>
  </si>
  <si>
    <t>M.CAN KAYGUSUZ</t>
  </si>
  <si>
    <t>FURKAN ARDIÇ</t>
  </si>
  <si>
    <t>FURKAN KOCADAL</t>
  </si>
  <si>
    <t>MERSİN-MESKİ SPOR KLB.</t>
  </si>
  <si>
    <t>SEFA YUNT</t>
  </si>
  <si>
    <t>ŞENOL ŞEN</t>
  </si>
  <si>
    <t>SEZGİN ATAÇ</t>
  </si>
  <si>
    <t>ERDAL TAŞ</t>
  </si>
  <si>
    <t>MUSTAFA BUDAK</t>
  </si>
  <si>
    <t>YUNUS SÖZÜGÜZEL</t>
  </si>
  <si>
    <t>MURAT VURAL</t>
  </si>
  <si>
    <t>YUSUF KOÇLARDAN</t>
  </si>
  <si>
    <t>MUŞ-GENÇ.HİZ.SP.KLB.</t>
  </si>
  <si>
    <t>BATUHAN YILMAZHANYILMAZ</t>
  </si>
  <si>
    <t>TAHA YILDIZ</t>
  </si>
  <si>
    <t>ÇAĞRI KARABEY</t>
  </si>
  <si>
    <t>MURAT DOĞAN</t>
  </si>
  <si>
    <t>OSMAN KARAMERCİMEK</t>
  </si>
  <si>
    <t>EMRE DOĞAN</t>
  </si>
  <si>
    <t>MERT ÖZĞÜLMEZ</t>
  </si>
  <si>
    <t>OĞUZHAN ACAR</t>
  </si>
  <si>
    <t>ABDULSAMET ERDOĞAN</t>
  </si>
  <si>
    <t>SİVAS-SPORCU EĞT.MRK.SP.KLB.</t>
  </si>
  <si>
    <t>SEDAT BARIŞ ALA</t>
  </si>
  <si>
    <t>SEÇKİN YILDIZ</t>
  </si>
  <si>
    <t>BARIŞ KURBAN</t>
  </si>
  <si>
    <t>BURAK ÖZDEMİR</t>
  </si>
  <si>
    <t>MEHMET ENES BAŞ</t>
  </si>
  <si>
    <t>BAYRAM İLYÜN</t>
  </si>
  <si>
    <t>MUSTAFA HIRLAKOĞLU</t>
  </si>
  <si>
    <t>MERT OKAN GÜRSES</t>
  </si>
  <si>
    <t>YUSUF D. ERTAÇ</t>
  </si>
  <si>
    <t>BATUHAN BAŞDAĞ</t>
  </si>
  <si>
    <t>TOKAT-BLD.PLEVNE SP.KLB.</t>
  </si>
  <si>
    <t>3</t>
  </si>
  <si>
    <t>6</t>
  </si>
  <si>
    <t>1</t>
  </si>
  <si>
    <t>7</t>
  </si>
  <si>
    <t>2</t>
  </si>
  <si>
    <t>4</t>
  </si>
  <si>
    <t>5</t>
  </si>
  <si>
    <t>8</t>
  </si>
  <si>
    <t>9</t>
  </si>
  <si>
    <t>10</t>
  </si>
  <si>
    <t>800M-1-9</t>
  </si>
  <si>
    <t>800M-1-10</t>
  </si>
  <si>
    <t>800M-2-9</t>
  </si>
  <si>
    <t>800M-2-10</t>
  </si>
  <si>
    <t>İSVEÇ-3-1</t>
  </si>
  <si>
    <t>İSVEÇ-3-2</t>
  </si>
  <si>
    <t>İSVEÇ-3-3</t>
  </si>
  <si>
    <t>İSVEÇ-3-4</t>
  </si>
  <si>
    <t>İSVEÇ-3-5</t>
  </si>
  <si>
    <t>İSVEÇ-3-6</t>
  </si>
  <si>
    <t>İSVEÇ-3-7</t>
  </si>
  <si>
    <t>İSVEÇ-3-8</t>
  </si>
  <si>
    <t xml:space="preserve"> -</t>
  </si>
  <si>
    <t>398
402
397
399</t>
  </si>
  <si>
    <t>SEFA YUNT
ŞENOL ŞEN
ERDAL TAŞ
SEZGİN ATAÇ
MUSTAFA BUDAK
YUSUF KOÇLARDAN</t>
  </si>
  <si>
    <t>562
564
559
563
561
566</t>
  </si>
  <si>
    <t>ÖMER FARUK İÇYAR
ÖMER FARUK IŞIKDAĞ
MUHAMMED DÖNMEZ
UĞUR ERİM
YUNUS EMRE CİN
SERKAN HIRDAR</t>
  </si>
  <si>
    <t>454
453
450
458
459
457</t>
  </si>
  <si>
    <t>İSHAK MERT ŞEN
ÜMİT BAĞRIAÇIK
ESAT BOZBAY
UMUT ASYALI
ENESCAN BAYRAKTAROĞLU
SEDAT BOZBAY</t>
  </si>
  <si>
    <t>466
472
463
471
461
470</t>
  </si>
  <si>
    <t>516
528
517
520
519
527</t>
  </si>
  <si>
    <t>B. YILMAZHANYILMAZ
TAHA YILDIZ
EMRE DOĞAN
OSMAN KARAMERCİMEK
ÇAĞRI KARABEY
MERT ÖZĞÜLMEZ</t>
  </si>
  <si>
    <t>568
577
569
576
737
572</t>
  </si>
  <si>
    <t>EGEMEN BARIN</t>
  </si>
  <si>
    <t>MERT ŞAHİN</t>
  </si>
  <si>
    <t>FURKAN KOÇAK</t>
  </si>
  <si>
    <t>OĞUZHAN ÖZDAYI</t>
  </si>
  <si>
    <t>ÇAĞDAŞ TUFAN</t>
  </si>
  <si>
    <t>İSMAİL ÇALIŞKANLI</t>
  </si>
  <si>
    <t>HAKAN MERT SÖZÜDİRİ</t>
  </si>
  <si>
    <t>SÜLEYMAN AKAR</t>
  </si>
  <si>
    <t>ALPER KAAN YASİN</t>
  </si>
  <si>
    <t>ALPER KAAN KARADUMAN</t>
  </si>
  <si>
    <t>SAMET GÜLER</t>
  </si>
  <si>
    <t>SABRİCAN BERBER</t>
  </si>
  <si>
    <t>MERTCAN AY</t>
  </si>
  <si>
    <t>MUHAMET DOĞDU</t>
  </si>
  <si>
    <t>HAMZA TAŞ</t>
  </si>
  <si>
    <t>İBRAHİM AYDIN</t>
  </si>
  <si>
    <t>KAAN GÜNDÜZ</t>
  </si>
  <si>
    <t>MERT BOZACI</t>
  </si>
  <si>
    <t xml:space="preserve">ALİ GÜLER </t>
  </si>
  <si>
    <t>AYKUT KORAMAN</t>
  </si>
  <si>
    <t>MERT BOZACI
SAMET GÜLER
KAAN GÜNDÜZ
MERTCAN AY</t>
  </si>
  <si>
    <t>GÜNAY ONAYBERİ</t>
  </si>
  <si>
    <t>M.ENES ALTUN</t>
  </si>
  <si>
    <t>ABDURRAHMAN GEDİKLİOĞLU</t>
  </si>
  <si>
    <t>SEDAT DEMİR</t>
  </si>
  <si>
    <t>LOKMAN EŞSİZ</t>
  </si>
  <si>
    <t>ONUR AKMUT</t>
  </si>
  <si>
    <t>ALİ YILMAZ</t>
  </si>
  <si>
    <t>İBRAHİM SOYER</t>
  </si>
  <si>
    <t>RAMAZAN UŞAR</t>
  </si>
  <si>
    <t>ÇAĞLAR ODABAŞI</t>
  </si>
  <si>
    <t>BARIŞ ÖNDER PEKER</t>
  </si>
  <si>
    <t xml:space="preserve">İHSANCAN  ERİŞ </t>
  </si>
  <si>
    <t>ALPEREN  KÖYLÜ</t>
  </si>
  <si>
    <t>ÖZKAN  ARSLAN</t>
  </si>
  <si>
    <t>MÜCAHİT  DAĞ</t>
  </si>
  <si>
    <t>MURATCAN  PATAR</t>
  </si>
  <si>
    <t>AGİT  KARATAŞ</t>
  </si>
  <si>
    <t>MEHMETCAN  ARHAN</t>
  </si>
  <si>
    <t>ALİ  KARA</t>
  </si>
  <si>
    <t>HAKAN  DİK</t>
  </si>
  <si>
    <t>DENİZCAN  AKTAŞ</t>
  </si>
  <si>
    <t>H. ALPER GÜRSES</t>
  </si>
  <si>
    <t>NİHAT  ÖZİÇİRİCİ</t>
  </si>
  <si>
    <t>BERK ÇAKIR</t>
  </si>
  <si>
    <t>TURAN CENK</t>
  </si>
  <si>
    <t>DİNÇER ŞÖFÖROGLU</t>
  </si>
  <si>
    <t>MÜNÜR ÇAVUŞ</t>
  </si>
  <si>
    <t>TUNCAY İBRAHİMZADE</t>
  </si>
  <si>
    <t>KAAN SAVAŞKAN</t>
  </si>
  <si>
    <t>MEHMET GÜRDENİZ</t>
  </si>
  <si>
    <t>NAİL ŞENER</t>
  </si>
  <si>
    <t>ADEM ÇAVUŞOĞLU</t>
  </si>
  <si>
    <t>DOĞUŞ TÜM</t>
  </si>
  <si>
    <t>MUSTAFA YORULMAZ</t>
  </si>
  <si>
    <t>KADİR ÇETİNKAYA</t>
  </si>
  <si>
    <t>SERHAT EMİR KASAP</t>
  </si>
  <si>
    <t>BERK ÇAKIR
TURAN CENK
DİNÇER ŞÖFÖROGLU
KAAN SAVAŞKAN
ZAFER ATİKOĞLU
TUNCAY İBRAHİMZADE</t>
  </si>
  <si>
    <t/>
  </si>
  <si>
    <t>-</t>
  </si>
  <si>
    <t>DOĞAN KURT</t>
  </si>
  <si>
    <t>110M.ENG</t>
  </si>
  <si>
    <t>DAVUT GÜNEŞ
SİNAN ÖREN 
UĞUR BİLGİ
YİĞİT YEŞİLÇİÇEK</t>
  </si>
  <si>
    <t>417
428
429
596</t>
  </si>
  <si>
    <t>-1.5</t>
  </si>
  <si>
    <t>-0.4</t>
  </si>
  <si>
    <t>-2.4</t>
  </si>
  <si>
    <t>X</t>
  </si>
  <si>
    <t>SEFA YUNT
ERDAL TAŞ
YUSUF KOÇLARDAN
ŞENOL ŞEN</t>
  </si>
  <si>
    <t>562
559
566
564</t>
  </si>
  <si>
    <t>OZAN GÖÇMEN
RAMAZAN AKKAYA
AGİT ERYILMAZ
BERAT ŞAHİN</t>
  </si>
  <si>
    <t>535
539
544
542</t>
  </si>
  <si>
    <t>FURKAN EKİNCİ
MUSTAFA YILMAZ
YAVUZ TOMAK
ONURCAN SEYHAN</t>
  </si>
  <si>
    <t>529
528
517
516</t>
  </si>
  <si>
    <t>ZEKAİ SERDAR
TURAN CENK
DİNÇER ŞOFÖROĞLU
BERK ÇAKIR</t>
  </si>
  <si>
    <t>599
413
407
412</t>
  </si>
  <si>
    <t>EREN BEZEK
TUGAY ÖZ
FURKAN KILIÇ
SUAT ACER</t>
  </si>
  <si>
    <t>ALPER ÜNVER
SEZAİ TURHAN
CAN GÜNERSU
EGEMEN BARIN</t>
  </si>
  <si>
    <t>334
347
335
337</t>
  </si>
  <si>
    <t>ONUR ÖZKAYA
ALPEREN KÖYLÜ
İBRAHİM SIRRI SEYREK
İHSANCAN ERİŞ</t>
  </si>
  <si>
    <t>325
330
318
322</t>
  </si>
  <si>
    <t>MEHMET POLAT
SERHAT KABADAYI
EMRE GÜZEL
HAMZA ÇETİN</t>
  </si>
  <si>
    <t>ENES ATAŞ
OĞUZHAN ÖZKAN
ERDİ SERT
ÇAĞATAY ÇAKAN</t>
  </si>
  <si>
    <t>+0.3</t>
  </si>
  <si>
    <t>+0.5</t>
  </si>
  <si>
    <t>11.14
(140)</t>
  </si>
  <si>
    <t>+0.1</t>
  </si>
  <si>
    <t>SEDAT BARIŞ ALA
SEÇKİN YILDIZ
BARIŞ KURBAN
BATUHAN BAŞDAĞ</t>
  </si>
  <si>
    <t>586
585
578
579</t>
  </si>
  <si>
    <t>O</t>
  </si>
  <si>
    <t>471
470
472
466</t>
  </si>
  <si>
    <t>UMUT ASYILI
SEDAT BOZBEY
ÜMİT BAĞRIAÇIK
İSHAK MERT ŞEN</t>
  </si>
  <si>
    <t>AKİF YILDIZ (PROTESTOLU)</t>
  </si>
  <si>
    <t>RAMAZAN NAŞAL (PROTESTOLU)</t>
  </si>
  <si>
    <t>480
483
476
482</t>
  </si>
  <si>
    <t>GÜNAY ONAYBERİ
M.ENES ALTUN
BARIŞ ÖNDER PEKER
LOKMAN EŞSİZ</t>
  </si>
  <si>
    <t>MEHMET ÖCAL
SEMİH ŞAHİN
KAZIM KAPUCU
BURAK AKIN</t>
  </si>
  <si>
    <t>505
512
511
513</t>
  </si>
  <si>
    <t>ATAKAN GÜNEŞ
MUSTAFA VARLI
SALİH BARAN
MUSTAFA SAVAŞ</t>
  </si>
  <si>
    <t>567
737
577
569</t>
  </si>
  <si>
    <t>ABDULSAMET ERDOĞAN
ÇAĞRI KARABEY
TAHA YILDIZ
EMRE DOĞAN</t>
  </si>
  <si>
    <t>446
437
447
436</t>
  </si>
  <si>
    <t>HÜRKAN ÇAKAN
HÜSEYİN İŞEKEŞ
YASİN TEKAL
HARUN AKIN</t>
  </si>
  <si>
    <t>+0.4</t>
  </si>
  <si>
    <t>+1.0</t>
  </si>
  <si>
    <t>+1.5</t>
  </si>
  <si>
    <t>-0.5</t>
  </si>
  <si>
    <t>+0.2</t>
  </si>
  <si>
    <t>+0.9</t>
  </si>
  <si>
    <t>+2.5</t>
  </si>
  <si>
    <t>+1.4</t>
  </si>
  <si>
    <t>+1.1</t>
  </si>
  <si>
    <t>-0.1</t>
  </si>
  <si>
    <t>+0.7</t>
  </si>
  <si>
    <t>M. ALPEREN ÜLKER (PROTESTOLU)</t>
  </si>
  <si>
    <t>UĞUR ERİM
YUNUS EMRE CİN
ÖMER FARUK IŞIKDAĞ
ÖMER FARUK İÇYAR</t>
  </si>
  <si>
    <t>458
459
453
454</t>
  </si>
  <si>
    <t>387
391
386
381</t>
  </si>
  <si>
    <t>367
377
369
366</t>
  </si>
  <si>
    <t>739
558
546
548</t>
  </si>
  <si>
    <t>501
490
494
495</t>
  </si>
  <si>
    <t>DQ 168.7</t>
  </si>
  <si>
    <t>MUSTAFA YILMAZ (PROTESTOLU)</t>
  </si>
  <si>
    <t>480
477
483
474</t>
  </si>
  <si>
    <t>GÜNAY ONAYBERİ
CEMİL FATİH DEMİR
M.ENES ALTUN
ABDURRAHMAN GEDİKOĞLU</t>
  </si>
  <si>
    <t>501
492
495
490</t>
  </si>
  <si>
    <t>ONUR ÖZKAYA
H.ALPER GÜRSES
İHSAN CAN ERİŞ
ALPEREN KÖYLÜ</t>
  </si>
  <si>
    <t>1:01.09
(083)</t>
  </si>
  <si>
    <t>NM</t>
  </si>
  <si>
    <t>-1.8</t>
  </si>
  <si>
    <t>-0.8</t>
  </si>
  <si>
    <t>+0.8</t>
  </si>
  <si>
    <t>+0.6</t>
  </si>
  <si>
    <t>-1.1</t>
  </si>
  <si>
    <t>-0.6</t>
  </si>
  <si>
    <t>-2.0</t>
  </si>
  <si>
    <t>-0.2</t>
  </si>
  <si>
    <t>-1.6</t>
  </si>
  <si>
    <t>+1.7</t>
  </si>
  <si>
    <t>-2.2</t>
  </si>
  <si>
    <t>-0.9</t>
  </si>
  <si>
    <t>DQ 162.7</t>
  </si>
  <si>
    <t>-0.7</t>
  </si>
  <si>
    <t>23.02
(020)</t>
  </si>
  <si>
    <t>23.02
(018)</t>
  </si>
  <si>
    <t>Katılan Takım Sayısı :</t>
  </si>
  <si>
    <t>24.91
(910)</t>
  </si>
  <si>
    <t>24.91
(908)</t>
  </si>
  <si>
    <t>559
564
562
566</t>
  </si>
  <si>
    <t>ERDAL TAŞ
ŞENOL ŞEN
SEFA YUNT
YUSUF KOÇLARDAN</t>
  </si>
  <si>
    <t>402
401
395
399</t>
  </si>
  <si>
    <t>SAMET GÜLER
SABRİCAN BERBER
HAMZA TAŞ
MERTCAN AY</t>
  </si>
  <si>
    <t>325
322
318
319</t>
  </si>
  <si>
    <t>MEHMET POLAT
HAMZA ÇETİN
EMRE GÜZEL
EMRE ÜNAL</t>
  </si>
  <si>
    <t>BURAK AKIN
MEHMET ÖCAL
BARIŞ KILIÇ
ZAFER KILBAŞ</t>
  </si>
  <si>
    <t>381
387
380
392</t>
  </si>
  <si>
    <t>12</t>
  </si>
  <si>
    <t>11</t>
  </si>
  <si>
    <t>SEDAT BARIŞ ALA
SEÇKİN YILDIZ
BARIŞ KURBAN
BURAK ÖZDEMİR</t>
  </si>
  <si>
    <t>586
585
578
581</t>
  </si>
  <si>
    <t>17</t>
  </si>
  <si>
    <t>DNS</t>
  </si>
  <si>
    <t>13</t>
  </si>
  <si>
    <t>15</t>
  </si>
  <si>
    <t>18</t>
  </si>
  <si>
    <t>16</t>
  </si>
  <si>
    <t>14</t>
  </si>
  <si>
    <t>535
542
539
532</t>
  </si>
  <si>
    <t>FURKAN EKİNCİ
ONURCAN SEYHAN
MUSTAFA YILMAZ
BERKAY SEYHAN</t>
  </si>
  <si>
    <t>ÇAĞATAY ÇAKAN
ERDİ SERT
KERİM AKKOLOĞLU
OĞUZHAN ÖZHAN</t>
  </si>
  <si>
    <t>366
369
373
377</t>
  </si>
  <si>
    <t>334
344
341
347</t>
  </si>
  <si>
    <t>ALPER ÜNVER
MERT ÖZZEYBEK
İLHAM DUYAR
SEZAİ TURHAN</t>
  </si>
  <si>
    <t>417
428
429
415</t>
  </si>
  <si>
    <t>DAVUT GÜNEŞ
SİNAN ÖREN
UĞUR BİLGİ
B.BERKAY ÇALIK</t>
  </si>
  <si>
    <t>446
437
432
438</t>
  </si>
  <si>
    <t>HÜRKAN ÇAKAN
HÜSEYİN İŞEKEŞ
DOĞAN KURT
İBRAHİM SEVİMLİ</t>
  </si>
  <si>
    <t>513
512
510
514</t>
  </si>
  <si>
    <t>MUSTAFA SAVAŞ
MUSTAFA VARLI
M.ALİ GÜNİNDİ
RAMAZAN NAŞAL</t>
  </si>
  <si>
    <t>SUAT ACER
FURKAN KILIÇ
Y.EMRE DOĞAN
BERK KURCAN</t>
  </si>
  <si>
    <t>412
407
414
404</t>
  </si>
  <si>
    <t>548
558
739
546</t>
  </si>
  <si>
    <t>BERAT ŞAHİN
RAMAZAN AKKAYA
OZAN GÖÇMEN
AGİT ERYILMAZ</t>
  </si>
  <si>
    <t>DNF</t>
  </si>
  <si>
    <t>BERK ÇAKIR
TURAN CENK
DİNÇER ŞÖFÖROGLU
KAAN SAVAŞKAN</t>
  </si>
  <si>
    <t>516
528
517
520</t>
  </si>
  <si>
    <t>ÖMER FARUK İÇYAR
ÖMER FARUK IŞIKDAĞ
MUHAMMED DÖNMEZ
UĞUR ERİM</t>
  </si>
  <si>
    <t>454
453
450
458</t>
  </si>
  <si>
    <t>İSHAK MERT ŞEN
ÜMİT BAĞRIAÇIK
UMUT ASYALI
SEDAT BOZBAY</t>
  </si>
  <si>
    <t>466
472
471
470</t>
  </si>
  <si>
    <t>SEFA YUNT
ŞENOL ŞEN
ERDAL TAŞ
YUSUF KOÇLARDAN</t>
  </si>
  <si>
    <t>562
564
559
566</t>
  </si>
  <si>
    <t>B. YILMAZHANYILMAZ
TAHA YILDIZ
EMRE DOĞAN
ÇAĞRI KARABEY</t>
  </si>
  <si>
    <t>568
577
569
737</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</si>
</sst>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6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2"/>
      <color indexed="8"/>
      <name val="Cambria"/>
      <family val="1"/>
    </font>
    <font>
      <b/>
      <sz val="11"/>
      <color indexed="56"/>
      <name val="Cambria"/>
      <family val="1"/>
    </font>
    <font>
      <b/>
      <sz val="18"/>
      <name val="Cambria"/>
      <family val="1"/>
    </font>
    <font>
      <sz val="18"/>
      <name val="Cambria"/>
      <family val="1"/>
    </font>
    <font>
      <sz val="8"/>
      <color indexed="10"/>
      <name val="Arial"/>
      <family val="2"/>
    </font>
    <font>
      <b/>
      <sz val="11"/>
      <color indexed="23"/>
      <name val="Cambria"/>
      <family val="1"/>
    </font>
    <font>
      <b/>
      <sz val="18"/>
      <color indexed="10"/>
      <name val="Cambria"/>
      <family val="1"/>
    </font>
    <font>
      <sz val="24"/>
      <name val="Cambria"/>
      <family val="1"/>
    </font>
    <font>
      <sz val="20"/>
      <name val="Cambria"/>
      <family val="1"/>
    </font>
    <font>
      <b/>
      <sz val="20"/>
      <color indexed="10"/>
      <name val="Cambria"/>
      <family val="1"/>
    </font>
    <font>
      <sz val="14"/>
      <color indexed="9"/>
      <name val="Cambria"/>
      <family val="1"/>
    </font>
    <font>
      <sz val="14"/>
      <color indexed="8"/>
      <name val="Cambria"/>
      <family val="1"/>
    </font>
    <font>
      <b/>
      <sz val="14"/>
      <color indexed="9"/>
      <name val="Cambria"/>
      <family val="1"/>
    </font>
    <font>
      <sz val="14"/>
      <color indexed="10"/>
      <name val="Cambria"/>
      <family val="1"/>
    </font>
    <font>
      <sz val="18"/>
      <color indexed="10"/>
      <name val="Cambria"/>
      <family val="1"/>
    </font>
    <font>
      <sz val="18"/>
      <color indexed="8"/>
      <name val="Cambria"/>
      <family val="1"/>
    </font>
    <font>
      <sz val="20"/>
      <color indexed="10"/>
      <name val="Cambria"/>
      <family val="1"/>
    </font>
    <font>
      <sz val="20"/>
      <color indexed="8"/>
      <name val="Cambria"/>
      <family val="1"/>
    </font>
    <font>
      <b/>
      <sz val="14"/>
      <color indexed="8"/>
      <name val="Cambria"/>
      <family val="1"/>
    </font>
    <font>
      <sz val="26"/>
      <name val="Cambria"/>
      <family val="1"/>
    </font>
    <font>
      <sz val="22"/>
      <name val="Cambria"/>
      <family val="1"/>
    </font>
    <font>
      <b/>
      <sz val="24"/>
      <color indexed="10"/>
      <name val="Cambria"/>
      <family val="1"/>
    </font>
    <font>
      <b/>
      <sz val="9"/>
      <color indexed="10"/>
      <name val="Cambria"/>
      <family val="1"/>
    </font>
    <font>
      <sz val="22"/>
      <color indexed="10"/>
      <name val="Cambria"/>
      <family val="1"/>
    </font>
    <font>
      <b/>
      <sz val="22"/>
      <color indexed="10"/>
      <name val="Cambria"/>
      <family val="1"/>
    </font>
    <font>
      <sz val="22"/>
      <color indexed="8"/>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36"/>
      <color indexed="10"/>
      <name val="Cambria"/>
      <family val="1"/>
    </font>
    <font>
      <b/>
      <sz val="28"/>
      <color indexed="10"/>
      <name val="Cambria"/>
      <family val="1"/>
    </font>
    <font>
      <b/>
      <sz val="22"/>
      <color indexed="56"/>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theme="1"/>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b/>
      <sz val="20"/>
      <color rgb="FFFF0000"/>
      <name val="Cambria"/>
      <family val="1"/>
    </font>
    <font>
      <sz val="14"/>
      <color theme="0"/>
      <name val="Cambria"/>
      <family val="1"/>
    </font>
    <font>
      <sz val="14"/>
      <color theme="1"/>
      <name val="Cambria"/>
      <family val="1"/>
    </font>
    <font>
      <b/>
      <sz val="14"/>
      <color theme="0"/>
      <name val="Cambria"/>
      <family val="1"/>
    </font>
    <font>
      <sz val="14"/>
      <color rgb="FFFF0000"/>
      <name val="Cambria"/>
      <family val="1"/>
    </font>
    <font>
      <sz val="18"/>
      <color rgb="FFFF0000"/>
      <name val="Cambria"/>
      <family val="1"/>
    </font>
    <font>
      <sz val="18"/>
      <color theme="1"/>
      <name val="Cambria"/>
      <family val="1"/>
    </font>
    <font>
      <sz val="20"/>
      <color rgb="FFFF0000"/>
      <name val="Cambria"/>
      <family val="1"/>
    </font>
    <font>
      <sz val="20"/>
      <color theme="1"/>
      <name val="Cambria"/>
      <family val="1"/>
    </font>
    <font>
      <b/>
      <sz val="14"/>
      <color theme="1"/>
      <name val="Cambria"/>
      <family val="1"/>
    </font>
    <font>
      <b/>
      <sz val="24"/>
      <color rgb="FFFF0000"/>
      <name val="Cambria"/>
      <family val="1"/>
    </font>
    <font>
      <b/>
      <sz val="9"/>
      <color rgb="FFFF0000"/>
      <name val="Cambria"/>
      <family val="1"/>
    </font>
    <font>
      <sz val="22"/>
      <color rgb="FFFF0000"/>
      <name val="Cambria"/>
      <family val="1"/>
    </font>
    <font>
      <b/>
      <sz val="22"/>
      <color rgb="FFFF0000"/>
      <name val="Cambria"/>
      <family val="1"/>
    </font>
    <font>
      <sz val="22"/>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36"/>
      <color rgb="FFFF0000"/>
      <name val="Cambria"/>
      <family val="1"/>
    </font>
    <font>
      <b/>
      <sz val="28"/>
      <color rgb="FFFF0000"/>
      <name val="Cambria"/>
      <family val="1"/>
    </font>
    <font>
      <b/>
      <sz val="22"/>
      <color rgb="FF00206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5999900102615356"/>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4">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6"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6" fillId="0" borderId="11" xfId="53" applyFont="1" applyFill="1" applyBorder="1" applyAlignment="1">
      <alignment horizontal="center" vertical="center"/>
      <protection/>
    </xf>
    <xf numFmtId="0" fontId="110" fillId="0" borderId="11" xfId="53"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11"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110"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12" fillId="25" borderId="11" xfId="53" applyFont="1" applyFill="1" applyBorder="1" applyAlignment="1">
      <alignment horizontal="center" vertical="center" wrapText="1"/>
      <protection/>
    </xf>
    <xf numFmtId="14" fontId="112" fillId="25" borderId="11" xfId="53" applyNumberFormat="1" applyFont="1" applyFill="1" applyBorder="1" applyAlignment="1">
      <alignment horizontal="center" vertical="center" wrapText="1"/>
      <protection/>
    </xf>
    <xf numFmtId="0" fontId="112" fillId="25" borderId="11" xfId="53" applyNumberFormat="1" applyFont="1" applyFill="1" applyBorder="1" applyAlignment="1">
      <alignment horizontal="center" vertical="center" wrapText="1"/>
      <protection/>
    </xf>
    <xf numFmtId="0" fontId="113"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2" fillId="25" borderId="10" xfId="53" applyFont="1" applyFill="1" applyBorder="1" applyAlignment="1" applyProtection="1">
      <alignment vertical="center" wrapText="1"/>
      <protection locked="0"/>
    </xf>
    <xf numFmtId="0" fontId="53" fillId="25" borderId="10" xfId="53" applyFont="1" applyFill="1" applyBorder="1" applyAlignment="1" applyProtection="1">
      <alignment vertical="center" wrapText="1"/>
      <protection locked="0"/>
    </xf>
    <xf numFmtId="0" fontId="53" fillId="0" borderId="0" xfId="53" applyFont="1" applyAlignment="1" applyProtection="1">
      <alignment vertical="center" wrapText="1"/>
      <protection locked="0"/>
    </xf>
    <xf numFmtId="0" fontId="53"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43" fillId="0" borderId="11" xfId="53" applyNumberFormat="1" applyFont="1" applyFill="1" applyBorder="1" applyAlignment="1">
      <alignment horizontal="center" vertical="center"/>
      <protection/>
    </xf>
    <xf numFmtId="0" fontId="54" fillId="0" borderId="11" xfId="53" applyFont="1" applyFill="1" applyBorder="1" applyAlignment="1">
      <alignment horizontal="center" vertical="center"/>
      <protection/>
    </xf>
    <xf numFmtId="0" fontId="44" fillId="0" borderId="0" xfId="53" applyFont="1" applyFill="1" applyAlignment="1">
      <alignment horizontal="left"/>
      <protection/>
    </xf>
    <xf numFmtId="14" fontId="44" fillId="0" borderId="0" xfId="53" applyNumberFormat="1" applyFont="1" applyFill="1" applyAlignment="1">
      <alignment horizontal="center"/>
      <protection/>
    </xf>
    <xf numFmtId="0" fontId="43" fillId="0" borderId="0" xfId="53" applyFont="1" applyFill="1" applyBorder="1" applyAlignment="1">
      <alignment horizontal="center" vertical="center" wrapText="1"/>
      <protection/>
    </xf>
    <xf numFmtId="0" fontId="44" fillId="0" borderId="0" xfId="53" applyFont="1" applyFill="1" applyAlignment="1">
      <alignment horizontal="center"/>
      <protection/>
    </xf>
    <xf numFmtId="0" fontId="44" fillId="0" borderId="0" xfId="53" applyFont="1" applyFill="1">
      <alignment/>
      <protection/>
    </xf>
    <xf numFmtId="49" fontId="44"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3" fillId="18" borderId="10" xfId="53" applyNumberFormat="1" applyFont="1" applyFill="1" applyBorder="1" applyAlignment="1" applyProtection="1">
      <alignment horizontal="right"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vertical="center" wrapText="1"/>
      <protection locked="0"/>
    </xf>
    <xf numFmtId="0" fontId="114"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15"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16" fillId="28" borderId="11" xfId="0" applyNumberFormat="1" applyFont="1" applyFill="1" applyBorder="1" applyAlignment="1">
      <alignment horizontal="center" vertical="center" wrapText="1"/>
    </xf>
    <xf numFmtId="0" fontId="117" fillId="29" borderId="11"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8" fillId="25" borderId="11" xfId="0" applyFont="1" applyFill="1" applyBorder="1" applyAlignment="1">
      <alignment horizontal="left" vertical="center" wrapText="1"/>
    </xf>
    <xf numFmtId="0" fontId="118" fillId="25" borderId="11" xfId="0" applyFont="1" applyFill="1" applyBorder="1" applyAlignment="1">
      <alignment vertical="center" wrapText="1"/>
    </xf>
    <xf numFmtId="0" fontId="119" fillId="30"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113" fillId="25" borderId="11" xfId="53" applyNumberFormat="1" applyFont="1" applyFill="1" applyBorder="1" applyAlignment="1">
      <alignment horizontal="center" vertical="center" wrapText="1"/>
      <protection/>
    </xf>
    <xf numFmtId="0" fontId="113"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20"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8" fillId="29" borderId="11" xfId="48" applyFont="1" applyFill="1" applyBorder="1" applyAlignment="1" applyProtection="1">
      <alignment horizontal="left" vertical="center" wrapText="1"/>
      <protection/>
    </xf>
    <xf numFmtId="0" fontId="118" fillId="29" borderId="11" xfId="48" applyFont="1" applyFill="1" applyBorder="1" applyAlignment="1" applyProtection="1">
      <alignment horizontal="center" vertical="center" wrapText="1"/>
      <protection/>
    </xf>
    <xf numFmtId="0" fontId="118" fillId="29" borderId="11" xfId="48" applyFont="1" applyFill="1" applyBorder="1" applyAlignment="1" applyProtection="1">
      <alignment horizontal="left" vertical="center"/>
      <protection/>
    </xf>
    <xf numFmtId="0" fontId="121" fillId="2" borderId="11" xfId="0" applyFont="1" applyFill="1" applyBorder="1" applyAlignment="1">
      <alignment horizontal="center" vertical="center" wrapText="1"/>
    </xf>
    <xf numFmtId="0" fontId="49" fillId="0" borderId="0" xfId="0" applyFont="1" applyBorder="1" applyAlignment="1">
      <alignment vertical="center" wrapText="1"/>
    </xf>
    <xf numFmtId="0" fontId="122" fillId="25" borderId="11" xfId="0" applyNumberFormat="1" applyFont="1" applyFill="1" applyBorder="1" applyAlignment="1">
      <alignment horizontal="center" vertical="center" wrapText="1"/>
    </xf>
    <xf numFmtId="0" fontId="123" fillId="25" borderId="11" xfId="0" applyNumberFormat="1" applyFont="1" applyFill="1" applyBorder="1" applyAlignment="1">
      <alignment horizontal="center" vertical="center" wrapText="1"/>
    </xf>
    <xf numFmtId="14" fontId="123" fillId="25" borderId="11" xfId="0" applyNumberFormat="1" applyFont="1" applyFill="1" applyBorder="1" applyAlignment="1">
      <alignment horizontal="center" vertical="center" wrapText="1"/>
    </xf>
    <xf numFmtId="0" fontId="123" fillId="25" borderId="11" xfId="0" applyNumberFormat="1" applyFont="1" applyFill="1" applyBorder="1" applyAlignment="1">
      <alignment horizontal="left" vertical="center" wrapText="1"/>
    </xf>
    <xf numFmtId="203" fontId="123" fillId="25" borderId="11" xfId="0" applyNumberFormat="1" applyFont="1" applyFill="1" applyBorder="1" applyAlignment="1">
      <alignment horizontal="center" vertical="center" wrapText="1"/>
    </xf>
    <xf numFmtId="180" fontId="123" fillId="25" borderId="11" xfId="0" applyNumberFormat="1" applyFont="1" applyFill="1" applyBorder="1" applyAlignment="1">
      <alignment horizontal="center" vertical="center" wrapText="1"/>
    </xf>
    <xf numFmtId="0" fontId="65" fillId="0" borderId="0" xfId="0" applyFont="1" applyAlignment="1">
      <alignment vertical="center" wrapText="1"/>
    </xf>
    <xf numFmtId="0" fontId="124" fillId="0" borderId="0" xfId="0" applyFont="1" applyFill="1" applyAlignment="1">
      <alignment/>
    </xf>
    <xf numFmtId="0" fontId="125" fillId="0" borderId="11" xfId="48" applyNumberFormat="1" applyFont="1" applyFill="1" applyBorder="1" applyAlignment="1" applyProtection="1">
      <alignment horizontal="center" vertical="center" wrapText="1"/>
      <protection/>
    </xf>
    <xf numFmtId="14" fontId="126" fillId="26" borderId="11" xfId="48" applyNumberFormat="1" applyFont="1" applyFill="1" applyBorder="1" applyAlignment="1" applyProtection="1">
      <alignment horizontal="center" vertical="center" wrapText="1"/>
      <protection/>
    </xf>
    <xf numFmtId="203" fontId="126" fillId="26" borderId="11" xfId="48" applyNumberFormat="1" applyFont="1" applyFill="1" applyBorder="1" applyAlignment="1" applyProtection="1">
      <alignment horizontal="center" vertical="center" wrapText="1"/>
      <protection/>
    </xf>
    <xf numFmtId="1" fontId="126" fillId="26" borderId="11" xfId="48" applyNumberFormat="1" applyFont="1" applyFill="1" applyBorder="1" applyAlignment="1" applyProtection="1">
      <alignment horizontal="center" vertical="center" wrapText="1"/>
      <protection/>
    </xf>
    <xf numFmtId="49" fontId="126" fillId="26" borderId="11" xfId="48" applyNumberFormat="1" applyFont="1" applyFill="1" applyBorder="1" applyAlignment="1" applyProtection="1">
      <alignment horizontal="center" vertical="center" wrapText="1"/>
      <protection/>
    </xf>
    <xf numFmtId="0" fontId="65" fillId="26" borderId="11" xfId="0" applyNumberFormat="1" applyFont="1" applyFill="1" applyBorder="1" applyAlignment="1">
      <alignment horizontal="left" vertical="center" wrapText="1"/>
    </xf>
    <xf numFmtId="180" fontId="65" fillId="26" borderId="11" xfId="0" applyNumberFormat="1" applyFont="1" applyFill="1" applyBorder="1" applyAlignment="1">
      <alignment horizontal="center" vertical="center" wrapText="1"/>
    </xf>
    <xf numFmtId="203" fontId="65" fillId="26" borderId="11" xfId="0" applyNumberFormat="1" applyFont="1" applyFill="1" applyBorder="1" applyAlignment="1">
      <alignment horizontal="center" vertical="center" wrapText="1"/>
    </xf>
    <xf numFmtId="0" fontId="65" fillId="26" borderId="11" xfId="0" applyNumberFormat="1" applyFont="1" applyFill="1" applyBorder="1" applyAlignment="1">
      <alignment horizontal="center" vertical="center" wrapText="1"/>
    </xf>
    <xf numFmtId="0" fontId="126" fillId="26" borderId="11" xfId="48" applyNumberFormat="1" applyFont="1" applyFill="1" applyBorder="1" applyAlignment="1" applyProtection="1">
      <alignment horizontal="left" vertical="center" wrapText="1"/>
      <protection/>
    </xf>
    <xf numFmtId="0" fontId="127" fillId="26" borderId="11" xfId="48" applyNumberFormat="1" applyFont="1" applyFill="1" applyBorder="1" applyAlignment="1" applyProtection="1">
      <alignment horizontal="center" vertical="center" wrapText="1"/>
      <protection/>
    </xf>
    <xf numFmtId="0" fontId="121" fillId="31" borderId="13" xfId="0" applyFont="1" applyFill="1" applyBorder="1" applyAlignment="1">
      <alignment vertical="center" wrapText="1"/>
    </xf>
    <xf numFmtId="0" fontId="0" fillId="0" borderId="0" xfId="0" applyNumberFormat="1" applyFont="1" applyAlignment="1">
      <alignment horizontal="left"/>
    </xf>
    <xf numFmtId="0" fontId="120"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8" fillId="32" borderId="19" xfId="0" applyNumberFormat="1" applyFont="1" applyFill="1" applyBorder="1" applyAlignment="1">
      <alignment vertical="center" wrapText="1"/>
    </xf>
    <xf numFmtId="180" fontId="128"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122" fillId="28" borderId="11" xfId="53" applyFont="1" applyFill="1" applyBorder="1" applyAlignment="1" applyProtection="1">
      <alignment horizontal="center" vertical="center" wrapText="1"/>
      <protection locked="0"/>
    </xf>
    <xf numFmtId="0" fontId="116" fillId="0" borderId="0" xfId="53" applyFont="1" applyFill="1" applyAlignment="1" applyProtection="1">
      <alignment horizontal="center" wrapText="1"/>
      <protection locked="0"/>
    </xf>
    <xf numFmtId="1" fontId="117" fillId="0" borderId="0" xfId="53" applyNumberFormat="1" applyFont="1" applyFill="1" applyAlignment="1" applyProtection="1">
      <alignment horizontal="center" wrapText="1"/>
      <protection locked="0"/>
    </xf>
    <xf numFmtId="0" fontId="129" fillId="0" borderId="11" xfId="53" applyFont="1" applyFill="1" applyBorder="1" applyAlignment="1">
      <alignment horizontal="left" vertical="center" wrapText="1"/>
      <protection/>
    </xf>
    <xf numFmtId="0" fontId="34" fillId="26" borderId="23" xfId="53" applyFont="1" applyFill="1" applyBorder="1" applyAlignment="1" applyProtection="1">
      <alignment vertical="center" wrapText="1"/>
      <protection locked="0"/>
    </xf>
    <xf numFmtId="206" fontId="113"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1" xfId="0" applyNumberFormat="1" applyFont="1" applyFill="1" applyBorder="1" applyAlignment="1">
      <alignment horizontal="center" vertical="center" wrapText="1"/>
    </xf>
    <xf numFmtId="206" fontId="65" fillId="26" borderId="11" xfId="0" applyNumberFormat="1" applyFont="1" applyFill="1" applyBorder="1" applyAlignment="1">
      <alignment horizontal="center" vertical="center" wrapText="1"/>
    </xf>
    <xf numFmtId="0" fontId="114" fillId="27"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34" fillId="26" borderId="23" xfId="53" applyFont="1" applyFill="1" applyBorder="1" applyAlignment="1" applyProtection="1">
      <alignment horizontal="center" vertical="center" wrapText="1"/>
      <protection locked="0"/>
    </xf>
    <xf numFmtId="0" fontId="117" fillId="25" borderId="12"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18" fillId="29" borderId="11" xfId="48" applyNumberFormat="1" applyFont="1" applyFill="1" applyBorder="1" applyAlignment="1" applyProtection="1">
      <alignment horizontal="center" vertical="center" wrapText="1"/>
      <protection/>
    </xf>
    <xf numFmtId="0" fontId="130" fillId="25" borderId="11" xfId="53" applyFont="1" applyFill="1" applyBorder="1" applyAlignment="1">
      <alignment horizontal="center" vertical="center" wrapText="1"/>
      <protection/>
    </xf>
    <xf numFmtId="14" fontId="130" fillId="25" borderId="11" xfId="53" applyNumberFormat="1" applyFont="1" applyFill="1" applyBorder="1" applyAlignment="1">
      <alignment horizontal="center" vertical="center" wrapText="1"/>
      <protection/>
    </xf>
    <xf numFmtId="0" fontId="130" fillId="25" borderId="11" xfId="53" applyNumberFormat="1" applyFont="1" applyFill="1" applyBorder="1" applyAlignment="1">
      <alignment horizontal="center" vertical="center" wrapText="1"/>
      <protection/>
    </xf>
    <xf numFmtId="206" fontId="130" fillId="25" borderId="11" xfId="53" applyNumberFormat="1" applyFont="1" applyFill="1" applyBorder="1" applyAlignment="1">
      <alignment horizontal="center" vertical="center" wrapText="1"/>
      <protection/>
    </xf>
    <xf numFmtId="0" fontId="72" fillId="0" borderId="11" xfId="0" applyFont="1" applyBorder="1" applyAlignment="1">
      <alignment horizontal="center" vertical="center"/>
    </xf>
    <xf numFmtId="181" fontId="118" fillId="28" borderId="11" xfId="48" applyNumberFormat="1" applyFont="1" applyFill="1" applyBorder="1" applyAlignment="1" applyProtection="1">
      <alignment vertical="center" wrapText="1"/>
      <protection/>
    </xf>
    <xf numFmtId="0" fontId="115"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14" fontId="129" fillId="0" borderId="11" xfId="53" applyNumberFormat="1" applyFont="1" applyFill="1" applyBorder="1" applyAlignment="1">
      <alignment horizontal="center" vertical="center" wrapText="1"/>
      <protection/>
    </xf>
    <xf numFmtId="0" fontId="129" fillId="0" borderId="11" xfId="53" applyFont="1" applyFill="1" applyBorder="1" applyAlignment="1">
      <alignment horizontal="center" vertical="center" wrapText="1"/>
      <protection/>
    </xf>
    <xf numFmtId="207" fontId="73" fillId="0" borderId="11" xfId="53" applyNumberFormat="1" applyFont="1" applyFill="1" applyBorder="1" applyAlignment="1">
      <alignment horizontal="center" vertical="center"/>
      <protection/>
    </xf>
    <xf numFmtId="207" fontId="117" fillId="25" borderId="10" xfId="53" applyNumberFormat="1" applyFont="1" applyFill="1" applyBorder="1" applyAlignment="1" applyProtection="1">
      <alignment vertical="center" wrapText="1"/>
      <protection locked="0"/>
    </xf>
    <xf numFmtId="207" fontId="117" fillId="25" borderId="12" xfId="53" applyNumberFormat="1" applyFont="1" applyFill="1" applyBorder="1" applyAlignment="1" applyProtection="1">
      <alignment vertical="center" wrapText="1"/>
      <protection locked="0"/>
    </xf>
    <xf numFmtId="0" fontId="114" fillId="27" borderId="11" xfId="53" applyFont="1" applyFill="1" applyBorder="1" applyAlignment="1" applyProtection="1">
      <alignment horizontal="center" vertical="center" wrapText="1"/>
      <protection locked="0"/>
    </xf>
    <xf numFmtId="0" fontId="120" fillId="26" borderId="11" xfId="53" applyFont="1" applyFill="1" applyBorder="1" applyAlignment="1" applyProtection="1">
      <alignment horizontal="left" vertical="center" wrapText="1"/>
      <protection hidden="1"/>
    </xf>
    <xf numFmtId="0" fontId="116" fillId="25" borderId="12" xfId="53" applyFont="1" applyFill="1" applyBorder="1" applyAlignment="1" applyProtection="1">
      <alignment horizontal="right" vertical="center" wrapText="1"/>
      <protection locked="0"/>
    </xf>
    <xf numFmtId="207" fontId="117"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18" fillId="31" borderId="0" xfId="53" applyFont="1" applyFill="1" applyBorder="1" applyAlignment="1">
      <alignment horizontal="center" vertical="center"/>
      <protection/>
    </xf>
    <xf numFmtId="0" fontId="112" fillId="31" borderId="0" xfId="53" applyFont="1" applyFill="1" applyBorder="1" applyAlignment="1">
      <alignment horizontal="center" vertical="center" wrapText="1"/>
      <protection/>
    </xf>
    <xf numFmtId="203" fontId="26" fillId="31" borderId="0" xfId="53" applyNumberFormat="1" applyFont="1" applyFill="1" applyBorder="1" applyAlignment="1">
      <alignment horizontal="center" vertical="center"/>
      <protection/>
    </xf>
    <xf numFmtId="0" fontId="114" fillId="30" borderId="15" xfId="53" applyFont="1" applyFill="1" applyBorder="1" applyAlignment="1">
      <alignment vertical="center" wrapText="1"/>
      <protection/>
    </xf>
    <xf numFmtId="0" fontId="114" fillId="30" borderId="0" xfId="53" applyFont="1" applyFill="1" applyBorder="1" applyAlignment="1">
      <alignment vertical="center" wrapText="1"/>
      <protection/>
    </xf>
    <xf numFmtId="0" fontId="114" fillId="25" borderId="24" xfId="53" applyFont="1" applyFill="1" applyBorder="1" applyAlignment="1">
      <alignment vertical="center" wrapText="1"/>
      <protection/>
    </xf>
    <xf numFmtId="0" fontId="0" fillId="33" borderId="0" xfId="0" applyFill="1" applyAlignment="1">
      <alignment/>
    </xf>
    <xf numFmtId="0" fontId="0" fillId="34" borderId="0" xfId="0" applyFill="1" applyAlignment="1">
      <alignment/>
    </xf>
    <xf numFmtId="0" fontId="24" fillId="34" borderId="13" xfId="0" applyFont="1" applyFill="1" applyBorder="1" applyAlignment="1">
      <alignment horizontal="center"/>
    </xf>
    <xf numFmtId="0" fontId="24" fillId="34" borderId="0" xfId="0" applyFont="1" applyFill="1" applyBorder="1" applyAlignment="1">
      <alignment horizontal="center"/>
    </xf>
    <xf numFmtId="0" fontId="114" fillId="31" borderId="0" xfId="53" applyFont="1" applyFill="1" applyBorder="1" applyAlignment="1">
      <alignment vertical="center" wrapText="1"/>
      <protection/>
    </xf>
    <xf numFmtId="0" fontId="129" fillId="0" borderId="11" xfId="53" applyFont="1" applyFill="1" applyBorder="1" applyAlignment="1">
      <alignment vertical="center" wrapText="1"/>
      <protection/>
    </xf>
    <xf numFmtId="0" fontId="114" fillId="25" borderId="24" xfId="53"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127" fillId="0" borderId="11" xfId="0" applyFont="1" applyBorder="1" applyAlignment="1">
      <alignment horizontal="center" vertical="center"/>
    </xf>
    <xf numFmtId="0" fontId="131"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33" fillId="18" borderId="10" xfId="53" applyNumberFormat="1" applyFont="1" applyFill="1" applyBorder="1" applyAlignment="1" applyProtection="1">
      <alignment horizontal="right" vertical="center" wrapText="1"/>
      <protection locked="0"/>
    </xf>
    <xf numFmtId="0" fontId="114" fillId="27" borderId="11" xfId="53" applyFont="1" applyFill="1" applyBorder="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0" fontId="112" fillId="27" borderId="11" xfId="53" applyFont="1" applyFill="1" applyBorder="1" applyAlignment="1" applyProtection="1">
      <alignment horizontal="center" vertical="center" wrapText="1"/>
      <protection locked="0"/>
    </xf>
    <xf numFmtId="0" fontId="119" fillId="28"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1" fontId="117" fillId="0"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18" fillId="30" borderId="25" xfId="53" applyFont="1" applyFill="1" applyBorder="1" applyAlignment="1">
      <alignment vertical="center"/>
      <protection/>
    </xf>
    <xf numFmtId="0" fontId="118" fillId="30" borderId="23" xfId="53" applyFont="1" applyFill="1" applyBorder="1" applyAlignment="1">
      <alignment vertical="center"/>
      <protection/>
    </xf>
    <xf numFmtId="0" fontId="118" fillId="30" borderId="26"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132" fillId="30" borderId="23" xfId="53" applyFont="1" applyFill="1" applyBorder="1" applyAlignment="1">
      <alignment horizontal="right" vertical="center"/>
      <protection/>
    </xf>
    <xf numFmtId="14" fontId="37" fillId="0" borderId="11" xfId="53" applyNumberFormat="1" applyFont="1" applyFill="1" applyBorder="1" applyAlignment="1">
      <alignment horizontal="center" vertical="center" wrapText="1"/>
      <protection/>
    </xf>
    <xf numFmtId="1" fontId="117" fillId="0" borderId="11" xfId="53" applyNumberFormat="1" applyFont="1" applyFill="1" applyBorder="1" applyAlignment="1">
      <alignment horizontal="center" vertical="center"/>
      <protection/>
    </xf>
    <xf numFmtId="1" fontId="110" fillId="0" borderId="11" xfId="53" applyNumberFormat="1" applyFont="1" applyFill="1" applyBorder="1" applyAlignment="1">
      <alignment horizontal="center" vertical="center"/>
      <protection/>
    </xf>
    <xf numFmtId="1" fontId="133" fillId="0" borderId="11" xfId="53" applyNumberFormat="1" applyFont="1" applyFill="1" applyBorder="1" applyAlignment="1">
      <alignment horizontal="center" vertical="center"/>
      <protection/>
    </xf>
    <xf numFmtId="1" fontId="117" fillId="0" borderId="11" xfId="53" applyNumberFormat="1" applyFont="1" applyFill="1" applyBorder="1" applyAlignment="1">
      <alignment horizontal="center" vertical="center" wrapText="1"/>
      <protection/>
    </xf>
    <xf numFmtId="0" fontId="120" fillId="0" borderId="0" xfId="53" applyFont="1" applyFill="1" applyAlignment="1" applyProtection="1">
      <alignment horizontal="center" wrapText="1"/>
      <protection locked="0"/>
    </xf>
    <xf numFmtId="0" fontId="134" fillId="0" borderId="11" xfId="53" applyNumberFormat="1" applyFont="1" applyFill="1" applyBorder="1" applyAlignment="1">
      <alignment horizontal="center" vertical="center"/>
      <protection/>
    </xf>
    <xf numFmtId="0" fontId="35" fillId="25" borderId="0" xfId="53" applyFont="1" applyFill="1" applyBorder="1" applyAlignment="1" applyProtection="1">
      <alignment horizontal="center" vertical="center" wrapText="1"/>
      <protection locked="0"/>
    </xf>
    <xf numFmtId="0" fontId="112" fillId="27" borderId="11" xfId="53" applyFont="1" applyFill="1" applyBorder="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206" fontId="118" fillId="30" borderId="23" xfId="53" applyNumberFormat="1" applyFont="1" applyFill="1" applyBorder="1" applyAlignment="1">
      <alignment vertical="center"/>
      <protection/>
    </xf>
    <xf numFmtId="206" fontId="112" fillId="25" borderId="11" xfId="53" applyNumberFormat="1" applyFont="1" applyFill="1" applyBorder="1" applyAlignment="1">
      <alignment horizontal="center" vertical="center" wrapText="1"/>
      <protection/>
    </xf>
    <xf numFmtId="0" fontId="22" fillId="0" borderId="11" xfId="0" applyFont="1" applyBorder="1" applyAlignment="1">
      <alignment vertical="center"/>
    </xf>
    <xf numFmtId="0" fontId="38" fillId="0" borderId="11"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7" fillId="0" borderId="11" xfId="53" applyNumberFormat="1" applyFont="1" applyFill="1" applyBorder="1" applyAlignment="1">
      <alignment horizontal="center" vertical="center"/>
      <protection/>
    </xf>
    <xf numFmtId="49" fontId="77" fillId="35" borderId="11" xfId="53" applyNumberFormat="1" applyFont="1" applyFill="1" applyBorder="1" applyAlignment="1" applyProtection="1">
      <alignment horizontal="center" vertical="center"/>
      <protection hidden="1" locked="0"/>
    </xf>
    <xf numFmtId="49" fontId="77" fillId="35" borderId="11" xfId="53" applyNumberFormat="1" applyFont="1" applyFill="1" applyBorder="1" applyAlignment="1">
      <alignment horizontal="center" vertical="center"/>
      <protection/>
    </xf>
    <xf numFmtId="49" fontId="77" fillId="0" borderId="11" xfId="53" applyNumberFormat="1" applyFont="1" applyFill="1" applyBorder="1" applyAlignment="1" applyProtection="1">
      <alignment horizontal="center" vertical="center"/>
      <protection hidden="1" locked="0"/>
    </xf>
    <xf numFmtId="49" fontId="77" fillId="35" borderId="11" xfId="53" applyNumberFormat="1" applyFont="1" applyFill="1" applyBorder="1" applyAlignment="1">
      <alignment vertical="center"/>
      <protection/>
    </xf>
    <xf numFmtId="49" fontId="77" fillId="0" borderId="11" xfId="53" applyNumberFormat="1" applyFont="1" applyFill="1" applyBorder="1" applyAlignment="1">
      <alignment vertical="center"/>
      <protection/>
    </xf>
    <xf numFmtId="1" fontId="37" fillId="0" borderId="11" xfId="53" applyNumberFormat="1" applyFont="1" applyFill="1" applyBorder="1" applyAlignment="1">
      <alignment horizontal="center" vertical="center"/>
      <protection/>
    </xf>
    <xf numFmtId="0" fontId="117" fillId="0" borderId="11" xfId="53" applyFont="1" applyFill="1" applyBorder="1" applyAlignment="1">
      <alignment horizontal="center" vertical="center"/>
      <protection/>
    </xf>
    <xf numFmtId="0" fontId="37" fillId="0" borderId="11" xfId="53" applyFont="1" applyFill="1" applyBorder="1" applyAlignment="1">
      <alignment horizontal="left" vertical="center" wrapText="1"/>
      <protection/>
    </xf>
    <xf numFmtId="0" fontId="117" fillId="0" borderId="11" xfId="53" applyFont="1" applyFill="1" applyBorder="1" applyAlignment="1">
      <alignment horizontal="center" vertical="center" wrapText="1"/>
      <protection/>
    </xf>
    <xf numFmtId="0" fontId="23" fillId="0" borderId="11" xfId="0" applyFont="1" applyBorder="1" applyAlignment="1">
      <alignment horizontal="left" vertical="center"/>
    </xf>
    <xf numFmtId="203" fontId="78" fillId="0" borderId="11" xfId="0" applyNumberFormat="1" applyFont="1" applyBorder="1" applyAlignment="1">
      <alignment horizontal="center" vertical="center"/>
    </xf>
    <xf numFmtId="0" fontId="135" fillId="0" borderId="11" xfId="0" applyFont="1" applyBorder="1" applyAlignment="1">
      <alignment horizontal="center" vertical="center"/>
    </xf>
    <xf numFmtId="206" fontId="78" fillId="31" borderId="11" xfId="0" applyNumberFormat="1" applyFont="1" applyFill="1" applyBorder="1" applyAlignment="1">
      <alignment horizontal="center" vertical="center"/>
    </xf>
    <xf numFmtId="0" fontId="135" fillId="31" borderId="11" xfId="0" applyFont="1" applyFill="1" applyBorder="1" applyAlignment="1">
      <alignment horizontal="center" vertical="center"/>
    </xf>
    <xf numFmtId="207" fontId="78" fillId="26" borderId="11" xfId="0" applyNumberFormat="1" applyFont="1" applyFill="1" applyBorder="1" applyAlignment="1">
      <alignment horizontal="center" vertical="center"/>
    </xf>
    <xf numFmtId="0" fontId="135" fillId="26" borderId="11" xfId="0" applyFont="1" applyFill="1" applyBorder="1" applyAlignment="1">
      <alignment horizontal="center" vertical="center"/>
    </xf>
    <xf numFmtId="207" fontId="78" fillId="31" borderId="11" xfId="0" applyNumberFormat="1" applyFont="1" applyFill="1" applyBorder="1" applyAlignment="1">
      <alignment horizontal="center" vertical="center"/>
    </xf>
    <xf numFmtId="207" fontId="78" fillId="0" borderId="11" xfId="0" applyNumberFormat="1" applyFont="1" applyBorder="1" applyAlignment="1">
      <alignment horizontal="center" vertical="center"/>
    </xf>
    <xf numFmtId="1" fontId="135" fillId="31" borderId="11" xfId="0" applyNumberFormat="1" applyFont="1" applyFill="1" applyBorder="1" applyAlignment="1">
      <alignment horizontal="center" vertical="center"/>
    </xf>
    <xf numFmtId="0" fontId="22" fillId="26" borderId="11" xfId="53" applyFont="1" applyFill="1" applyBorder="1" applyAlignment="1" applyProtection="1">
      <alignment horizontal="center" vertical="center" wrapText="1"/>
      <protection locked="0"/>
    </xf>
    <xf numFmtId="0" fontId="44" fillId="36" borderId="24" xfId="0" applyFont="1" applyFill="1" applyBorder="1" applyAlignment="1">
      <alignment horizontal="center" vertical="center"/>
    </xf>
    <xf numFmtId="0" fontId="44" fillId="36" borderId="27" xfId="0" applyFont="1" applyFill="1" applyBorder="1" applyAlignment="1">
      <alignment horizontal="center" vertical="center"/>
    </xf>
    <xf numFmtId="0" fontId="44" fillId="34" borderId="11" xfId="0" applyFont="1" applyFill="1" applyBorder="1" applyAlignment="1">
      <alignment horizontal="center" vertical="center"/>
    </xf>
    <xf numFmtId="0" fontId="44" fillId="28" borderId="11" xfId="0" applyFont="1" applyFill="1" applyBorder="1" applyAlignment="1">
      <alignment horizontal="center" vertical="center"/>
    </xf>
    <xf numFmtId="207" fontId="43" fillId="0" borderId="11" xfId="53" applyNumberFormat="1" applyFont="1" applyFill="1" applyBorder="1" applyAlignment="1" applyProtection="1">
      <alignment horizontal="center" vertical="center" wrapText="1"/>
      <protection locked="0"/>
    </xf>
    <xf numFmtId="207" fontId="136" fillId="0" borderId="11" xfId="53" applyNumberFormat="1" applyFont="1" applyFill="1" applyBorder="1" applyAlignment="1" applyProtection="1">
      <alignment horizontal="center" vertical="center" wrapText="1"/>
      <protection locked="0"/>
    </xf>
    <xf numFmtId="207" fontId="137" fillId="0" borderId="11" xfId="53" applyNumberFormat="1" applyFont="1" applyFill="1" applyBorder="1" applyAlignment="1" applyProtection="1">
      <alignment horizontal="center" vertical="center" wrapText="1"/>
      <protection locked="0"/>
    </xf>
    <xf numFmtId="207" fontId="138" fillId="0" borderId="11" xfId="53" applyNumberFormat="1" applyFont="1" applyFill="1" applyBorder="1" applyAlignment="1" applyProtection="1">
      <alignment horizontal="center" vertical="center" wrapText="1"/>
      <protection hidden="1"/>
    </xf>
    <xf numFmtId="1" fontId="118" fillId="0" borderId="11" xfId="53" applyNumberFormat="1" applyFont="1" applyFill="1" applyBorder="1" applyAlignment="1" applyProtection="1">
      <alignment horizontal="center" vertical="center" wrapText="1"/>
      <protection locked="0"/>
    </xf>
    <xf numFmtId="49" fontId="44" fillId="0" borderId="11" xfId="53" applyNumberFormat="1" applyFont="1" applyFill="1" applyBorder="1" applyAlignment="1" applyProtection="1">
      <alignment vertical="center" wrapText="1"/>
      <protection locked="0"/>
    </xf>
    <xf numFmtId="0" fontId="115" fillId="0" borderId="23" xfId="53" applyFont="1" applyFill="1" applyBorder="1" applyAlignment="1">
      <alignment horizontal="center" vertical="center"/>
      <protection/>
    </xf>
    <xf numFmtId="1" fontId="117" fillId="0" borderId="23" xfId="53" applyNumberFormat="1" applyFont="1" applyFill="1" applyBorder="1" applyAlignment="1">
      <alignment horizontal="center" vertical="center"/>
      <protection/>
    </xf>
    <xf numFmtId="14" fontId="37" fillId="0" borderId="23" xfId="53" applyNumberFormat="1" applyFont="1" applyFill="1" applyBorder="1" applyAlignment="1">
      <alignment horizontal="center" vertical="center"/>
      <protection/>
    </xf>
    <xf numFmtId="0" fontId="37" fillId="0" borderId="23" xfId="53" applyNumberFormat="1" applyFont="1" applyFill="1" applyBorder="1" applyAlignment="1">
      <alignment horizontal="left" vertical="center" wrapText="1"/>
      <protection/>
    </xf>
    <xf numFmtId="0" fontId="37" fillId="0" borderId="23" xfId="53" applyFont="1" applyFill="1" applyBorder="1" applyAlignment="1">
      <alignment horizontal="center" vertical="center"/>
      <protection/>
    </xf>
    <xf numFmtId="203" fontId="37" fillId="0" borderId="23" xfId="53" applyNumberFormat="1" applyFont="1" applyFill="1" applyBorder="1" applyAlignment="1">
      <alignment horizontal="center" vertical="center"/>
      <protection/>
    </xf>
    <xf numFmtId="0" fontId="37" fillId="0" borderId="13" xfId="53" applyFont="1" applyFill="1" applyBorder="1" applyAlignment="1">
      <alignment horizontal="center" vertical="center"/>
      <protection/>
    </xf>
    <xf numFmtId="0" fontId="115" fillId="0" borderId="13" xfId="53" applyFont="1" applyFill="1" applyBorder="1" applyAlignment="1">
      <alignment horizontal="center" vertical="center"/>
      <protection/>
    </xf>
    <xf numFmtId="1" fontId="117" fillId="0" borderId="13" xfId="53" applyNumberFormat="1" applyFont="1" applyFill="1" applyBorder="1" applyAlignment="1">
      <alignment horizontal="center" vertical="center"/>
      <protection/>
    </xf>
    <xf numFmtId="14" fontId="37" fillId="0" borderId="13" xfId="53" applyNumberFormat="1" applyFont="1" applyFill="1" applyBorder="1" applyAlignment="1">
      <alignment horizontal="center" vertical="center"/>
      <protection/>
    </xf>
    <xf numFmtId="0" fontId="37" fillId="0" borderId="13" xfId="53" applyNumberFormat="1" applyFont="1" applyFill="1" applyBorder="1" applyAlignment="1">
      <alignment horizontal="left" vertical="center" wrapText="1"/>
      <protection/>
    </xf>
    <xf numFmtId="203" fontId="37" fillId="0" borderId="13" xfId="53" applyNumberFormat="1" applyFont="1" applyFill="1" applyBorder="1" applyAlignment="1">
      <alignment horizontal="center" vertical="center"/>
      <protection/>
    </xf>
    <xf numFmtId="206" fontId="78" fillId="26" borderId="11" xfId="0" applyNumberFormat="1" applyFont="1" applyFill="1" applyBorder="1" applyAlignment="1">
      <alignment horizontal="center" vertical="center"/>
    </xf>
    <xf numFmtId="14" fontId="22" fillId="28" borderId="11" xfId="53" applyNumberFormat="1" applyFont="1" applyFill="1" applyBorder="1" applyAlignment="1" applyProtection="1">
      <alignment horizontal="center" vertical="center" wrapText="1"/>
      <protection locked="0"/>
    </xf>
    <xf numFmtId="0" fontId="22" fillId="28" borderId="11" xfId="53" applyFont="1" applyFill="1" applyBorder="1" applyAlignment="1" applyProtection="1">
      <alignment vertical="center" wrapText="1"/>
      <protection locked="0"/>
    </xf>
    <xf numFmtId="0" fontId="22" fillId="28" borderId="11" xfId="53" applyFont="1" applyFill="1" applyBorder="1" applyAlignment="1" applyProtection="1">
      <alignment horizontal="left" vertical="center" wrapText="1"/>
      <protection locked="0"/>
    </xf>
    <xf numFmtId="0" fontId="111" fillId="28" borderId="11" xfId="53" applyFont="1" applyFill="1" applyBorder="1" applyAlignment="1" applyProtection="1">
      <alignment horizontal="center" vertical="center" wrapText="1"/>
      <protection locked="0"/>
    </xf>
    <xf numFmtId="49" fontId="22" fillId="28" borderId="11" xfId="53" applyNumberFormat="1" applyFont="1" applyFill="1" applyBorder="1" applyAlignment="1" applyProtection="1">
      <alignment horizontal="center" vertical="center" wrapText="1"/>
      <protection locked="0"/>
    </xf>
    <xf numFmtId="1" fontId="22" fillId="28" borderId="11" xfId="53" applyNumberFormat="1" applyFont="1" applyFill="1" applyBorder="1" applyAlignment="1" applyProtection="1">
      <alignment horizontal="center" vertical="center" wrapText="1"/>
      <protection locked="0"/>
    </xf>
    <xf numFmtId="0" fontId="120" fillId="31" borderId="11" xfId="53" applyFont="1" applyFill="1" applyBorder="1" applyAlignment="1" applyProtection="1">
      <alignment horizontal="center" vertical="center" wrapText="1"/>
      <protection hidden="1"/>
    </xf>
    <xf numFmtId="14" fontId="22" fillId="31" borderId="11" xfId="53" applyNumberFormat="1" applyFont="1" applyFill="1" applyBorder="1" applyAlignment="1" applyProtection="1">
      <alignment horizontal="center" vertical="center" wrapText="1"/>
      <protection locked="0"/>
    </xf>
    <xf numFmtId="0" fontId="22" fillId="31" borderId="11" xfId="53" applyFont="1" applyFill="1" applyBorder="1" applyAlignment="1" applyProtection="1">
      <alignment vertical="center" wrapText="1"/>
      <protection locked="0"/>
    </xf>
    <xf numFmtId="0" fontId="22" fillId="31" borderId="11" xfId="53" applyFont="1" applyFill="1" applyBorder="1" applyAlignment="1" applyProtection="1">
      <alignment horizontal="left" vertical="center" wrapText="1"/>
      <protection locked="0"/>
    </xf>
    <xf numFmtId="0" fontId="111" fillId="31" borderId="11" xfId="53" applyFont="1" applyFill="1" applyBorder="1" applyAlignment="1" applyProtection="1">
      <alignment horizontal="center" vertical="center" wrapText="1"/>
      <protection locked="0"/>
    </xf>
    <xf numFmtId="203" fontId="22" fillId="31" borderId="11" xfId="53" applyNumberFormat="1" applyFont="1" applyFill="1" applyBorder="1" applyAlignment="1" applyProtection="1">
      <alignment horizontal="center" vertical="center" wrapText="1"/>
      <protection locked="0"/>
    </xf>
    <xf numFmtId="49" fontId="22" fillId="31" borderId="11" xfId="53" applyNumberFormat="1" applyFont="1" applyFill="1" applyBorder="1" applyAlignment="1" applyProtection="1">
      <alignment horizontal="center" vertical="center" wrapText="1"/>
      <protection locked="0"/>
    </xf>
    <xf numFmtId="1" fontId="22" fillId="31" borderId="11" xfId="53" applyNumberFormat="1" applyFont="1" applyFill="1" applyBorder="1" applyAlignment="1" applyProtection="1">
      <alignment horizontal="center" vertical="center" wrapText="1"/>
      <protection locked="0"/>
    </xf>
    <xf numFmtId="0" fontId="43" fillId="0" borderId="11" xfId="53" applyFont="1" applyFill="1" applyBorder="1" applyAlignment="1">
      <alignment horizontal="center" vertical="center"/>
      <protection/>
    </xf>
    <xf numFmtId="0" fontId="139" fillId="0" borderId="11" xfId="53" applyFont="1" applyFill="1" applyBorder="1" applyAlignment="1">
      <alignment horizontal="center" vertical="center"/>
      <protection/>
    </xf>
    <xf numFmtId="1" fontId="118" fillId="0" borderId="11" xfId="53" applyNumberFormat="1" applyFont="1" applyFill="1" applyBorder="1" applyAlignment="1">
      <alignment horizontal="center" vertical="center"/>
      <protection/>
    </xf>
    <xf numFmtId="14" fontId="43" fillId="0" borderId="11" xfId="53" applyNumberFormat="1" applyFont="1" applyFill="1" applyBorder="1" applyAlignment="1">
      <alignment horizontal="center" vertical="center"/>
      <protection/>
    </xf>
    <xf numFmtId="0" fontId="43" fillId="0" borderId="11" xfId="53" applyNumberFormat="1" applyFont="1" applyFill="1" applyBorder="1" applyAlignment="1">
      <alignment horizontal="left" vertical="center" wrapText="1"/>
      <protection/>
    </xf>
    <xf numFmtId="206" fontId="43" fillId="0" borderId="11" xfId="53" applyNumberFormat="1" applyFont="1" applyFill="1" applyBorder="1" applyAlignment="1">
      <alignment horizontal="center" vertical="center"/>
      <protection/>
    </xf>
    <xf numFmtId="203" fontId="43" fillId="0" borderId="11" xfId="53" applyNumberFormat="1" applyFont="1" applyFill="1" applyBorder="1" applyAlignment="1">
      <alignment horizontal="center" vertical="center"/>
      <protection/>
    </xf>
    <xf numFmtId="1" fontId="118" fillId="0" borderId="11" xfId="53" applyNumberFormat="1" applyFont="1" applyFill="1" applyBorder="1" applyAlignment="1">
      <alignment horizontal="center" vertical="center" wrapText="1"/>
      <protection/>
    </xf>
    <xf numFmtId="14" fontId="137" fillId="0" borderId="11" xfId="53" applyNumberFormat="1" applyFont="1" applyFill="1" applyBorder="1" applyAlignment="1">
      <alignment horizontal="center" vertical="center" wrapText="1"/>
      <protection/>
    </xf>
    <xf numFmtId="0" fontId="137" fillId="0" borderId="11" xfId="53" applyFont="1" applyFill="1" applyBorder="1" applyAlignment="1">
      <alignment horizontal="left" vertical="center" wrapText="1"/>
      <protection/>
    </xf>
    <xf numFmtId="0" fontId="137" fillId="0" borderId="11" xfId="53" applyFont="1" applyFill="1" applyBorder="1" applyAlignment="1">
      <alignment horizontal="center" vertical="center" wrapText="1"/>
      <protection/>
    </xf>
    <xf numFmtId="0" fontId="43" fillId="0" borderId="11" xfId="53" applyFont="1" applyFill="1" applyBorder="1" applyAlignment="1" applyProtection="1">
      <alignment horizontal="center" vertical="center" wrapText="1"/>
      <protection locked="0"/>
    </xf>
    <xf numFmtId="0" fontId="139" fillId="0" borderId="11" xfId="53" applyFont="1" applyFill="1" applyBorder="1" applyAlignment="1" applyProtection="1">
      <alignment horizontal="center" vertical="center" wrapText="1"/>
      <protection locked="0"/>
    </xf>
    <xf numFmtId="14" fontId="43" fillId="0" borderId="11" xfId="53" applyNumberFormat="1" applyFont="1" applyFill="1" applyBorder="1" applyAlignment="1" applyProtection="1">
      <alignment horizontal="center" vertical="center" wrapText="1"/>
      <protection locked="0"/>
    </xf>
    <xf numFmtId="0" fontId="43" fillId="0" borderId="11" xfId="53" applyFont="1" applyFill="1" applyBorder="1" applyAlignment="1" applyProtection="1">
      <alignment horizontal="left" vertical="center" wrapText="1"/>
      <protection locked="0"/>
    </xf>
    <xf numFmtId="1" fontId="43" fillId="0" borderId="11" xfId="53" applyNumberFormat="1" applyFont="1" applyFill="1" applyBorder="1" applyAlignment="1">
      <alignment horizontal="center" vertical="center"/>
      <protection/>
    </xf>
    <xf numFmtId="0" fontId="73" fillId="0" borderId="11" xfId="53" applyFont="1" applyFill="1" applyBorder="1" applyAlignment="1">
      <alignment horizontal="center" vertical="center"/>
      <protection/>
    </xf>
    <xf numFmtId="0" fontId="140" fillId="0" borderId="11" xfId="53" applyFont="1" applyFill="1" applyBorder="1" applyAlignment="1">
      <alignment horizontal="center" vertical="center"/>
      <protection/>
    </xf>
    <xf numFmtId="1" fontId="134" fillId="0" borderId="11" xfId="53" applyNumberFormat="1" applyFont="1" applyFill="1" applyBorder="1" applyAlignment="1">
      <alignment horizontal="center" vertical="center" wrapText="1"/>
      <protection/>
    </xf>
    <xf numFmtId="14" fontId="141" fillId="0" borderId="11" xfId="53" applyNumberFormat="1" applyFont="1" applyFill="1" applyBorder="1" applyAlignment="1">
      <alignment horizontal="center" vertical="center" wrapText="1"/>
      <protection/>
    </xf>
    <xf numFmtId="0" fontId="141" fillId="0" borderId="11" xfId="53" applyFont="1" applyFill="1" applyBorder="1" applyAlignment="1">
      <alignment horizontal="left" vertical="center" wrapText="1"/>
      <protection/>
    </xf>
    <xf numFmtId="0" fontId="78" fillId="0" borderId="11" xfId="53" applyFont="1" applyFill="1" applyBorder="1" applyAlignment="1">
      <alignment horizontal="center" vertical="center"/>
      <protection/>
    </xf>
    <xf numFmtId="0" fontId="142" fillId="0" borderId="11" xfId="53" applyFont="1" applyFill="1" applyBorder="1" applyAlignment="1">
      <alignment horizontal="center" vertical="center"/>
      <protection/>
    </xf>
    <xf numFmtId="1" fontId="135" fillId="0" borderId="11" xfId="53" applyNumberFormat="1" applyFont="1" applyFill="1" applyBorder="1" applyAlignment="1">
      <alignment horizontal="center" vertical="center" wrapText="1"/>
      <protection/>
    </xf>
    <xf numFmtId="14" fontId="143" fillId="0" borderId="11" xfId="53" applyNumberFormat="1" applyFont="1" applyFill="1" applyBorder="1" applyAlignment="1">
      <alignment horizontal="center" vertical="center" wrapText="1"/>
      <protection/>
    </xf>
    <xf numFmtId="0" fontId="143" fillId="0" borderId="11" xfId="53" applyFont="1" applyFill="1" applyBorder="1" applyAlignment="1">
      <alignment horizontal="left" vertical="center" wrapText="1"/>
      <protection/>
    </xf>
    <xf numFmtId="49" fontId="118" fillId="30" borderId="23" xfId="53" applyNumberFormat="1" applyFont="1" applyFill="1" applyBorder="1" applyAlignment="1">
      <alignment horizontal="left" vertical="center"/>
      <protection/>
    </xf>
    <xf numFmtId="0" fontId="118" fillId="0" borderId="11" xfId="53" applyFont="1" applyFill="1" applyBorder="1" applyAlignment="1">
      <alignment horizontal="center" vertical="center"/>
      <protection/>
    </xf>
    <xf numFmtId="0" fontId="43" fillId="0" borderId="11" xfId="53" applyFont="1" applyFill="1" applyBorder="1" applyAlignment="1">
      <alignment horizontal="left" vertical="center" wrapText="1"/>
      <protection/>
    </xf>
    <xf numFmtId="207" fontId="144" fillId="0" borderId="11" xfId="53" applyNumberFormat="1" applyFont="1" applyFill="1" applyBorder="1" applyAlignment="1" applyProtection="1">
      <alignment horizontal="center" vertical="center" wrapText="1"/>
      <protection hidden="1"/>
    </xf>
    <xf numFmtId="203" fontId="43" fillId="0" borderId="11" xfId="53" applyNumberFormat="1" applyFont="1" applyFill="1" applyBorder="1" applyAlignment="1">
      <alignment horizontal="center" vertical="center" wrapText="1"/>
      <protection/>
    </xf>
    <xf numFmtId="186" fontId="117" fillId="0" borderId="11" xfId="53" applyNumberFormat="1" applyFont="1" applyFill="1" applyBorder="1" applyAlignment="1">
      <alignment horizontal="center" vertical="center"/>
      <protection/>
    </xf>
    <xf numFmtId="186" fontId="135" fillId="0" borderId="11" xfId="0" applyNumberFormat="1" applyFont="1" applyBorder="1" applyAlignment="1">
      <alignment horizontal="center" vertical="center"/>
    </xf>
    <xf numFmtId="203" fontId="78" fillId="0" borderId="11" xfId="0" applyNumberFormat="1" applyFont="1" applyBorder="1" applyAlignment="1">
      <alignment horizontal="center" vertical="center" wrapText="1"/>
    </xf>
    <xf numFmtId="0" fontId="43" fillId="26" borderId="11" xfId="53" applyFont="1" applyFill="1" applyBorder="1" applyAlignment="1">
      <alignment horizontal="center" vertical="center"/>
      <protection/>
    </xf>
    <xf numFmtId="0" fontId="89" fillId="0" borderId="11" xfId="53" applyNumberFormat="1" applyFont="1" applyFill="1" applyBorder="1" applyAlignment="1">
      <alignment horizontal="center" vertical="center"/>
      <protection/>
    </xf>
    <xf numFmtId="0" fontId="90" fillId="0" borderId="11" xfId="53" applyFont="1" applyFill="1" applyBorder="1" applyAlignment="1">
      <alignment horizontal="center" vertical="center"/>
      <protection/>
    </xf>
    <xf numFmtId="186" fontId="135" fillId="0" borderId="11" xfId="53" applyNumberFormat="1" applyFont="1" applyFill="1" applyBorder="1" applyAlignment="1">
      <alignment horizontal="center" vertical="center"/>
      <protection/>
    </xf>
    <xf numFmtId="186" fontId="135" fillId="26" borderId="11" xfId="0" applyNumberFormat="1" applyFont="1" applyFill="1" applyBorder="1" applyAlignment="1">
      <alignment horizontal="center" vertical="center"/>
    </xf>
    <xf numFmtId="186" fontId="145" fillId="34" borderId="11" xfId="0" applyNumberFormat="1" applyFont="1" applyFill="1" applyBorder="1" applyAlignment="1">
      <alignment horizontal="center" vertical="center"/>
    </xf>
    <xf numFmtId="203" fontId="143" fillId="0" borderId="11" xfId="0" applyNumberFormat="1" applyFont="1" applyBorder="1" applyAlignment="1">
      <alignment horizontal="center" vertical="center"/>
    </xf>
    <xf numFmtId="203" fontId="118" fillId="30" borderId="23" xfId="53" applyNumberFormat="1" applyFont="1" applyFill="1" applyBorder="1" applyAlignment="1">
      <alignment vertical="center"/>
      <protection/>
    </xf>
    <xf numFmtId="203" fontId="112" fillId="25" borderId="11" xfId="53" applyNumberFormat="1" applyFont="1" applyFill="1" applyBorder="1" applyAlignment="1">
      <alignment horizontal="center" vertical="center" wrapText="1"/>
      <protection/>
    </xf>
    <xf numFmtId="203" fontId="22" fillId="0" borderId="0" xfId="53" applyNumberFormat="1" applyFont="1" applyFill="1" applyAlignment="1">
      <alignment horizontal="center"/>
      <protection/>
    </xf>
    <xf numFmtId="203" fontId="22" fillId="0" borderId="0" xfId="53" applyNumberFormat="1" applyFont="1" applyFill="1">
      <alignment/>
      <protection/>
    </xf>
    <xf numFmtId="0" fontId="22" fillId="0" borderId="11" xfId="53" applyNumberFormat="1" applyFont="1" applyFill="1" applyBorder="1" applyAlignment="1">
      <alignment horizontal="left" vertical="center" wrapText="1"/>
      <protection/>
    </xf>
    <xf numFmtId="1" fontId="146" fillId="0" borderId="11" xfId="53" applyNumberFormat="1" applyFont="1" applyFill="1" applyBorder="1" applyAlignment="1">
      <alignment horizontal="center" vertical="center" wrapText="1"/>
      <protection/>
    </xf>
    <xf numFmtId="14" fontId="38" fillId="0" borderId="11" xfId="53" applyNumberFormat="1" applyFont="1" applyFill="1" applyBorder="1" applyAlignment="1">
      <alignment horizontal="center" vertical="center" wrapText="1"/>
      <protection/>
    </xf>
    <xf numFmtId="0" fontId="38" fillId="0" borderId="11" xfId="53" applyNumberFormat="1" applyFont="1" applyFill="1" applyBorder="1" applyAlignment="1">
      <alignment horizontal="left" vertical="center" wrapText="1"/>
      <protection/>
    </xf>
    <xf numFmtId="0" fontId="22" fillId="0" borderId="11" xfId="53" applyFont="1" applyFill="1" applyBorder="1" applyAlignment="1">
      <alignment horizontal="left" vertical="center" wrapText="1"/>
      <protection/>
    </xf>
    <xf numFmtId="0" fontId="38" fillId="0" borderId="11" xfId="53" applyFont="1" applyFill="1" applyBorder="1" applyAlignment="1">
      <alignment horizontal="left" vertical="center" wrapText="1"/>
      <protection/>
    </xf>
    <xf numFmtId="186" fontId="145" fillId="37" borderId="11" xfId="0" applyNumberFormat="1" applyFont="1" applyFill="1" applyBorder="1" applyAlignment="1">
      <alignment horizontal="center" vertical="center"/>
    </xf>
    <xf numFmtId="186" fontId="145" fillId="36" borderId="11" xfId="0" applyNumberFormat="1" applyFont="1" applyFill="1" applyBorder="1" applyAlignment="1">
      <alignment horizontal="center" vertical="center"/>
    </xf>
    <xf numFmtId="49" fontId="44" fillId="0" borderId="11" xfId="53" applyNumberFormat="1" applyFont="1" applyFill="1" applyBorder="1" applyAlignment="1" applyProtection="1">
      <alignment horizontal="center" vertical="center" wrapText="1"/>
      <protection locked="0"/>
    </xf>
    <xf numFmtId="207" fontId="43" fillId="33" borderId="11" xfId="53" applyNumberFormat="1" applyFont="1" applyFill="1" applyBorder="1" applyAlignment="1" applyProtection="1">
      <alignment horizontal="center" vertical="center" wrapText="1"/>
      <protection locked="0"/>
    </xf>
    <xf numFmtId="0" fontId="120" fillId="0" borderId="11" xfId="53" applyFont="1" applyFill="1" applyBorder="1" applyAlignment="1">
      <alignment horizontal="center" vertical="center" wrapText="1"/>
      <protection/>
    </xf>
    <xf numFmtId="186" fontId="135" fillId="31" borderId="11" xfId="0" applyNumberFormat="1" applyFont="1" applyFill="1" applyBorder="1" applyAlignment="1">
      <alignment horizontal="center" vertical="center"/>
    </xf>
    <xf numFmtId="0" fontId="135" fillId="33" borderId="11" xfId="0" applyFont="1" applyFill="1" applyBorder="1" applyAlignment="1">
      <alignment horizontal="center" vertical="center"/>
    </xf>
    <xf numFmtId="1" fontId="135" fillId="33" borderId="11" xfId="0" applyNumberFormat="1" applyFont="1" applyFill="1" applyBorder="1" applyAlignment="1">
      <alignment horizontal="center" vertical="center"/>
    </xf>
    <xf numFmtId="203" fontId="78" fillId="31" borderId="11" xfId="0" applyNumberFormat="1" applyFont="1" applyFill="1" applyBorder="1" applyAlignment="1">
      <alignment horizontal="center" vertical="center"/>
    </xf>
    <xf numFmtId="186" fontId="135" fillId="33" borderId="11" xfId="0" applyNumberFormat="1" applyFont="1" applyFill="1" applyBorder="1" applyAlignment="1">
      <alignment horizontal="center" vertical="center"/>
    </xf>
    <xf numFmtId="206" fontId="43" fillId="0" borderId="11" xfId="53" applyNumberFormat="1" applyFont="1" applyFill="1" applyBorder="1" applyAlignment="1">
      <alignment horizontal="center" vertical="center" wrapText="1"/>
      <protection/>
    </xf>
    <xf numFmtId="186" fontId="118" fillId="0" borderId="11" xfId="53" applyNumberFormat="1" applyFont="1" applyFill="1" applyBorder="1" applyAlignment="1">
      <alignment horizontal="center" vertical="center"/>
      <protection/>
    </xf>
    <xf numFmtId="206" fontId="78" fillId="31" borderId="11" xfId="0" applyNumberFormat="1" applyFont="1" applyFill="1" applyBorder="1" applyAlignment="1">
      <alignment horizontal="center" vertical="center" wrapText="1"/>
    </xf>
    <xf numFmtId="0" fontId="24" fillId="32" borderId="19" xfId="0" applyNumberFormat="1" applyFont="1" applyFill="1" applyBorder="1" applyAlignment="1">
      <alignment vertical="center"/>
    </xf>
    <xf numFmtId="0" fontId="24" fillId="32" borderId="20" xfId="0" applyNumberFormat="1" applyFont="1" applyFill="1" applyBorder="1" applyAlignment="1">
      <alignment vertical="center"/>
    </xf>
    <xf numFmtId="0" fontId="144" fillId="32" borderId="28" xfId="0" applyNumberFormat="1" applyFont="1" applyFill="1" applyBorder="1" applyAlignment="1">
      <alignment horizontal="center" vertical="center" wrapText="1"/>
    </xf>
    <xf numFmtId="0" fontId="44" fillId="32" borderId="28" xfId="0" applyNumberFormat="1" applyFont="1" applyFill="1" applyBorder="1" applyAlignment="1">
      <alignment horizontal="center" vertical="center"/>
    </xf>
    <xf numFmtId="1" fontId="120" fillId="0" borderId="11" xfId="53" applyNumberFormat="1" applyFont="1" applyFill="1" applyBorder="1" applyAlignment="1">
      <alignment horizontal="center" vertical="center" wrapText="1"/>
      <protection/>
    </xf>
    <xf numFmtId="14" fontId="22" fillId="0" borderId="11" xfId="53" applyNumberFormat="1" applyFont="1" applyFill="1" applyBorder="1" applyAlignment="1">
      <alignment horizontal="center" vertical="center" wrapText="1"/>
      <protection/>
    </xf>
    <xf numFmtId="207" fontId="77" fillId="0" borderId="11" xfId="53" applyNumberFormat="1" applyFont="1" applyFill="1" applyBorder="1" applyAlignment="1">
      <alignment horizontal="center" vertical="center"/>
      <protection/>
    </xf>
    <xf numFmtId="0" fontId="145" fillId="0" borderId="11" xfId="53" applyNumberFormat="1" applyFont="1" applyFill="1" applyBorder="1" applyAlignment="1">
      <alignment horizontal="center" vertical="center"/>
      <protection/>
    </xf>
    <xf numFmtId="49" fontId="77" fillId="26" borderId="11" xfId="53" applyNumberFormat="1" applyFont="1" applyFill="1" applyBorder="1" applyAlignment="1">
      <alignment vertical="center"/>
      <protection/>
    </xf>
    <xf numFmtId="0" fontId="77" fillId="0" borderId="11" xfId="53" applyNumberFormat="1" applyFont="1" applyFill="1" applyBorder="1" applyAlignment="1">
      <alignment horizontal="center" vertical="center"/>
      <protection/>
    </xf>
    <xf numFmtId="0" fontId="147" fillId="0" borderId="11" xfId="53" applyFont="1" applyFill="1" applyBorder="1" applyAlignment="1">
      <alignment horizontal="center" vertical="center"/>
      <protection/>
    </xf>
    <xf numFmtId="1" fontId="148" fillId="0" borderId="11" xfId="53" applyNumberFormat="1" applyFont="1" applyFill="1" applyBorder="1" applyAlignment="1">
      <alignment horizontal="center" vertical="center" wrapText="1"/>
      <protection/>
    </xf>
    <xf numFmtId="14" fontId="149" fillId="0" borderId="11" xfId="53" applyNumberFormat="1" applyFont="1" applyFill="1" applyBorder="1" applyAlignment="1">
      <alignment horizontal="center" vertical="center" wrapText="1"/>
      <protection/>
    </xf>
    <xf numFmtId="0" fontId="149" fillId="0" borderId="11" xfId="53" applyFont="1" applyFill="1" applyBorder="1" applyAlignment="1">
      <alignment horizontal="left" vertical="center" wrapText="1"/>
      <protection/>
    </xf>
    <xf numFmtId="180" fontId="128" fillId="32" borderId="28" xfId="0" applyNumberFormat="1" applyFont="1" applyFill="1" applyBorder="1" applyAlignment="1">
      <alignment horizontal="left" vertical="center" wrapText="1"/>
    </xf>
    <xf numFmtId="180" fontId="128" fillId="32" borderId="19" xfId="0" applyNumberFormat="1" applyFont="1" applyFill="1" applyBorder="1" applyAlignment="1">
      <alignment horizontal="left" vertical="center" wrapText="1"/>
    </xf>
    <xf numFmtId="180" fontId="128"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50" fillId="32" borderId="29" xfId="0" applyNumberFormat="1" applyFont="1" applyFill="1" applyBorder="1" applyAlignment="1">
      <alignment horizontal="right" vertical="center"/>
    </xf>
    <xf numFmtId="180" fontId="150" fillId="32" borderId="30" xfId="0" applyNumberFormat="1" applyFont="1" applyFill="1" applyBorder="1" applyAlignment="1">
      <alignment horizontal="right" vertical="center"/>
    </xf>
    <xf numFmtId="180" fontId="150" fillId="32" borderId="31" xfId="0" applyNumberFormat="1" applyFont="1" applyFill="1" applyBorder="1" applyAlignment="1">
      <alignment horizontal="right" vertical="center"/>
    </xf>
    <xf numFmtId="180" fontId="150" fillId="32" borderId="17" xfId="0" applyNumberFormat="1" applyFont="1" applyFill="1" applyBorder="1" applyAlignment="1">
      <alignment horizontal="right" vertical="center"/>
    </xf>
    <xf numFmtId="180" fontId="150" fillId="32" borderId="0" xfId="0" applyNumberFormat="1" applyFont="1" applyFill="1" applyBorder="1" applyAlignment="1">
      <alignment horizontal="right" vertical="center"/>
    </xf>
    <xf numFmtId="180" fontId="150" fillId="32" borderId="32" xfId="0" applyNumberFormat="1" applyFont="1" applyFill="1" applyBorder="1" applyAlignment="1">
      <alignment horizontal="right" vertical="center"/>
    </xf>
    <xf numFmtId="180" fontId="150" fillId="32" borderId="33" xfId="0" applyNumberFormat="1" applyFont="1" applyFill="1" applyBorder="1" applyAlignment="1">
      <alignment horizontal="right" vertical="center"/>
    </xf>
    <xf numFmtId="180" fontId="150" fillId="32" borderId="34" xfId="0" applyNumberFormat="1" applyFont="1" applyFill="1" applyBorder="1" applyAlignment="1">
      <alignment horizontal="right" vertical="center"/>
    </xf>
    <xf numFmtId="180" fontId="150" fillId="32" borderId="35" xfId="0" applyNumberFormat="1" applyFont="1" applyFill="1" applyBorder="1" applyAlignment="1">
      <alignment horizontal="right" vertical="center"/>
    </xf>
    <xf numFmtId="0" fontId="150" fillId="32" borderId="17" xfId="0" applyFont="1" applyFill="1" applyBorder="1" applyAlignment="1">
      <alignment horizontal="center" vertical="center" wrapText="1"/>
    </xf>
    <xf numFmtId="0" fontId="150" fillId="32" borderId="0" xfId="0" applyFont="1" applyFill="1" applyBorder="1" applyAlignment="1">
      <alignment horizontal="center" vertical="center" wrapText="1"/>
    </xf>
    <xf numFmtId="0" fontId="150"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51" fillId="32" borderId="17" xfId="0" applyNumberFormat="1" applyFont="1" applyFill="1" applyBorder="1" applyAlignment="1">
      <alignment horizontal="center" vertical="center" wrapText="1"/>
    </xf>
    <xf numFmtId="0" fontId="151" fillId="32" borderId="0" xfId="0" applyFont="1" applyFill="1" applyBorder="1" applyAlignment="1">
      <alignment horizontal="center" vertical="center" wrapText="1"/>
    </xf>
    <xf numFmtId="0" fontId="151" fillId="32" borderId="18" xfId="0" applyFont="1" applyFill="1" applyBorder="1" applyAlignment="1">
      <alignment horizontal="center" vertical="center" wrapText="1"/>
    </xf>
    <xf numFmtId="180" fontId="121" fillId="25" borderId="36" xfId="0" applyNumberFormat="1" applyFont="1" applyFill="1" applyBorder="1" applyAlignment="1">
      <alignment horizontal="center" vertical="center"/>
    </xf>
    <xf numFmtId="180" fontId="121" fillId="25" borderId="37" xfId="0" applyNumberFormat="1" applyFont="1" applyFill="1" applyBorder="1" applyAlignment="1">
      <alignment horizontal="center" vertical="center"/>
    </xf>
    <xf numFmtId="180" fontId="121"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5" fillId="30" borderId="11" xfId="0" applyFont="1" applyFill="1" applyBorder="1" applyAlignment="1">
      <alignment horizontal="center" vertical="center" wrapText="1"/>
    </xf>
    <xf numFmtId="0" fontId="142" fillId="30" borderId="11" xfId="0" applyFont="1" applyFill="1" applyBorder="1" applyAlignment="1">
      <alignment horizontal="center" vertical="center" wrapText="1"/>
    </xf>
    <xf numFmtId="0" fontId="98" fillId="25" borderId="21" xfId="0" applyFont="1" applyFill="1" applyBorder="1" applyAlignment="1">
      <alignment horizontal="right" vertical="center" wrapText="1"/>
    </xf>
    <xf numFmtId="0" fontId="98" fillId="25" borderId="13" xfId="0" applyFont="1" applyFill="1" applyBorder="1" applyAlignment="1">
      <alignment horizontal="right" vertical="center" wrapText="1"/>
    </xf>
    <xf numFmtId="0" fontId="98" fillId="25" borderId="13" xfId="0" applyFont="1" applyFill="1" applyBorder="1" applyAlignment="1">
      <alignment horizontal="left" vertical="center" wrapText="1"/>
    </xf>
    <xf numFmtId="0" fontId="98"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3" xfId="53" applyFont="1" applyFill="1" applyBorder="1" applyAlignment="1" applyProtection="1">
      <alignment horizontal="right" vertical="center" wrapText="1"/>
      <protection locked="0"/>
    </xf>
    <xf numFmtId="190" fontId="34" fillId="26" borderId="23" xfId="53" applyNumberFormat="1" applyFont="1" applyFill="1" applyBorder="1" applyAlignment="1" applyProtection="1">
      <alignment horizontal="center" vertical="center" wrapText="1"/>
      <protection locked="0"/>
    </xf>
    <xf numFmtId="0" fontId="114" fillId="30" borderId="24" xfId="53" applyFont="1" applyFill="1" applyBorder="1" applyAlignment="1">
      <alignment horizontal="center" vertical="center" wrapText="1"/>
      <protection/>
    </xf>
    <xf numFmtId="0" fontId="114" fillId="30" borderId="27" xfId="53" applyFont="1" applyFill="1" applyBorder="1" applyAlignment="1">
      <alignment horizontal="center" vertical="center" wrapText="1"/>
      <protection/>
    </xf>
    <xf numFmtId="0" fontId="24" fillId="33" borderId="23" xfId="0" applyFont="1" applyFill="1" applyBorder="1" applyAlignment="1">
      <alignment horizontal="center" vertical="center"/>
    </xf>
    <xf numFmtId="0" fontId="114" fillId="30" borderId="11" xfId="53" applyFont="1" applyFill="1" applyBorder="1" applyAlignment="1">
      <alignment horizontal="center" textRotation="90"/>
      <protection/>
    </xf>
    <xf numFmtId="0" fontId="152" fillId="25" borderId="0" xfId="53" applyFont="1" applyFill="1" applyBorder="1" applyAlignment="1" applyProtection="1">
      <alignment horizontal="center" vertical="center" wrapText="1"/>
      <protection locked="0"/>
    </xf>
    <xf numFmtId="0" fontId="34" fillId="30" borderId="0" xfId="53" applyFont="1" applyFill="1" applyBorder="1" applyAlignment="1" applyProtection="1">
      <alignment horizontal="center" vertical="center" wrapText="1"/>
      <protection locked="0"/>
    </xf>
    <xf numFmtId="0" fontId="72" fillId="28" borderId="0" xfId="0" applyFont="1" applyFill="1" applyBorder="1" applyAlignment="1">
      <alignment horizontal="center" vertical="center"/>
    </xf>
    <xf numFmtId="0" fontId="24" fillId="33" borderId="13" xfId="0" applyFont="1" applyFill="1" applyBorder="1" applyAlignment="1">
      <alignment horizontal="center" vertical="center"/>
    </xf>
    <xf numFmtId="0" fontId="118" fillId="30" borderId="25" xfId="53" applyFont="1" applyFill="1" applyBorder="1" applyAlignment="1">
      <alignment horizontal="center" vertical="center"/>
      <protection/>
    </xf>
    <xf numFmtId="0" fontId="118" fillId="30" borderId="23" xfId="53" applyFont="1" applyFill="1" applyBorder="1" applyAlignment="1">
      <alignment horizontal="center" vertical="center"/>
      <protection/>
    </xf>
    <xf numFmtId="0" fontId="24" fillId="33" borderId="13" xfId="0" applyFont="1" applyFill="1" applyBorder="1" applyAlignment="1">
      <alignment horizontal="center"/>
    </xf>
    <xf numFmtId="0" fontId="46" fillId="18" borderId="10" xfId="53"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190" fontId="28" fillId="24" borderId="39" xfId="53" applyNumberFormat="1" applyFont="1" applyFill="1" applyBorder="1" applyAlignment="1" applyProtection="1">
      <alignment horizontal="center" vertical="center" wrapText="1"/>
      <protection locked="0"/>
    </xf>
    <xf numFmtId="0" fontId="112" fillId="30" borderId="24" xfId="53" applyFont="1" applyFill="1" applyBorder="1" applyAlignment="1">
      <alignment horizontal="center" vertical="center" wrapText="1"/>
      <protection/>
    </xf>
    <xf numFmtId="0" fontId="112" fillId="30" borderId="27" xfId="53" applyFont="1" applyFill="1" applyBorder="1" applyAlignment="1">
      <alignment horizontal="center" vertical="center" wrapText="1"/>
      <protection/>
    </xf>
    <xf numFmtId="0" fontId="112" fillId="30" borderId="11" xfId="53" applyFont="1" applyFill="1" applyBorder="1" applyAlignment="1">
      <alignment horizontal="center" vertical="center" wrapText="1"/>
      <protection/>
    </xf>
    <xf numFmtId="0" fontId="112" fillId="30" borderId="11" xfId="53" applyFont="1" applyFill="1" applyBorder="1" applyAlignment="1" applyProtection="1">
      <alignment horizontal="center" vertical="center" wrapText="1"/>
      <protection locked="0"/>
    </xf>
    <xf numFmtId="0" fontId="113" fillId="30" borderId="11" xfId="53" applyFont="1" applyFill="1" applyBorder="1" applyAlignment="1">
      <alignment horizontal="center" textRotation="90" wrapText="1"/>
      <protection/>
    </xf>
    <xf numFmtId="0" fontId="113" fillId="30" borderId="24" xfId="53" applyFont="1" applyFill="1" applyBorder="1" applyAlignment="1">
      <alignment horizontal="center" textRotation="90" wrapText="1"/>
      <protection/>
    </xf>
    <xf numFmtId="0" fontId="113" fillId="30" borderId="27" xfId="53" applyFont="1" applyFill="1" applyBorder="1" applyAlignment="1">
      <alignment horizontal="center" textRotation="90" wrapText="1"/>
      <protection/>
    </xf>
    <xf numFmtId="0" fontId="34"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53"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30" fillId="18" borderId="10" xfId="53" applyNumberFormat="1" applyFont="1" applyFill="1" applyBorder="1" applyAlignment="1" applyProtection="1">
      <alignment horizontal="left" vertical="center" wrapText="1"/>
      <protection locked="0"/>
    </xf>
    <xf numFmtId="0" fontId="35" fillId="25" borderId="0" xfId="53" applyFont="1" applyFill="1" applyBorder="1" applyAlignment="1" applyProtection="1">
      <alignment horizontal="center" vertical="center" wrapText="1"/>
      <protection locked="0"/>
    </xf>
    <xf numFmtId="0" fontId="34" fillId="27" borderId="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54" fillId="25" borderId="10" xfId="48" applyFont="1" applyFill="1" applyBorder="1" applyAlignment="1" applyProtection="1">
      <alignment horizontal="left" vertical="center" wrapText="1"/>
      <protection locked="0"/>
    </xf>
    <xf numFmtId="203" fontId="117" fillId="25" borderId="10" xfId="53" applyNumberFormat="1" applyFont="1" applyFill="1" applyBorder="1" applyAlignment="1" applyProtection="1">
      <alignment horizontal="left" vertical="center" wrapText="1"/>
      <protection locked="0"/>
    </xf>
    <xf numFmtId="0" fontId="25" fillId="25" borderId="12" xfId="53" applyFont="1" applyFill="1" applyBorder="1" applyAlignment="1" applyProtection="1">
      <alignment horizontal="right" vertical="center" wrapText="1"/>
      <protection locked="0"/>
    </xf>
    <xf numFmtId="0" fontId="117" fillId="25" borderId="10" xfId="53" applyFont="1" applyFill="1" applyBorder="1" applyAlignment="1" applyProtection="1">
      <alignment horizontal="left" vertical="center" wrapText="1"/>
      <protection locked="0"/>
    </xf>
    <xf numFmtId="2" fontId="112" fillId="27"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190" fontId="25" fillId="24" borderId="39" xfId="53" applyNumberFormat="1" applyFont="1" applyFill="1" applyBorder="1" applyAlignment="1" applyProtection="1">
      <alignment horizontal="center" vertical="center" wrapText="1"/>
      <protection locked="0"/>
    </xf>
    <xf numFmtId="0" fontId="112" fillId="27" borderId="11" xfId="53" applyFont="1" applyFill="1" applyBorder="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14" fontId="112" fillId="27" borderId="11" xfId="53" applyNumberFormat="1" applyFont="1" applyFill="1" applyBorder="1" applyAlignment="1" applyProtection="1">
      <alignment horizontal="center" vertical="center" wrapText="1"/>
      <protection locked="0"/>
    </xf>
    <xf numFmtId="0" fontId="30" fillId="25" borderId="12" xfId="53" applyFont="1" applyFill="1" applyBorder="1" applyAlignment="1" applyProtection="1">
      <alignment horizontal="left" vertical="center" wrapText="1"/>
      <protection locked="0"/>
    </xf>
    <xf numFmtId="181" fontId="30" fillId="25" borderId="12" xfId="53" applyNumberFormat="1" applyFont="1" applyFill="1" applyBorder="1" applyAlignment="1" applyProtection="1">
      <alignment horizontal="left" vertical="center" wrapText="1"/>
      <protection locked="0"/>
    </xf>
    <xf numFmtId="0" fontId="28" fillId="25" borderId="12" xfId="53" applyFont="1" applyFill="1" applyBorder="1" applyAlignment="1" applyProtection="1">
      <alignment horizontal="right" vertical="center" wrapText="1"/>
      <protection locked="0"/>
    </xf>
    <xf numFmtId="0" fontId="24" fillId="25" borderId="0" xfId="53" applyFont="1" applyFill="1" applyBorder="1" applyAlignment="1" applyProtection="1">
      <alignment horizontal="center" vertical="center" wrapText="1"/>
      <protection locked="0"/>
    </xf>
    <xf numFmtId="0" fontId="32" fillId="27" borderId="40" xfId="53" applyFont="1" applyFill="1" applyBorder="1" applyAlignment="1" applyProtection="1">
      <alignment horizontal="center" vertical="center" wrapText="1"/>
      <protection locked="0"/>
    </xf>
    <xf numFmtId="0" fontId="53" fillId="25" borderId="10" xfId="53" applyFont="1" applyFill="1" applyBorder="1" applyAlignment="1" applyProtection="1">
      <alignment horizontal="right" vertical="center" wrapText="1"/>
      <protection locked="0"/>
    </xf>
    <xf numFmtId="0" fontId="155" fillId="25" borderId="10" xfId="48" applyFont="1" applyFill="1" applyBorder="1" applyAlignment="1" applyProtection="1">
      <alignment horizontal="left" vertical="center" wrapText="1"/>
      <protection locked="0"/>
    </xf>
    <xf numFmtId="0" fontId="103" fillId="25" borderId="10" xfId="53" applyFont="1" applyFill="1" applyBorder="1" applyAlignment="1" applyProtection="1">
      <alignment horizontal="center" vertical="center" wrapText="1"/>
      <protection locked="0"/>
    </xf>
    <xf numFmtId="207" fontId="119" fillId="25" borderId="10" xfId="53" applyNumberFormat="1" applyFont="1" applyFill="1" applyBorder="1" applyAlignment="1" applyProtection="1">
      <alignment horizontal="left" vertical="center" wrapText="1"/>
      <protection locked="0"/>
    </xf>
    <xf numFmtId="0" fontId="156" fillId="25" borderId="10" xfId="53" applyFont="1" applyFill="1" applyBorder="1" applyAlignment="1" applyProtection="1">
      <alignment horizontal="left" vertical="center" wrapText="1"/>
      <protection locked="0"/>
    </xf>
    <xf numFmtId="0" fontId="157" fillId="30" borderId="11" xfId="53" applyFont="1" applyFill="1" applyBorder="1" applyAlignment="1">
      <alignment horizontal="center" textRotation="90"/>
      <protection/>
    </xf>
    <xf numFmtId="0" fontId="157" fillId="30" borderId="24" xfId="53" applyFont="1" applyFill="1" applyBorder="1" applyAlignment="1">
      <alignment horizontal="center" vertical="center" wrapText="1"/>
      <protection/>
    </xf>
    <xf numFmtId="0" fontId="157" fillId="30" borderId="27" xfId="53" applyFont="1" applyFill="1" applyBorder="1" applyAlignment="1">
      <alignment horizontal="center" vertical="center" wrapText="1"/>
      <protection/>
    </xf>
    <xf numFmtId="207" fontId="158" fillId="30" borderId="11" xfId="53" applyNumberFormat="1" applyFont="1" applyFill="1" applyBorder="1" applyAlignment="1">
      <alignment horizontal="center" vertical="center"/>
      <protection/>
    </xf>
    <xf numFmtId="0" fontId="53" fillId="25" borderId="12" xfId="53" applyFont="1" applyFill="1" applyBorder="1" applyAlignment="1" applyProtection="1">
      <alignment horizontal="right" vertical="center" wrapText="1"/>
      <protection locked="0"/>
    </xf>
    <xf numFmtId="0" fontId="52" fillId="25" borderId="12" xfId="53" applyFont="1" applyFill="1" applyBorder="1" applyAlignment="1" applyProtection="1">
      <alignment horizontal="left" vertical="center" wrapText="1"/>
      <protection locked="0"/>
    </xf>
    <xf numFmtId="190" fontId="24" fillId="24" borderId="39" xfId="53" applyNumberFormat="1" applyFont="1" applyFill="1" applyBorder="1" applyAlignment="1" applyProtection="1">
      <alignment horizontal="center" vertical="center" wrapText="1"/>
      <protection locked="0"/>
    </xf>
    <xf numFmtId="181" fontId="156" fillId="25" borderId="12" xfId="53" applyNumberFormat="1" applyFont="1" applyFill="1" applyBorder="1" applyAlignment="1" applyProtection="1">
      <alignment horizontal="left" vertical="center" wrapText="1"/>
      <protection locked="0"/>
    </xf>
    <xf numFmtId="2" fontId="157" fillId="30" borderId="11" xfId="53" applyNumberFormat="1" applyFont="1" applyFill="1" applyBorder="1" applyAlignment="1">
      <alignment horizontal="center" vertical="center" textRotation="90" wrapText="1"/>
      <protection/>
    </xf>
    <xf numFmtId="0" fontId="157" fillId="30" borderId="11" xfId="53" applyFont="1" applyFill="1" applyBorder="1" applyAlignment="1">
      <alignment horizontal="center" vertical="center" textRotation="90" wrapText="1"/>
      <protection/>
    </xf>
    <xf numFmtId="0" fontId="121" fillId="30" borderId="11" xfId="53" applyFont="1" applyFill="1" applyBorder="1" applyAlignment="1">
      <alignment horizontal="center" vertical="center"/>
      <protection/>
    </xf>
    <xf numFmtId="49" fontId="157" fillId="30" borderId="11" xfId="53" applyNumberFormat="1" applyFont="1" applyFill="1" applyBorder="1" applyAlignment="1">
      <alignment horizontal="center" vertical="center" textRotation="90" wrapText="1"/>
      <protection/>
    </xf>
    <xf numFmtId="206" fontId="112" fillId="30" borderId="11" xfId="53" applyNumberFormat="1" applyFont="1" applyFill="1" applyBorder="1" applyAlignment="1">
      <alignment horizontal="center" vertical="center" wrapText="1"/>
      <protection/>
    </xf>
    <xf numFmtId="0" fontId="159" fillId="18" borderId="10" xfId="53" applyFont="1" applyFill="1" applyBorder="1" applyAlignment="1" applyProtection="1">
      <alignment horizontal="center" vertical="center" wrapText="1"/>
      <protection locked="0"/>
    </xf>
    <xf numFmtId="0" fontId="119" fillId="28" borderId="0" xfId="48" applyFont="1" applyFill="1" applyBorder="1" applyAlignment="1" applyProtection="1">
      <alignment horizontal="center" vertical="center"/>
      <protection/>
    </xf>
    <xf numFmtId="0" fontId="160" fillId="28" borderId="0" xfId="48" applyFont="1" applyFill="1" applyBorder="1" applyAlignment="1" applyProtection="1">
      <alignment horizontal="center" vertical="center"/>
      <protection/>
    </xf>
    <xf numFmtId="22" fontId="119" fillId="28" borderId="0" xfId="48" applyNumberFormat="1" applyFont="1" applyFill="1" applyBorder="1" applyAlignment="1" applyProtection="1">
      <alignment horizontal="center" vertical="center"/>
      <protection/>
    </xf>
    <xf numFmtId="0" fontId="44" fillId="31" borderId="25" xfId="0" applyFont="1" applyFill="1" applyBorder="1" applyAlignment="1">
      <alignment horizontal="center" vertical="center"/>
    </xf>
    <xf numFmtId="0" fontId="44" fillId="31" borderId="26" xfId="0" applyFont="1" applyFill="1" applyBorder="1" applyAlignment="1">
      <alignment horizontal="center" vertical="center"/>
    </xf>
    <xf numFmtId="0" fontId="161" fillId="37" borderId="0" xfId="48" applyFont="1" applyFill="1" applyBorder="1" applyAlignment="1" applyProtection="1">
      <alignment horizontal="center" vertical="center"/>
      <protection/>
    </xf>
    <xf numFmtId="0" fontId="160" fillId="37" borderId="13" xfId="0" applyFont="1" applyFill="1" applyBorder="1" applyAlignment="1">
      <alignment horizontal="center" vertical="center"/>
    </xf>
    <xf numFmtId="0" fontId="44" fillId="31" borderId="11" xfId="0" applyFont="1" applyFill="1" applyBorder="1" applyAlignment="1">
      <alignment horizontal="center" vertical="center"/>
    </xf>
    <xf numFmtId="0" fontId="144" fillId="25" borderId="0" xfId="53" applyFont="1" applyFill="1" applyBorder="1" applyAlignment="1" applyProtection="1">
      <alignment horizontal="center" vertical="center" wrapText="1"/>
      <protection locked="0"/>
    </xf>
    <xf numFmtId="0" fontId="32" fillId="30" borderId="0" xfId="53" applyFont="1" applyFill="1" applyBorder="1" applyAlignment="1" applyProtection="1">
      <alignment horizontal="center" vertical="center" wrapText="1"/>
      <protection locked="0"/>
    </xf>
    <xf numFmtId="0" fontId="44" fillId="36" borderId="11" xfId="0" applyFont="1" applyFill="1" applyBorder="1" applyAlignment="1">
      <alignment horizontal="center" vertical="center" wrapText="1"/>
    </xf>
    <xf numFmtId="0" fontId="44" fillId="36" borderId="11" xfId="0" applyFont="1" applyFill="1" applyBorder="1" applyAlignment="1">
      <alignment horizontal="center" vertical="center"/>
    </xf>
    <xf numFmtId="0" fontId="44" fillId="36" borderId="24" xfId="0" applyFont="1" applyFill="1" applyBorder="1" applyAlignment="1">
      <alignment horizontal="center" vertical="center" wrapText="1"/>
    </xf>
    <xf numFmtId="0" fontId="44" fillId="36" borderId="27" xfId="0" applyFont="1" applyFill="1" applyBorder="1" applyAlignment="1">
      <alignment horizontal="center" vertical="center" wrapText="1"/>
    </xf>
    <xf numFmtId="0" fontId="44" fillId="33" borderId="13" xfId="0" applyFont="1" applyFill="1" applyBorder="1" applyAlignment="1">
      <alignment horizontal="center" vertical="center"/>
    </xf>
    <xf numFmtId="0" fontId="24" fillId="33" borderId="23" xfId="53" applyFont="1" applyFill="1" applyBorder="1" applyAlignment="1">
      <alignment horizontal="center" vertical="center"/>
      <protection/>
    </xf>
    <xf numFmtId="0" fontId="133" fillId="25" borderId="10" xfId="53" applyFont="1" applyFill="1" applyBorder="1" applyAlignment="1" applyProtection="1">
      <alignment horizontal="left" vertical="center" wrapText="1"/>
      <protection locked="0"/>
    </xf>
    <xf numFmtId="207" fontId="162" fillId="30" borderId="25" xfId="53" applyNumberFormat="1" applyFont="1" applyFill="1" applyBorder="1" applyAlignment="1">
      <alignment horizontal="center" vertical="center"/>
      <protection/>
    </xf>
    <xf numFmtId="207" fontId="162" fillId="30" borderId="23" xfId="53" applyNumberFormat="1" applyFont="1" applyFill="1" applyBorder="1" applyAlignment="1">
      <alignment horizontal="center" vertical="center"/>
      <protection/>
    </xf>
    <xf numFmtId="207" fontId="162" fillId="30" borderId="26" xfId="53" applyNumberFormat="1" applyFont="1" applyFill="1" applyBorder="1" applyAlignment="1">
      <alignment horizontal="center" vertical="center"/>
      <protection/>
    </xf>
    <xf numFmtId="207" fontId="162" fillId="30" borderId="11" xfId="53" applyNumberFormat="1" applyFont="1" applyFill="1" applyBorder="1" applyAlignment="1">
      <alignment horizontal="center" vertical="center"/>
      <protection/>
    </xf>
    <xf numFmtId="0" fontId="34" fillId="27" borderId="40" xfId="53" applyFont="1" applyFill="1" applyBorder="1" applyAlignment="1" applyProtection="1">
      <alignment horizontal="center" vertical="center" wrapText="1"/>
      <protection locked="0"/>
    </xf>
    <xf numFmtId="0" fontId="117" fillId="25" borderId="10" xfId="53" applyFont="1" applyFill="1" applyBorder="1" applyAlignment="1" applyProtection="1">
      <alignment horizontal="center" vertical="center" wrapText="1"/>
      <protection locked="0"/>
    </xf>
    <xf numFmtId="0" fontId="144" fillId="31" borderId="13" xfId="0" applyFont="1" applyFill="1" applyBorder="1" applyAlignment="1">
      <alignment horizontal="center" vertical="center" wrapText="1"/>
    </xf>
    <xf numFmtId="0" fontId="121"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49150" y="76200"/>
          <a:ext cx="91440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13</xdr:col>
      <xdr:colOff>2362200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344275" y="85725"/>
          <a:ext cx="914400"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762000</xdr:colOff>
      <xdr:row>0</xdr:row>
      <xdr:rowOff>57150</xdr:rowOff>
    </xdr:from>
    <xdr:to>
      <xdr:col>13</xdr:col>
      <xdr:colOff>1676400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96700" y="57150"/>
          <a:ext cx="914400"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0</xdr:row>
      <xdr:rowOff>114300</xdr:rowOff>
    </xdr:from>
    <xdr:to>
      <xdr:col>21</xdr:col>
      <xdr:colOff>685800</xdr:colOff>
      <xdr:row>2</xdr:row>
      <xdr:rowOff>133350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554950" y="114300"/>
          <a:ext cx="1657350" cy="1104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1219200</xdr:colOff>
      <xdr:row>0</xdr:row>
      <xdr:rowOff>219075</xdr:rowOff>
    </xdr:from>
    <xdr:to>
      <xdr:col>14</xdr:col>
      <xdr:colOff>76200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459075" y="219075"/>
          <a:ext cx="15811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1152525</xdr:colOff>
      <xdr:row>0</xdr:row>
      <xdr:rowOff>95250</xdr:rowOff>
    </xdr:from>
    <xdr:to>
      <xdr:col>14</xdr:col>
      <xdr:colOff>38100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715750" y="95250"/>
          <a:ext cx="990600" cy="914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95250</xdr:rowOff>
    </xdr:from>
    <xdr:to>
      <xdr:col>14</xdr:col>
      <xdr:colOff>123825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49025" y="95250"/>
          <a:ext cx="923925" cy="914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325225" y="123825"/>
          <a:ext cx="923925" cy="904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104775</xdr:rowOff>
    </xdr:from>
    <xdr:to>
      <xdr:col>14</xdr:col>
      <xdr:colOff>66675</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801475" y="104775"/>
          <a:ext cx="1238250" cy="904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468225" y="95250"/>
          <a:ext cx="914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82400" y="171450"/>
          <a:ext cx="91440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295275</xdr:colOff>
      <xdr:row>0</xdr:row>
      <xdr:rowOff>371475</xdr:rowOff>
    </xdr:from>
    <xdr:to>
      <xdr:col>91</xdr:col>
      <xdr:colOff>419100</xdr:colOff>
      <xdr:row>3</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5423475" y="371475"/>
          <a:ext cx="1790700" cy="12763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153900" y="95250"/>
          <a:ext cx="914400" cy="9144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0</xdr:row>
      <xdr:rowOff>104775</xdr:rowOff>
    </xdr:from>
    <xdr:to>
      <xdr:col>14</xdr:col>
      <xdr:colOff>171450</xdr:colOff>
      <xdr:row>2</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44250" y="104775"/>
          <a:ext cx="923925" cy="9144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714375</xdr:colOff>
      <xdr:row>0</xdr:row>
      <xdr:rowOff>85725</xdr:rowOff>
    </xdr:from>
    <xdr:to>
      <xdr:col>14</xdr:col>
      <xdr:colOff>85725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34725" y="85725"/>
          <a:ext cx="10953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123825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77600" y="133350"/>
          <a:ext cx="9239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63300" y="95250"/>
          <a:ext cx="904875"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95250</xdr:rowOff>
    </xdr:from>
    <xdr:to>
      <xdr:col>60</xdr:col>
      <xdr:colOff>180975</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860375" y="95250"/>
          <a:ext cx="1323975" cy="115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48975" y="95250"/>
          <a:ext cx="1095375"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91825" y="66675"/>
          <a:ext cx="904875" cy="895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734800" y="133350"/>
          <a:ext cx="1152525"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123825</xdr:rowOff>
    </xdr:from>
    <xdr:to>
      <xdr:col>13</xdr:col>
      <xdr:colOff>495300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601325" y="123825"/>
          <a:ext cx="9144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Q20" sqref="Q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7"/>
      <c r="B1" s="168"/>
      <c r="C1" s="168"/>
      <c r="D1" s="168"/>
      <c r="E1" s="168"/>
      <c r="F1" s="168"/>
      <c r="G1" s="168"/>
      <c r="H1" s="168"/>
      <c r="I1" s="168"/>
      <c r="J1" s="168"/>
      <c r="K1" s="169"/>
    </row>
    <row r="2" spans="1:11" ht="116.25" customHeight="1">
      <c r="A2" s="453" t="s">
        <v>544</v>
      </c>
      <c r="B2" s="454"/>
      <c r="C2" s="454"/>
      <c r="D2" s="454"/>
      <c r="E2" s="454"/>
      <c r="F2" s="454"/>
      <c r="G2" s="454"/>
      <c r="H2" s="454"/>
      <c r="I2" s="454"/>
      <c r="J2" s="454"/>
      <c r="K2" s="455"/>
    </row>
    <row r="3" spans="1:11" ht="14.25">
      <c r="A3" s="170"/>
      <c r="B3" s="171"/>
      <c r="C3" s="171"/>
      <c r="D3" s="171"/>
      <c r="E3" s="171"/>
      <c r="F3" s="171"/>
      <c r="G3" s="171"/>
      <c r="H3" s="171"/>
      <c r="I3" s="171"/>
      <c r="J3" s="171"/>
      <c r="K3" s="172"/>
    </row>
    <row r="4" spans="1:11" ht="12.75">
      <c r="A4" s="173"/>
      <c r="B4" s="174"/>
      <c r="C4" s="174"/>
      <c r="D4" s="174"/>
      <c r="E4" s="174"/>
      <c r="F4" s="174"/>
      <c r="G4" s="174"/>
      <c r="H4" s="174"/>
      <c r="I4" s="174"/>
      <c r="J4" s="174"/>
      <c r="K4" s="175"/>
    </row>
    <row r="5" spans="1:11" ht="12.75">
      <c r="A5" s="173"/>
      <c r="B5" s="174"/>
      <c r="C5" s="174"/>
      <c r="D5" s="174"/>
      <c r="E5" s="174"/>
      <c r="F5" s="174"/>
      <c r="G5" s="174"/>
      <c r="H5" s="174"/>
      <c r="I5" s="174"/>
      <c r="J5" s="174"/>
      <c r="K5" s="175"/>
    </row>
    <row r="6" spans="1:11" ht="12.75">
      <c r="A6" s="173"/>
      <c r="B6" s="174"/>
      <c r="C6" s="174"/>
      <c r="D6" s="174"/>
      <c r="E6" s="174"/>
      <c r="F6" s="174"/>
      <c r="G6" s="174"/>
      <c r="H6" s="174"/>
      <c r="I6" s="174"/>
      <c r="J6" s="174"/>
      <c r="K6" s="175"/>
    </row>
    <row r="7" spans="1:11" ht="12.75">
      <c r="A7" s="173"/>
      <c r="B7" s="174"/>
      <c r="C7" s="174"/>
      <c r="D7" s="174"/>
      <c r="E7" s="174"/>
      <c r="F7" s="174"/>
      <c r="G7" s="174"/>
      <c r="H7" s="174"/>
      <c r="I7" s="174"/>
      <c r="J7" s="174"/>
      <c r="K7" s="175"/>
    </row>
    <row r="8" spans="1:11" ht="12.75">
      <c r="A8" s="173"/>
      <c r="B8" s="174"/>
      <c r="C8" s="174"/>
      <c r="D8" s="174"/>
      <c r="E8" s="174"/>
      <c r="F8" s="174"/>
      <c r="G8" s="174"/>
      <c r="H8" s="174"/>
      <c r="I8" s="174"/>
      <c r="J8" s="174"/>
      <c r="K8" s="175"/>
    </row>
    <row r="9" spans="1:11" ht="12.75">
      <c r="A9" s="173"/>
      <c r="B9" s="174"/>
      <c r="C9" s="174"/>
      <c r="D9" s="174"/>
      <c r="E9" s="174"/>
      <c r="F9" s="174"/>
      <c r="G9" s="174"/>
      <c r="H9" s="174"/>
      <c r="I9" s="174"/>
      <c r="J9" s="174"/>
      <c r="K9" s="175"/>
    </row>
    <row r="10" spans="1:11" ht="12.75">
      <c r="A10" s="173"/>
      <c r="B10" s="174"/>
      <c r="C10" s="174"/>
      <c r="D10" s="174"/>
      <c r="E10" s="174"/>
      <c r="F10" s="174"/>
      <c r="G10" s="174"/>
      <c r="H10" s="174"/>
      <c r="I10" s="174"/>
      <c r="J10" s="174"/>
      <c r="K10" s="175"/>
    </row>
    <row r="11" spans="1:11" ht="12.75">
      <c r="A11" s="173"/>
      <c r="B11" s="174"/>
      <c r="C11" s="174"/>
      <c r="D11" s="174"/>
      <c r="E11" s="174"/>
      <c r="F11" s="174"/>
      <c r="G11" s="174"/>
      <c r="H11" s="174"/>
      <c r="I11" s="174"/>
      <c r="J11" s="174"/>
      <c r="K11" s="175"/>
    </row>
    <row r="12" spans="1:11" ht="51.75" customHeight="1">
      <c r="A12" s="468"/>
      <c r="B12" s="469"/>
      <c r="C12" s="469"/>
      <c r="D12" s="469"/>
      <c r="E12" s="469"/>
      <c r="F12" s="469"/>
      <c r="G12" s="469"/>
      <c r="H12" s="469"/>
      <c r="I12" s="469"/>
      <c r="J12" s="469"/>
      <c r="K12" s="470"/>
    </row>
    <row r="13" spans="1:11" ht="71.25" customHeight="1">
      <c r="A13" s="456"/>
      <c r="B13" s="457"/>
      <c r="C13" s="457"/>
      <c r="D13" s="457"/>
      <c r="E13" s="457"/>
      <c r="F13" s="457"/>
      <c r="G13" s="457"/>
      <c r="H13" s="457"/>
      <c r="I13" s="457"/>
      <c r="J13" s="457"/>
      <c r="K13" s="458"/>
    </row>
    <row r="14" spans="1:11" ht="72" customHeight="1">
      <c r="A14" s="462" t="str">
        <f>F19</f>
        <v>Kulüpler arası Yıldızlar Ligi 1.Kademe Yarışmaları</v>
      </c>
      <c r="B14" s="463"/>
      <c r="C14" s="463"/>
      <c r="D14" s="463"/>
      <c r="E14" s="463"/>
      <c r="F14" s="463"/>
      <c r="G14" s="463"/>
      <c r="H14" s="463"/>
      <c r="I14" s="463"/>
      <c r="J14" s="463"/>
      <c r="K14" s="464"/>
    </row>
    <row r="15" spans="1:11" ht="51.75" customHeight="1">
      <c r="A15" s="459"/>
      <c r="B15" s="460"/>
      <c r="C15" s="460"/>
      <c r="D15" s="460"/>
      <c r="E15" s="460"/>
      <c r="F15" s="460"/>
      <c r="G15" s="460"/>
      <c r="H15" s="460"/>
      <c r="I15" s="460"/>
      <c r="J15" s="460"/>
      <c r="K15" s="461"/>
    </row>
    <row r="16" spans="1:11" ht="12.75">
      <c r="A16" s="173"/>
      <c r="B16" s="174"/>
      <c r="C16" s="174"/>
      <c r="D16" s="174"/>
      <c r="E16" s="174"/>
      <c r="F16" s="174"/>
      <c r="G16" s="174"/>
      <c r="H16" s="174"/>
      <c r="I16" s="174"/>
      <c r="J16" s="174"/>
      <c r="K16" s="175"/>
    </row>
    <row r="17" spans="1:11" ht="25.5">
      <c r="A17" s="471"/>
      <c r="B17" s="472"/>
      <c r="C17" s="472"/>
      <c r="D17" s="472"/>
      <c r="E17" s="472"/>
      <c r="F17" s="472"/>
      <c r="G17" s="472"/>
      <c r="H17" s="472"/>
      <c r="I17" s="472"/>
      <c r="J17" s="472"/>
      <c r="K17" s="473"/>
    </row>
    <row r="18" spans="1:11" ht="24.75" customHeight="1">
      <c r="A18" s="465" t="s">
        <v>88</v>
      </c>
      <c r="B18" s="466"/>
      <c r="C18" s="466"/>
      <c r="D18" s="466"/>
      <c r="E18" s="466"/>
      <c r="F18" s="466"/>
      <c r="G18" s="466"/>
      <c r="H18" s="466"/>
      <c r="I18" s="466"/>
      <c r="J18" s="466"/>
      <c r="K18" s="467"/>
    </row>
    <row r="19" spans="1:11" s="35" customFormat="1" ht="35.25" customHeight="1">
      <c r="A19" s="444" t="s">
        <v>84</v>
      </c>
      <c r="B19" s="445"/>
      <c r="C19" s="445"/>
      <c r="D19" s="445"/>
      <c r="E19" s="446"/>
      <c r="F19" s="435" t="s">
        <v>541</v>
      </c>
      <c r="G19" s="436"/>
      <c r="H19" s="436"/>
      <c r="I19" s="436"/>
      <c r="J19" s="436"/>
      <c r="K19" s="437"/>
    </row>
    <row r="20" spans="1:11" s="35" customFormat="1" ht="35.25" customHeight="1">
      <c r="A20" s="447" t="s">
        <v>85</v>
      </c>
      <c r="B20" s="448"/>
      <c r="C20" s="448"/>
      <c r="D20" s="448"/>
      <c r="E20" s="449"/>
      <c r="F20" s="435" t="s">
        <v>542</v>
      </c>
      <c r="G20" s="436"/>
      <c r="H20" s="436"/>
      <c r="I20" s="436"/>
      <c r="J20" s="436"/>
      <c r="K20" s="437"/>
    </row>
    <row r="21" spans="1:11" s="35" customFormat="1" ht="35.25" customHeight="1">
      <c r="A21" s="447" t="s">
        <v>86</v>
      </c>
      <c r="B21" s="448"/>
      <c r="C21" s="448"/>
      <c r="D21" s="448"/>
      <c r="E21" s="449"/>
      <c r="F21" s="435" t="s">
        <v>619</v>
      </c>
      <c r="G21" s="436"/>
      <c r="H21" s="436"/>
      <c r="I21" s="436"/>
      <c r="J21" s="436"/>
      <c r="K21" s="437"/>
    </row>
    <row r="22" spans="1:11" s="35" customFormat="1" ht="35.25" customHeight="1">
      <c r="A22" s="447" t="s">
        <v>87</v>
      </c>
      <c r="B22" s="448"/>
      <c r="C22" s="448"/>
      <c r="D22" s="448"/>
      <c r="E22" s="449"/>
      <c r="F22" s="435" t="s">
        <v>543</v>
      </c>
      <c r="G22" s="436"/>
      <c r="H22" s="436"/>
      <c r="I22" s="436"/>
      <c r="J22" s="436"/>
      <c r="K22" s="437"/>
    </row>
    <row r="23" spans="1:11" s="35" customFormat="1" ht="35.25" customHeight="1">
      <c r="A23" s="450" t="s">
        <v>89</v>
      </c>
      <c r="B23" s="451"/>
      <c r="C23" s="451"/>
      <c r="D23" s="451"/>
      <c r="E23" s="452"/>
      <c r="F23" s="423">
        <v>263</v>
      </c>
      <c r="G23" s="176" t="s">
        <v>540</v>
      </c>
      <c r="H23" s="176"/>
      <c r="I23" s="176"/>
      <c r="J23" s="176"/>
      <c r="K23" s="177"/>
    </row>
    <row r="24" spans="1:11" ht="42.75" customHeight="1">
      <c r="A24" s="450" t="s">
        <v>1159</v>
      </c>
      <c r="B24" s="451"/>
      <c r="C24" s="451"/>
      <c r="D24" s="451"/>
      <c r="E24" s="452"/>
      <c r="F24" s="424">
        <v>19</v>
      </c>
      <c r="G24" s="421"/>
      <c r="H24" s="421"/>
      <c r="I24" s="421"/>
      <c r="J24" s="421"/>
      <c r="K24" s="422"/>
    </row>
    <row r="25" spans="1:11" ht="20.25">
      <c r="A25" s="441"/>
      <c r="B25" s="442"/>
      <c r="C25" s="442"/>
      <c r="D25" s="442"/>
      <c r="E25" s="442"/>
      <c r="F25" s="442"/>
      <c r="G25" s="442"/>
      <c r="H25" s="442"/>
      <c r="I25" s="442"/>
      <c r="J25" s="442"/>
      <c r="K25" s="443"/>
    </row>
    <row r="26" spans="1:11" ht="12.75">
      <c r="A26" s="173"/>
      <c r="B26" s="174"/>
      <c r="C26" s="174"/>
      <c r="D26" s="174"/>
      <c r="E26" s="174"/>
      <c r="F26" s="174"/>
      <c r="G26" s="174"/>
      <c r="H26" s="174"/>
      <c r="I26" s="174"/>
      <c r="J26" s="174"/>
      <c r="K26" s="175"/>
    </row>
    <row r="27" spans="1:11" ht="20.25">
      <c r="A27" s="438"/>
      <c r="B27" s="439"/>
      <c r="C27" s="439"/>
      <c r="D27" s="439"/>
      <c r="E27" s="439"/>
      <c r="F27" s="439"/>
      <c r="G27" s="439"/>
      <c r="H27" s="439"/>
      <c r="I27" s="439"/>
      <c r="J27" s="439"/>
      <c r="K27" s="440"/>
    </row>
    <row r="28" spans="1:11" ht="2.25" customHeight="1">
      <c r="A28" s="173"/>
      <c r="B28" s="174"/>
      <c r="C28" s="174"/>
      <c r="D28" s="174"/>
      <c r="E28" s="174"/>
      <c r="F28" s="174"/>
      <c r="G28" s="174"/>
      <c r="H28" s="174"/>
      <c r="I28" s="174"/>
      <c r="J28" s="174"/>
      <c r="K28" s="175"/>
    </row>
    <row r="29" spans="1:11" ht="8.25" customHeight="1">
      <c r="A29" s="173"/>
      <c r="B29" s="174"/>
      <c r="C29" s="174"/>
      <c r="D29" s="174"/>
      <c r="E29" s="174"/>
      <c r="F29" s="174"/>
      <c r="G29" s="174"/>
      <c r="H29" s="174"/>
      <c r="I29" s="174"/>
      <c r="J29" s="174"/>
      <c r="K29" s="175"/>
    </row>
    <row r="30" spans="1:11" ht="12.75">
      <c r="A30" s="178"/>
      <c r="B30" s="179"/>
      <c r="C30" s="179"/>
      <c r="D30" s="179"/>
      <c r="E30" s="179"/>
      <c r="F30" s="179"/>
      <c r="G30" s="179"/>
      <c r="H30" s="179"/>
      <c r="I30" s="179"/>
      <c r="J30" s="179"/>
      <c r="K30" s="180"/>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V14" sqref="V14"/>
    </sheetView>
  </sheetViews>
  <sheetFormatPr defaultColWidth="9.140625" defaultRowHeight="12.75"/>
  <cols>
    <col min="1" max="1" width="4.8515625" style="27" customWidth="1"/>
    <col min="2" max="2" width="7.7109375" style="27" bestFit="1" customWidth="1"/>
    <col min="3" max="3" width="14.421875" style="21" customWidth="1"/>
    <col min="4" max="4" width="28.140625" style="53" customWidth="1"/>
    <col min="5" max="5" width="33.57421875" style="53" customWidth="1"/>
    <col min="6" max="6" width="9.28125" style="193" customWidth="1"/>
    <col min="7" max="7" width="7.57421875" style="28" customWidth="1"/>
    <col min="8" max="8" width="2.140625" style="21" customWidth="1"/>
    <col min="9" max="9" width="4.421875" style="27" customWidth="1"/>
    <col min="10" max="10" width="14.28125" style="27" hidden="1" customWidth="1"/>
    <col min="11" max="11" width="6.57421875" style="27" customWidth="1"/>
    <col min="12" max="12" width="16.00390625" style="29" customWidth="1"/>
    <col min="13" max="13" width="26.8515625" style="57" customWidth="1"/>
    <col min="14" max="14" width="30.28125" style="57" customWidth="1"/>
    <col min="15" max="15" width="9.57421875" style="401" customWidth="1"/>
    <col min="16" max="16" width="7.7109375" style="21" customWidth="1"/>
    <col min="17" max="17" width="5.7109375" style="21" customWidth="1"/>
    <col min="18" max="19" width="9.140625" style="21" customWidth="1"/>
    <col min="20" max="20" width="9.140625" style="264" hidden="1" customWidth="1"/>
    <col min="21" max="21" width="9.140625" style="262" hidden="1" customWidth="1"/>
    <col min="22" max="16384" width="9.140625" style="21" customWidth="1"/>
  </cols>
  <sheetData>
    <row r="1" spans="1:21" s="10" customFormat="1" ht="53.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3">
        <v>5454</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3">
        <v>5464</v>
      </c>
      <c r="U2" s="259">
        <v>99</v>
      </c>
    </row>
    <row r="3" spans="1:21" s="12" customFormat="1" ht="21.75" customHeight="1">
      <c r="A3" s="515" t="s">
        <v>96</v>
      </c>
      <c r="B3" s="515"/>
      <c r="C3" s="515"/>
      <c r="D3" s="516" t="str">
        <f>'YARIŞMA PROGRAMI'!C8</f>
        <v>400 Metre</v>
      </c>
      <c r="E3" s="516"/>
      <c r="F3" s="517"/>
      <c r="G3" s="517"/>
      <c r="H3" s="11"/>
      <c r="I3" s="504"/>
      <c r="J3" s="504"/>
      <c r="K3" s="504"/>
      <c r="L3" s="504"/>
      <c r="M3" s="254" t="s">
        <v>455</v>
      </c>
      <c r="N3" s="520" t="str">
        <f>'YARIŞMA PROGRAMI'!E8</f>
        <v>Batuhan ALTINTAŞ  46.72</v>
      </c>
      <c r="O3" s="520"/>
      <c r="P3" s="520"/>
      <c r="T3" s="263">
        <v>5474</v>
      </c>
      <c r="U3" s="259">
        <v>98</v>
      </c>
    </row>
    <row r="4" spans="1:21" s="12" customFormat="1" ht="17.25" customHeight="1">
      <c r="A4" s="518" t="s">
        <v>86</v>
      </c>
      <c r="B4" s="518"/>
      <c r="C4" s="518"/>
      <c r="D4" s="519" t="str">
        <f>'YARIŞMA BİLGİLERİ'!F21</f>
        <v>Yıldız Erkekler</v>
      </c>
      <c r="E4" s="519"/>
      <c r="F4" s="194"/>
      <c r="G4" s="33"/>
      <c r="H4" s="33"/>
      <c r="I4" s="33"/>
      <c r="J4" s="33"/>
      <c r="K4" s="33"/>
      <c r="L4" s="34"/>
      <c r="M4" s="84" t="s">
        <v>94</v>
      </c>
      <c r="N4" s="505" t="str">
        <f>'YARIŞMA PROGRAMI'!B8</f>
        <v>10 Mayıs 2014 - 18.15</v>
      </c>
      <c r="O4" s="505"/>
      <c r="P4" s="505"/>
      <c r="T4" s="263">
        <v>5484</v>
      </c>
      <c r="U4" s="259">
        <v>97</v>
      </c>
    </row>
    <row r="5" spans="1:21" s="10" customFormat="1" ht="19.5" customHeight="1">
      <c r="A5" s="13"/>
      <c r="B5" s="13"/>
      <c r="C5" s="14"/>
      <c r="D5" s="15"/>
      <c r="E5" s="16"/>
      <c r="F5" s="195"/>
      <c r="G5" s="16"/>
      <c r="H5" s="16"/>
      <c r="I5" s="13"/>
      <c r="J5" s="13"/>
      <c r="K5" s="13"/>
      <c r="L5" s="17"/>
      <c r="M5" s="18"/>
      <c r="N5" s="506">
        <v>41769.78158912037</v>
      </c>
      <c r="O5" s="506"/>
      <c r="P5" s="506"/>
      <c r="T5" s="263">
        <v>5494</v>
      </c>
      <c r="U5" s="259">
        <v>96</v>
      </c>
    </row>
    <row r="6" spans="1:21" s="19" customFormat="1" ht="24.75" customHeight="1">
      <c r="A6" s="511" t="s">
        <v>12</v>
      </c>
      <c r="B6" s="512" t="s">
        <v>81</v>
      </c>
      <c r="C6" s="510" t="s">
        <v>93</v>
      </c>
      <c r="D6" s="509" t="s">
        <v>14</v>
      </c>
      <c r="E6" s="509" t="s">
        <v>537</v>
      </c>
      <c r="F6" s="557" t="s">
        <v>15</v>
      </c>
      <c r="G6" s="507" t="s">
        <v>226</v>
      </c>
      <c r="I6" s="277" t="s">
        <v>16</v>
      </c>
      <c r="J6" s="278"/>
      <c r="K6" s="278"/>
      <c r="L6" s="278"/>
      <c r="M6" s="278"/>
      <c r="N6" s="278"/>
      <c r="O6" s="398"/>
      <c r="P6" s="279"/>
      <c r="T6" s="264">
        <v>5504</v>
      </c>
      <c r="U6" s="262">
        <v>95</v>
      </c>
    </row>
    <row r="7" spans="1:21" ht="26.25" customHeight="1">
      <c r="A7" s="511"/>
      <c r="B7" s="513"/>
      <c r="C7" s="510"/>
      <c r="D7" s="509"/>
      <c r="E7" s="509"/>
      <c r="F7" s="557"/>
      <c r="G7" s="508"/>
      <c r="H7" s="20"/>
      <c r="I7" s="50" t="s">
        <v>12</v>
      </c>
      <c r="J7" s="47" t="s">
        <v>82</v>
      </c>
      <c r="K7" s="47" t="s">
        <v>81</v>
      </c>
      <c r="L7" s="48" t="s">
        <v>13</v>
      </c>
      <c r="M7" s="49" t="s">
        <v>14</v>
      </c>
      <c r="N7" s="49" t="s">
        <v>537</v>
      </c>
      <c r="O7" s="399" t="s">
        <v>15</v>
      </c>
      <c r="P7" s="47" t="s">
        <v>28</v>
      </c>
      <c r="T7" s="264">
        <v>5514</v>
      </c>
      <c r="U7" s="262">
        <v>94</v>
      </c>
    </row>
    <row r="8" spans="1:21" s="19" customFormat="1" ht="39.75" customHeight="1">
      <c r="A8" s="357">
        <v>1</v>
      </c>
      <c r="B8" s="384">
        <v>432</v>
      </c>
      <c r="C8" s="360" t="s">
        <v>1073</v>
      </c>
      <c r="D8" s="385" t="s">
        <v>1074</v>
      </c>
      <c r="E8" s="366" t="s">
        <v>881</v>
      </c>
      <c r="F8" s="363">
        <v>5013</v>
      </c>
      <c r="G8" s="359">
        <v>19</v>
      </c>
      <c r="H8" s="22"/>
      <c r="I8" s="357">
        <v>1</v>
      </c>
      <c r="J8" s="358" t="s">
        <v>48</v>
      </c>
      <c r="K8" s="359" t="s">
        <v>1072</v>
      </c>
      <c r="L8" s="360" t="s">
        <v>1072</v>
      </c>
      <c r="M8" s="361" t="s">
        <v>1072</v>
      </c>
      <c r="N8" s="361" t="s">
        <v>1072</v>
      </c>
      <c r="O8" s="363"/>
      <c r="P8" s="372"/>
      <c r="T8" s="264">
        <v>5524</v>
      </c>
      <c r="U8" s="262">
        <v>93</v>
      </c>
    </row>
    <row r="9" spans="1:21" s="19" customFormat="1" ht="39.75" customHeight="1">
      <c r="A9" s="357">
        <v>2</v>
      </c>
      <c r="B9" s="384">
        <v>331</v>
      </c>
      <c r="C9" s="360">
        <v>35560</v>
      </c>
      <c r="D9" s="385" t="s">
        <v>1106</v>
      </c>
      <c r="E9" s="366" t="s">
        <v>812</v>
      </c>
      <c r="F9" s="363">
        <v>5127</v>
      </c>
      <c r="G9" s="359">
        <v>18</v>
      </c>
      <c r="H9" s="22"/>
      <c r="I9" s="357">
        <v>2</v>
      </c>
      <c r="J9" s="358" t="s">
        <v>50</v>
      </c>
      <c r="K9" s="359">
        <v>432</v>
      </c>
      <c r="L9" s="360" t="s">
        <v>1073</v>
      </c>
      <c r="M9" s="361" t="s">
        <v>1074</v>
      </c>
      <c r="N9" s="361" t="s">
        <v>881</v>
      </c>
      <c r="O9" s="363">
        <v>5013</v>
      </c>
      <c r="P9" s="372">
        <v>1</v>
      </c>
      <c r="T9" s="264">
        <v>5534</v>
      </c>
      <c r="U9" s="262">
        <v>92</v>
      </c>
    </row>
    <row r="10" spans="1:21" s="19" customFormat="1" ht="39.75" customHeight="1">
      <c r="A10" s="357">
        <v>3</v>
      </c>
      <c r="B10" s="384">
        <v>415</v>
      </c>
      <c r="C10" s="360">
        <v>36011</v>
      </c>
      <c r="D10" s="385" t="s">
        <v>852</v>
      </c>
      <c r="E10" s="366" t="s">
        <v>866</v>
      </c>
      <c r="F10" s="363">
        <v>5142</v>
      </c>
      <c r="G10" s="359">
        <v>17</v>
      </c>
      <c r="H10" s="22"/>
      <c r="I10" s="357">
        <v>3</v>
      </c>
      <c r="J10" s="358" t="s">
        <v>51</v>
      </c>
      <c r="K10" s="359">
        <v>517</v>
      </c>
      <c r="L10" s="360">
        <v>35478</v>
      </c>
      <c r="M10" s="361" t="s">
        <v>1060</v>
      </c>
      <c r="N10" s="361" t="s">
        <v>923</v>
      </c>
      <c r="O10" s="363">
        <v>5445</v>
      </c>
      <c r="P10" s="372">
        <v>6</v>
      </c>
      <c r="T10" s="264">
        <v>5544</v>
      </c>
      <c r="U10" s="262">
        <v>91</v>
      </c>
    </row>
    <row r="11" spans="1:21" s="19" customFormat="1" ht="39.75" customHeight="1">
      <c r="A11" s="357">
        <v>4</v>
      </c>
      <c r="B11" s="384">
        <v>532</v>
      </c>
      <c r="C11" s="360">
        <v>35785</v>
      </c>
      <c r="D11" s="385" t="s">
        <v>925</v>
      </c>
      <c r="E11" s="366" t="s">
        <v>936</v>
      </c>
      <c r="F11" s="363">
        <v>5194</v>
      </c>
      <c r="G11" s="359">
        <v>16</v>
      </c>
      <c r="H11" s="22"/>
      <c r="I11" s="357">
        <v>4</v>
      </c>
      <c r="J11" s="358" t="s">
        <v>52</v>
      </c>
      <c r="K11" s="359">
        <v>404</v>
      </c>
      <c r="L11" s="360">
        <v>36161</v>
      </c>
      <c r="M11" s="361" t="s">
        <v>839</v>
      </c>
      <c r="N11" s="361" t="s">
        <v>849</v>
      </c>
      <c r="O11" s="363">
        <v>5444</v>
      </c>
      <c r="P11" s="372">
        <v>5</v>
      </c>
      <c r="T11" s="264">
        <v>5554</v>
      </c>
      <c r="U11" s="262">
        <v>90</v>
      </c>
    </row>
    <row r="12" spans="1:21" s="19" customFormat="1" ht="39.75" customHeight="1">
      <c r="A12" s="357">
        <v>5</v>
      </c>
      <c r="B12" s="384">
        <v>564</v>
      </c>
      <c r="C12" s="360">
        <v>35546</v>
      </c>
      <c r="D12" s="385" t="s">
        <v>952</v>
      </c>
      <c r="E12" s="366" t="s">
        <v>959</v>
      </c>
      <c r="F12" s="363">
        <v>5196</v>
      </c>
      <c r="G12" s="359">
        <v>15</v>
      </c>
      <c r="H12" s="22"/>
      <c r="I12" s="357">
        <v>5</v>
      </c>
      <c r="J12" s="358" t="s">
        <v>53</v>
      </c>
      <c r="K12" s="359">
        <v>458</v>
      </c>
      <c r="L12" s="360">
        <v>36526</v>
      </c>
      <c r="M12" s="361" t="s">
        <v>883</v>
      </c>
      <c r="N12" s="361" t="s">
        <v>893</v>
      </c>
      <c r="O12" s="363">
        <v>5338</v>
      </c>
      <c r="P12" s="372">
        <v>3</v>
      </c>
      <c r="T12" s="264">
        <v>5564</v>
      </c>
      <c r="U12" s="262">
        <v>89</v>
      </c>
    </row>
    <row r="13" spans="1:21" s="19" customFormat="1" ht="39.75" customHeight="1">
      <c r="A13" s="357">
        <v>6</v>
      </c>
      <c r="B13" s="384">
        <v>399</v>
      </c>
      <c r="C13" s="360">
        <v>36234</v>
      </c>
      <c r="D13" s="385" t="s">
        <v>1026</v>
      </c>
      <c r="E13" s="366" t="s">
        <v>836</v>
      </c>
      <c r="F13" s="363">
        <v>5320</v>
      </c>
      <c r="G13" s="359">
        <v>14</v>
      </c>
      <c r="H13" s="22"/>
      <c r="I13" s="357">
        <v>6</v>
      </c>
      <c r="J13" s="358" t="s">
        <v>54</v>
      </c>
      <c r="K13" s="359">
        <v>460</v>
      </c>
      <c r="L13" s="360">
        <v>35510</v>
      </c>
      <c r="M13" s="361" t="s">
        <v>895</v>
      </c>
      <c r="N13" s="361" t="s">
        <v>905</v>
      </c>
      <c r="O13" s="363">
        <v>5392</v>
      </c>
      <c r="P13" s="372">
        <v>4</v>
      </c>
      <c r="T13" s="264">
        <v>5574</v>
      </c>
      <c r="U13" s="262">
        <v>88</v>
      </c>
    </row>
    <row r="14" spans="1:21" s="19" customFormat="1" ht="39.75" customHeight="1">
      <c r="A14" s="357">
        <v>7</v>
      </c>
      <c r="B14" s="384">
        <v>458</v>
      </c>
      <c r="C14" s="360">
        <v>36526</v>
      </c>
      <c r="D14" s="385" t="s">
        <v>883</v>
      </c>
      <c r="E14" s="366" t="s">
        <v>893</v>
      </c>
      <c r="F14" s="363">
        <v>5338</v>
      </c>
      <c r="G14" s="359">
        <v>13</v>
      </c>
      <c r="H14" s="22"/>
      <c r="I14" s="357">
        <v>7</v>
      </c>
      <c r="J14" s="358" t="s">
        <v>363</v>
      </c>
      <c r="K14" s="359">
        <v>331</v>
      </c>
      <c r="L14" s="360">
        <v>35560</v>
      </c>
      <c r="M14" s="361" t="s">
        <v>1106</v>
      </c>
      <c r="N14" s="361" t="s">
        <v>812</v>
      </c>
      <c r="O14" s="363">
        <v>5127</v>
      </c>
      <c r="P14" s="372">
        <v>2</v>
      </c>
      <c r="T14" s="264">
        <v>5584</v>
      </c>
      <c r="U14" s="262">
        <v>87</v>
      </c>
    </row>
    <row r="15" spans="1:21" s="19" customFormat="1" ht="39.75" customHeight="1">
      <c r="A15" s="357">
        <v>8</v>
      </c>
      <c r="B15" s="384">
        <v>546</v>
      </c>
      <c r="C15" s="360">
        <v>36161</v>
      </c>
      <c r="D15" s="385" t="s">
        <v>938</v>
      </c>
      <c r="E15" s="366" t="s">
        <v>950</v>
      </c>
      <c r="F15" s="363">
        <v>5353</v>
      </c>
      <c r="G15" s="359">
        <v>12</v>
      </c>
      <c r="H15" s="22"/>
      <c r="I15" s="357">
        <v>8</v>
      </c>
      <c r="J15" s="358" t="s">
        <v>364</v>
      </c>
      <c r="K15" s="359">
        <v>578</v>
      </c>
      <c r="L15" s="360">
        <v>36179</v>
      </c>
      <c r="M15" s="361" t="s">
        <v>972</v>
      </c>
      <c r="N15" s="361" t="s">
        <v>980</v>
      </c>
      <c r="O15" s="363">
        <v>5660</v>
      </c>
      <c r="P15" s="372">
        <v>7</v>
      </c>
      <c r="T15" s="264">
        <v>5594</v>
      </c>
      <c r="U15" s="262">
        <v>86</v>
      </c>
    </row>
    <row r="16" spans="1:21" s="19" customFormat="1" ht="39.75" customHeight="1">
      <c r="A16" s="357">
        <v>9</v>
      </c>
      <c r="B16" s="384">
        <v>460</v>
      </c>
      <c r="C16" s="360">
        <v>35510</v>
      </c>
      <c r="D16" s="385" t="s">
        <v>895</v>
      </c>
      <c r="E16" s="366" t="s">
        <v>905</v>
      </c>
      <c r="F16" s="363">
        <v>5392</v>
      </c>
      <c r="G16" s="359">
        <v>11</v>
      </c>
      <c r="H16" s="22"/>
      <c r="I16" s="277" t="s">
        <v>17</v>
      </c>
      <c r="J16" s="278"/>
      <c r="K16" s="278"/>
      <c r="L16" s="278"/>
      <c r="M16" s="278"/>
      <c r="N16" s="278"/>
      <c r="O16" s="398"/>
      <c r="P16" s="279"/>
      <c r="T16" s="264">
        <v>5604</v>
      </c>
      <c r="U16" s="262">
        <v>85</v>
      </c>
    </row>
    <row r="17" spans="1:21" s="19" customFormat="1" ht="39.75" customHeight="1">
      <c r="A17" s="357">
        <v>10</v>
      </c>
      <c r="B17" s="384">
        <v>490</v>
      </c>
      <c r="C17" s="360">
        <v>35934</v>
      </c>
      <c r="D17" s="385" t="s">
        <v>1047</v>
      </c>
      <c r="E17" s="366" t="s">
        <v>908</v>
      </c>
      <c r="F17" s="363">
        <v>5397</v>
      </c>
      <c r="G17" s="359">
        <v>10</v>
      </c>
      <c r="H17" s="22"/>
      <c r="I17" s="50" t="s">
        <v>12</v>
      </c>
      <c r="J17" s="47" t="s">
        <v>82</v>
      </c>
      <c r="K17" s="47" t="s">
        <v>81</v>
      </c>
      <c r="L17" s="48" t="s">
        <v>13</v>
      </c>
      <c r="M17" s="49" t="s">
        <v>14</v>
      </c>
      <c r="N17" s="49" t="s">
        <v>537</v>
      </c>
      <c r="O17" s="399" t="s">
        <v>15</v>
      </c>
      <c r="P17" s="47" t="s">
        <v>28</v>
      </c>
      <c r="T17" s="264">
        <v>5624</v>
      </c>
      <c r="U17" s="262">
        <v>84</v>
      </c>
    </row>
    <row r="18" spans="1:21" s="19" customFormat="1" ht="39.75" customHeight="1">
      <c r="A18" s="357">
        <v>11</v>
      </c>
      <c r="B18" s="384">
        <v>404</v>
      </c>
      <c r="C18" s="360">
        <v>36161</v>
      </c>
      <c r="D18" s="385" t="s">
        <v>839</v>
      </c>
      <c r="E18" s="366" t="s">
        <v>849</v>
      </c>
      <c r="F18" s="363">
        <v>5444</v>
      </c>
      <c r="G18" s="359">
        <v>9</v>
      </c>
      <c r="H18" s="22"/>
      <c r="I18" s="357">
        <v>1</v>
      </c>
      <c r="J18" s="358" t="s">
        <v>55</v>
      </c>
      <c r="K18" s="359" t="s">
        <v>1072</v>
      </c>
      <c r="L18" s="360" t="s">
        <v>1072</v>
      </c>
      <c r="M18" s="361" t="s">
        <v>1072</v>
      </c>
      <c r="N18" s="361" t="s">
        <v>1072</v>
      </c>
      <c r="O18" s="363"/>
      <c r="P18" s="372"/>
      <c r="T18" s="264">
        <v>5644</v>
      </c>
      <c r="U18" s="262">
        <v>83</v>
      </c>
    </row>
    <row r="19" spans="1:21" s="19" customFormat="1" ht="39.75" customHeight="1">
      <c r="A19" s="357">
        <v>12</v>
      </c>
      <c r="B19" s="384">
        <v>517</v>
      </c>
      <c r="C19" s="360">
        <v>35478</v>
      </c>
      <c r="D19" s="385" t="s">
        <v>1060</v>
      </c>
      <c r="E19" s="366" t="s">
        <v>923</v>
      </c>
      <c r="F19" s="363">
        <v>5445</v>
      </c>
      <c r="G19" s="359">
        <v>8</v>
      </c>
      <c r="H19" s="22"/>
      <c r="I19" s="357">
        <v>2</v>
      </c>
      <c r="J19" s="358" t="s">
        <v>49</v>
      </c>
      <c r="K19" s="359">
        <v>564</v>
      </c>
      <c r="L19" s="360">
        <v>35546</v>
      </c>
      <c r="M19" s="361" t="s">
        <v>952</v>
      </c>
      <c r="N19" s="361" t="s">
        <v>959</v>
      </c>
      <c r="O19" s="363">
        <v>5196</v>
      </c>
      <c r="P19" s="372">
        <v>1</v>
      </c>
      <c r="T19" s="264">
        <v>5664</v>
      </c>
      <c r="U19" s="262">
        <v>82</v>
      </c>
    </row>
    <row r="20" spans="1:21" s="19" customFormat="1" ht="39.75" customHeight="1">
      <c r="A20" s="357">
        <v>13</v>
      </c>
      <c r="B20" s="384">
        <v>369</v>
      </c>
      <c r="C20" s="360">
        <v>36165</v>
      </c>
      <c r="D20" s="385" t="s">
        <v>814</v>
      </c>
      <c r="E20" s="366" t="s">
        <v>823</v>
      </c>
      <c r="F20" s="363">
        <v>5445</v>
      </c>
      <c r="G20" s="359">
        <v>7</v>
      </c>
      <c r="H20" s="22"/>
      <c r="I20" s="357">
        <v>3</v>
      </c>
      <c r="J20" s="358" t="s">
        <v>56</v>
      </c>
      <c r="K20" s="359">
        <v>384</v>
      </c>
      <c r="L20" s="360">
        <v>36511</v>
      </c>
      <c r="M20" s="361" t="s">
        <v>826</v>
      </c>
      <c r="N20" s="361" t="s">
        <v>835</v>
      </c>
      <c r="O20" s="363">
        <v>5616</v>
      </c>
      <c r="P20" s="372">
        <v>5</v>
      </c>
      <c r="T20" s="264">
        <v>5684</v>
      </c>
      <c r="U20" s="262">
        <v>81</v>
      </c>
    </row>
    <row r="21" spans="1:21" s="19" customFormat="1" ht="39.75" customHeight="1">
      <c r="A21" s="357">
        <v>14</v>
      </c>
      <c r="B21" s="384">
        <v>737</v>
      </c>
      <c r="C21" s="360">
        <v>36934</v>
      </c>
      <c r="D21" s="385" t="s">
        <v>962</v>
      </c>
      <c r="E21" s="366" t="s">
        <v>969</v>
      </c>
      <c r="F21" s="363">
        <v>5516</v>
      </c>
      <c r="G21" s="359">
        <v>6</v>
      </c>
      <c r="H21" s="22"/>
      <c r="I21" s="357">
        <v>4</v>
      </c>
      <c r="J21" s="358" t="s">
        <v>57</v>
      </c>
      <c r="K21" s="359">
        <v>483</v>
      </c>
      <c r="L21" s="360">
        <v>36526</v>
      </c>
      <c r="M21" s="361" t="s">
        <v>1036</v>
      </c>
      <c r="N21" s="361" t="s">
        <v>906</v>
      </c>
      <c r="O21" s="363">
        <v>5519</v>
      </c>
      <c r="P21" s="372">
        <v>4</v>
      </c>
      <c r="T21" s="264">
        <v>5704</v>
      </c>
      <c r="U21" s="262">
        <v>80</v>
      </c>
    </row>
    <row r="22" spans="1:21" s="19" customFormat="1" ht="39.75" customHeight="1">
      <c r="A22" s="357">
        <v>15</v>
      </c>
      <c r="B22" s="384">
        <v>483</v>
      </c>
      <c r="C22" s="360">
        <v>36526</v>
      </c>
      <c r="D22" s="385" t="s">
        <v>1036</v>
      </c>
      <c r="E22" s="366" t="s">
        <v>906</v>
      </c>
      <c r="F22" s="363">
        <v>5519</v>
      </c>
      <c r="G22" s="359">
        <v>5</v>
      </c>
      <c r="H22" s="22"/>
      <c r="I22" s="357">
        <v>5</v>
      </c>
      <c r="J22" s="358" t="s">
        <v>58</v>
      </c>
      <c r="K22" s="359">
        <v>514</v>
      </c>
      <c r="L22" s="360">
        <v>35796</v>
      </c>
      <c r="M22" s="361" t="s">
        <v>1107</v>
      </c>
      <c r="N22" s="361" t="s">
        <v>920</v>
      </c>
      <c r="O22" s="363">
        <v>10210</v>
      </c>
      <c r="P22" s="372">
        <v>6</v>
      </c>
      <c r="T22" s="264">
        <v>5724</v>
      </c>
      <c r="U22" s="262">
        <v>79</v>
      </c>
    </row>
    <row r="23" spans="1:21" s="19" customFormat="1" ht="39.75" customHeight="1">
      <c r="A23" s="357">
        <v>16</v>
      </c>
      <c r="B23" s="384">
        <v>319</v>
      </c>
      <c r="C23" s="360">
        <v>35796</v>
      </c>
      <c r="D23" s="385" t="s">
        <v>800</v>
      </c>
      <c r="E23" s="366" t="s">
        <v>811</v>
      </c>
      <c r="F23" s="363">
        <v>5560</v>
      </c>
      <c r="G23" s="359">
        <v>4</v>
      </c>
      <c r="H23" s="22"/>
      <c r="I23" s="357">
        <v>6</v>
      </c>
      <c r="J23" s="358" t="s">
        <v>59</v>
      </c>
      <c r="K23" s="359">
        <v>369</v>
      </c>
      <c r="L23" s="360">
        <v>36165</v>
      </c>
      <c r="M23" s="361" t="s">
        <v>814</v>
      </c>
      <c r="N23" s="361" t="s">
        <v>823</v>
      </c>
      <c r="O23" s="363">
        <v>5445</v>
      </c>
      <c r="P23" s="372">
        <v>3</v>
      </c>
      <c r="T23" s="264">
        <v>5744</v>
      </c>
      <c r="U23" s="262">
        <v>78</v>
      </c>
    </row>
    <row r="24" spans="1:21" s="19" customFormat="1" ht="39.75" customHeight="1">
      <c r="A24" s="357">
        <v>17</v>
      </c>
      <c r="B24" s="384">
        <v>384</v>
      </c>
      <c r="C24" s="360">
        <v>36511</v>
      </c>
      <c r="D24" s="385" t="s">
        <v>826</v>
      </c>
      <c r="E24" s="366" t="s">
        <v>835</v>
      </c>
      <c r="F24" s="363">
        <v>5616</v>
      </c>
      <c r="G24" s="359">
        <v>3</v>
      </c>
      <c r="H24" s="22"/>
      <c r="I24" s="357">
        <v>7</v>
      </c>
      <c r="J24" s="358" t="s">
        <v>365</v>
      </c>
      <c r="K24" s="359">
        <v>546</v>
      </c>
      <c r="L24" s="360">
        <v>36161</v>
      </c>
      <c r="M24" s="361" t="s">
        <v>938</v>
      </c>
      <c r="N24" s="361" t="s">
        <v>950</v>
      </c>
      <c r="O24" s="363">
        <v>5353</v>
      </c>
      <c r="P24" s="372">
        <v>2</v>
      </c>
      <c r="T24" s="264">
        <v>5764</v>
      </c>
      <c r="U24" s="262">
        <v>77</v>
      </c>
    </row>
    <row r="25" spans="1:21" s="19" customFormat="1" ht="39.75" customHeight="1">
      <c r="A25" s="357">
        <v>18</v>
      </c>
      <c r="B25" s="384">
        <v>578</v>
      </c>
      <c r="C25" s="360">
        <v>36179</v>
      </c>
      <c r="D25" s="385" t="s">
        <v>972</v>
      </c>
      <c r="E25" s="366" t="s">
        <v>980</v>
      </c>
      <c r="F25" s="363">
        <v>5660</v>
      </c>
      <c r="G25" s="359">
        <v>2</v>
      </c>
      <c r="H25" s="22"/>
      <c r="I25" s="357">
        <v>8</v>
      </c>
      <c r="J25" s="358" t="s">
        <v>366</v>
      </c>
      <c r="K25" s="359" t="s">
        <v>1072</v>
      </c>
      <c r="L25" s="360" t="s">
        <v>1072</v>
      </c>
      <c r="M25" s="361" t="s">
        <v>1072</v>
      </c>
      <c r="N25" s="361" t="s">
        <v>1072</v>
      </c>
      <c r="O25" s="363"/>
      <c r="P25" s="372"/>
      <c r="T25" s="264">
        <v>5784</v>
      </c>
      <c r="U25" s="262">
        <v>76</v>
      </c>
    </row>
    <row r="26" spans="1:21" s="19" customFormat="1" ht="39.75" customHeight="1">
      <c r="A26" s="357">
        <v>19</v>
      </c>
      <c r="B26" s="384">
        <v>514</v>
      </c>
      <c r="C26" s="360">
        <v>35796</v>
      </c>
      <c r="D26" s="385" t="s">
        <v>1107</v>
      </c>
      <c r="E26" s="366" t="s">
        <v>920</v>
      </c>
      <c r="F26" s="362">
        <v>10210</v>
      </c>
      <c r="G26" s="359">
        <v>1</v>
      </c>
      <c r="H26" s="22"/>
      <c r="I26" s="277" t="s">
        <v>18</v>
      </c>
      <c r="J26" s="278"/>
      <c r="K26" s="278"/>
      <c r="L26" s="278"/>
      <c r="M26" s="278"/>
      <c r="N26" s="278"/>
      <c r="O26" s="398"/>
      <c r="P26" s="279"/>
      <c r="T26" s="264">
        <v>5804</v>
      </c>
      <c r="U26" s="262">
        <v>75</v>
      </c>
    </row>
    <row r="27" spans="1:21" s="19" customFormat="1" ht="39.75" customHeight="1">
      <c r="A27" s="357"/>
      <c r="B27" s="384"/>
      <c r="C27" s="360"/>
      <c r="D27" s="385"/>
      <c r="E27" s="366"/>
      <c r="F27" s="362"/>
      <c r="G27" s="359"/>
      <c r="H27" s="22"/>
      <c r="I27" s="50" t="s">
        <v>12</v>
      </c>
      <c r="J27" s="47" t="s">
        <v>82</v>
      </c>
      <c r="K27" s="47" t="s">
        <v>81</v>
      </c>
      <c r="L27" s="48" t="s">
        <v>13</v>
      </c>
      <c r="M27" s="49" t="s">
        <v>14</v>
      </c>
      <c r="N27" s="49" t="s">
        <v>537</v>
      </c>
      <c r="O27" s="399" t="s">
        <v>15</v>
      </c>
      <c r="P27" s="47" t="s">
        <v>28</v>
      </c>
      <c r="T27" s="264">
        <v>5824</v>
      </c>
      <c r="U27" s="262">
        <v>74</v>
      </c>
    </row>
    <row r="28" spans="1:21" s="19" customFormat="1" ht="39.75" customHeight="1">
      <c r="A28" s="357"/>
      <c r="B28" s="384"/>
      <c r="C28" s="360"/>
      <c r="D28" s="385"/>
      <c r="E28" s="366"/>
      <c r="F28" s="362"/>
      <c r="G28" s="359"/>
      <c r="H28" s="22"/>
      <c r="I28" s="357">
        <v>1</v>
      </c>
      <c r="J28" s="358" t="s">
        <v>60</v>
      </c>
      <c r="K28" s="359" t="s">
        <v>1072</v>
      </c>
      <c r="L28" s="360" t="s">
        <v>1072</v>
      </c>
      <c r="M28" s="361" t="s">
        <v>1072</v>
      </c>
      <c r="N28" s="361" t="s">
        <v>1072</v>
      </c>
      <c r="O28" s="363"/>
      <c r="P28" s="372"/>
      <c r="T28" s="264">
        <v>5844</v>
      </c>
      <c r="U28" s="262">
        <v>73</v>
      </c>
    </row>
    <row r="29" spans="1:21" s="19" customFormat="1" ht="39.75" customHeight="1">
      <c r="A29" s="357"/>
      <c r="B29" s="384"/>
      <c r="C29" s="360"/>
      <c r="D29" s="385"/>
      <c r="E29" s="366"/>
      <c r="F29" s="362"/>
      <c r="G29" s="359"/>
      <c r="H29" s="22"/>
      <c r="I29" s="357">
        <v>2</v>
      </c>
      <c r="J29" s="358" t="s">
        <v>61</v>
      </c>
      <c r="K29" s="359">
        <v>415</v>
      </c>
      <c r="L29" s="360">
        <v>36011</v>
      </c>
      <c r="M29" s="361" t="s">
        <v>852</v>
      </c>
      <c r="N29" s="361" t="s">
        <v>866</v>
      </c>
      <c r="O29" s="363">
        <v>5142</v>
      </c>
      <c r="P29" s="372">
        <v>1</v>
      </c>
      <c r="T29" s="264">
        <v>5864</v>
      </c>
      <c r="U29" s="262">
        <v>72</v>
      </c>
    </row>
    <row r="30" spans="1:21" s="19" customFormat="1" ht="39.75" customHeight="1">
      <c r="A30" s="74"/>
      <c r="B30" s="306"/>
      <c r="C30" s="128"/>
      <c r="D30" s="307"/>
      <c r="E30" s="187"/>
      <c r="F30" s="196"/>
      <c r="G30" s="283"/>
      <c r="H30" s="22"/>
      <c r="I30" s="357">
        <v>3</v>
      </c>
      <c r="J30" s="358" t="s">
        <v>62</v>
      </c>
      <c r="K30" s="359">
        <v>737</v>
      </c>
      <c r="L30" s="360">
        <v>36934</v>
      </c>
      <c r="M30" s="361" t="s">
        <v>962</v>
      </c>
      <c r="N30" s="361" t="s">
        <v>969</v>
      </c>
      <c r="O30" s="363">
        <v>5516</v>
      </c>
      <c r="P30" s="372">
        <v>5</v>
      </c>
      <c r="T30" s="264">
        <v>5884</v>
      </c>
      <c r="U30" s="262">
        <v>71</v>
      </c>
    </row>
    <row r="31" spans="1:21" s="19" customFormat="1" ht="39.75" customHeight="1">
      <c r="A31" s="74"/>
      <c r="B31" s="306"/>
      <c r="C31" s="128"/>
      <c r="D31" s="307"/>
      <c r="E31" s="187"/>
      <c r="F31" s="196"/>
      <c r="G31" s="283"/>
      <c r="H31" s="22"/>
      <c r="I31" s="357">
        <v>4</v>
      </c>
      <c r="J31" s="358" t="s">
        <v>63</v>
      </c>
      <c r="K31" s="359">
        <v>399</v>
      </c>
      <c r="L31" s="360">
        <v>36234</v>
      </c>
      <c r="M31" s="361" t="s">
        <v>1026</v>
      </c>
      <c r="N31" s="361" t="s">
        <v>836</v>
      </c>
      <c r="O31" s="363">
        <v>5320</v>
      </c>
      <c r="P31" s="372">
        <v>3</v>
      </c>
      <c r="T31" s="264">
        <v>5904</v>
      </c>
      <c r="U31" s="262">
        <v>70</v>
      </c>
    </row>
    <row r="32" spans="1:21" s="19" customFormat="1" ht="39.75" customHeight="1">
      <c r="A32" s="74"/>
      <c r="B32" s="306"/>
      <c r="C32" s="128"/>
      <c r="D32" s="307"/>
      <c r="E32" s="187"/>
      <c r="F32" s="196"/>
      <c r="G32" s="283"/>
      <c r="H32" s="22"/>
      <c r="I32" s="357">
        <v>5</v>
      </c>
      <c r="J32" s="358" t="s">
        <v>64</v>
      </c>
      <c r="K32" s="359">
        <v>532</v>
      </c>
      <c r="L32" s="360">
        <v>35785</v>
      </c>
      <c r="M32" s="361" t="s">
        <v>925</v>
      </c>
      <c r="N32" s="361" t="s">
        <v>936</v>
      </c>
      <c r="O32" s="363">
        <v>5194</v>
      </c>
      <c r="P32" s="372">
        <v>2</v>
      </c>
      <c r="T32" s="264">
        <v>5924</v>
      </c>
      <c r="U32" s="262">
        <v>69</v>
      </c>
    </row>
    <row r="33" spans="1:21" s="19" customFormat="1" ht="39.75" customHeight="1">
      <c r="A33" s="74"/>
      <c r="B33" s="306"/>
      <c r="C33" s="128"/>
      <c r="D33" s="307"/>
      <c r="E33" s="187"/>
      <c r="F33" s="196"/>
      <c r="G33" s="283"/>
      <c r="H33" s="22"/>
      <c r="I33" s="357">
        <v>6</v>
      </c>
      <c r="J33" s="358" t="s">
        <v>65</v>
      </c>
      <c r="K33" s="359">
        <v>319</v>
      </c>
      <c r="L33" s="360">
        <v>35796</v>
      </c>
      <c r="M33" s="361" t="s">
        <v>800</v>
      </c>
      <c r="N33" s="361" t="s">
        <v>811</v>
      </c>
      <c r="O33" s="363">
        <v>5560</v>
      </c>
      <c r="P33" s="372">
        <v>6</v>
      </c>
      <c r="T33" s="264">
        <v>5944</v>
      </c>
      <c r="U33" s="262">
        <v>68</v>
      </c>
    </row>
    <row r="34" spans="1:21" s="19" customFormat="1" ht="39.75" customHeight="1">
      <c r="A34" s="74"/>
      <c r="B34" s="306"/>
      <c r="C34" s="128"/>
      <c r="D34" s="307"/>
      <c r="E34" s="187"/>
      <c r="F34" s="196"/>
      <c r="G34" s="283"/>
      <c r="H34" s="22"/>
      <c r="I34" s="357">
        <v>7</v>
      </c>
      <c r="J34" s="358" t="s">
        <v>367</v>
      </c>
      <c r="K34" s="359">
        <v>490</v>
      </c>
      <c r="L34" s="360">
        <v>35934</v>
      </c>
      <c r="M34" s="361" t="s">
        <v>1047</v>
      </c>
      <c r="N34" s="361" t="s">
        <v>908</v>
      </c>
      <c r="O34" s="363">
        <v>5397</v>
      </c>
      <c r="P34" s="372">
        <v>4</v>
      </c>
      <c r="T34" s="264">
        <v>5964</v>
      </c>
      <c r="U34" s="262">
        <v>67</v>
      </c>
    </row>
    <row r="35" spans="1:21" s="19" customFormat="1" ht="39.75" customHeight="1">
      <c r="A35" s="74"/>
      <c r="B35" s="306"/>
      <c r="C35" s="128"/>
      <c r="D35" s="307"/>
      <c r="E35" s="187"/>
      <c r="F35" s="196"/>
      <c r="G35" s="283"/>
      <c r="H35" s="22"/>
      <c r="I35" s="357">
        <v>8</v>
      </c>
      <c r="J35" s="358" t="s">
        <v>368</v>
      </c>
      <c r="K35" s="359" t="s">
        <v>1072</v>
      </c>
      <c r="L35" s="360" t="s">
        <v>1072</v>
      </c>
      <c r="M35" s="361" t="s">
        <v>1072</v>
      </c>
      <c r="N35" s="361" t="s">
        <v>1072</v>
      </c>
      <c r="O35" s="363"/>
      <c r="P35" s="372"/>
      <c r="T35" s="264">
        <v>5984</v>
      </c>
      <c r="U35" s="262">
        <v>66</v>
      </c>
    </row>
    <row r="36" spans="1:21" ht="13.5" customHeight="1">
      <c r="A36" s="36"/>
      <c r="B36" s="36"/>
      <c r="C36" s="37"/>
      <c r="D36" s="58"/>
      <c r="E36" s="38"/>
      <c r="F36" s="197"/>
      <c r="G36" s="40"/>
      <c r="I36" s="41"/>
      <c r="J36" s="42"/>
      <c r="K36" s="43"/>
      <c r="L36" s="44"/>
      <c r="M36" s="54"/>
      <c r="N36" s="54"/>
      <c r="O36" s="45"/>
      <c r="P36" s="43"/>
      <c r="T36" s="264">
        <v>10204</v>
      </c>
      <c r="U36" s="262">
        <v>55</v>
      </c>
    </row>
    <row r="37" spans="1:21" ht="14.25" customHeight="1">
      <c r="A37" s="30" t="s">
        <v>19</v>
      </c>
      <c r="B37" s="30"/>
      <c r="C37" s="30"/>
      <c r="D37" s="59"/>
      <c r="E37" s="52" t="s">
        <v>0</v>
      </c>
      <c r="F37" s="198" t="s">
        <v>1</v>
      </c>
      <c r="G37" s="27"/>
      <c r="H37" s="31" t="s">
        <v>2</v>
      </c>
      <c r="I37" s="31"/>
      <c r="J37" s="31"/>
      <c r="K37" s="31"/>
      <c r="M37" s="55" t="s">
        <v>3</v>
      </c>
      <c r="N37" s="56" t="s">
        <v>3</v>
      </c>
      <c r="O37" s="400" t="s">
        <v>3</v>
      </c>
      <c r="P37" s="30"/>
      <c r="Q37" s="32"/>
      <c r="T37" s="264">
        <v>10224</v>
      </c>
      <c r="U37" s="262">
        <v>54</v>
      </c>
    </row>
    <row r="38" spans="20:21" ht="12.75">
      <c r="T38" s="264">
        <v>10244</v>
      </c>
      <c r="U38" s="262">
        <v>53</v>
      </c>
    </row>
    <row r="39" spans="20:21" ht="12.75">
      <c r="T39" s="264">
        <v>10264</v>
      </c>
      <c r="U39" s="262">
        <v>52</v>
      </c>
    </row>
    <row r="40" spans="20:21" ht="12.75">
      <c r="T40" s="264">
        <v>10284</v>
      </c>
      <c r="U40" s="262">
        <v>51</v>
      </c>
    </row>
    <row r="41" spans="20:21" ht="12.75">
      <c r="T41" s="264">
        <v>10304</v>
      </c>
      <c r="U41" s="262">
        <v>50</v>
      </c>
    </row>
    <row r="42" spans="20:21" ht="12.75">
      <c r="T42" s="264">
        <v>10334</v>
      </c>
      <c r="U42" s="262">
        <v>49</v>
      </c>
    </row>
    <row r="43" spans="20:21" ht="12.75">
      <c r="T43" s="264">
        <v>10364</v>
      </c>
      <c r="U43" s="262">
        <v>48</v>
      </c>
    </row>
    <row r="44" spans="20:21" ht="12.75">
      <c r="T44" s="264">
        <v>10394</v>
      </c>
      <c r="U44" s="262">
        <v>47</v>
      </c>
    </row>
    <row r="45" spans="20:21" ht="12.75">
      <c r="T45" s="264">
        <v>10424</v>
      </c>
      <c r="U45" s="262">
        <v>46</v>
      </c>
    </row>
    <row r="46" spans="20:21" ht="12.75">
      <c r="T46" s="264">
        <v>10454</v>
      </c>
      <c r="U46" s="262">
        <v>45</v>
      </c>
    </row>
    <row r="47" spans="20:21" ht="12.75">
      <c r="T47" s="264">
        <v>10484</v>
      </c>
      <c r="U47" s="262">
        <v>44</v>
      </c>
    </row>
    <row r="48" spans="20:21" ht="12.75">
      <c r="T48" s="264">
        <v>10514</v>
      </c>
      <c r="U48" s="262">
        <v>43</v>
      </c>
    </row>
    <row r="49" spans="20:21" ht="12.75">
      <c r="T49" s="264">
        <v>10544</v>
      </c>
      <c r="U49" s="262">
        <v>42</v>
      </c>
    </row>
    <row r="50" spans="20:21" ht="12.75">
      <c r="T50" s="264">
        <v>10574</v>
      </c>
      <c r="U50" s="262">
        <v>41</v>
      </c>
    </row>
    <row r="51" spans="20:21" ht="12.75">
      <c r="T51" s="264">
        <v>10604</v>
      </c>
      <c r="U51" s="262">
        <v>40</v>
      </c>
    </row>
    <row r="52" spans="20:21" ht="12.75">
      <c r="T52" s="264">
        <v>10634</v>
      </c>
      <c r="U52" s="262">
        <v>39</v>
      </c>
    </row>
    <row r="53" spans="20:21" ht="12.75">
      <c r="T53" s="264">
        <v>10664</v>
      </c>
      <c r="U53" s="262">
        <v>38</v>
      </c>
    </row>
    <row r="54" spans="20:21" ht="12.75">
      <c r="T54" s="264">
        <v>10694</v>
      </c>
      <c r="U54" s="262">
        <v>37</v>
      </c>
    </row>
    <row r="55" spans="20:21" ht="12.75">
      <c r="T55" s="264">
        <v>10734</v>
      </c>
      <c r="U55" s="262">
        <v>36</v>
      </c>
    </row>
    <row r="56" spans="20:21" ht="12.75">
      <c r="T56" s="264">
        <v>10774</v>
      </c>
      <c r="U56" s="262">
        <v>35</v>
      </c>
    </row>
    <row r="57" spans="20:21" ht="12.75">
      <c r="T57" s="264">
        <v>10814</v>
      </c>
      <c r="U57" s="262">
        <v>34</v>
      </c>
    </row>
    <row r="58" spans="20:21" ht="12.75">
      <c r="T58" s="264">
        <v>10854</v>
      </c>
      <c r="U58" s="262">
        <v>33</v>
      </c>
    </row>
    <row r="59" spans="20:21" ht="12.75">
      <c r="T59" s="264">
        <v>10894</v>
      </c>
      <c r="U59" s="262">
        <v>32</v>
      </c>
    </row>
    <row r="60" spans="20:21" ht="12.75">
      <c r="T60" s="264">
        <v>10934</v>
      </c>
      <c r="U60" s="262">
        <v>31</v>
      </c>
    </row>
    <row r="61" spans="20:21" ht="12.75">
      <c r="T61" s="264">
        <v>10974</v>
      </c>
      <c r="U61" s="262">
        <v>30</v>
      </c>
    </row>
    <row r="62" spans="20:21" ht="12.75">
      <c r="T62" s="264">
        <v>11014</v>
      </c>
      <c r="U62" s="262">
        <v>29</v>
      </c>
    </row>
    <row r="63" spans="20:21" ht="12.75">
      <c r="T63" s="264">
        <v>11054</v>
      </c>
      <c r="U63" s="262">
        <v>28</v>
      </c>
    </row>
    <row r="64" spans="20:21" ht="12.75">
      <c r="T64" s="264">
        <v>11094</v>
      </c>
      <c r="U64" s="262">
        <v>27</v>
      </c>
    </row>
    <row r="65" spans="20:21" ht="12.75">
      <c r="T65" s="264">
        <v>11134</v>
      </c>
      <c r="U65" s="262">
        <v>26</v>
      </c>
    </row>
    <row r="66" spans="20:21" ht="12.75">
      <c r="T66" s="264">
        <v>11174</v>
      </c>
      <c r="U66" s="262">
        <v>25</v>
      </c>
    </row>
    <row r="67" spans="20:21" ht="12.75">
      <c r="T67" s="264">
        <v>11224</v>
      </c>
      <c r="U67" s="262">
        <v>24</v>
      </c>
    </row>
    <row r="68" spans="20:21" ht="12.75">
      <c r="T68" s="264">
        <v>11274</v>
      </c>
      <c r="U68" s="262">
        <v>23</v>
      </c>
    </row>
    <row r="69" spans="20:21" ht="12.75">
      <c r="T69" s="264">
        <v>11324</v>
      </c>
      <c r="U69" s="262">
        <v>22</v>
      </c>
    </row>
    <row r="70" spans="20:21" ht="12.75">
      <c r="T70" s="264">
        <v>11374</v>
      </c>
      <c r="U70" s="262">
        <v>21</v>
      </c>
    </row>
    <row r="71" spans="20:21" ht="12.75">
      <c r="T71" s="264">
        <v>11424</v>
      </c>
      <c r="U71" s="262">
        <v>20</v>
      </c>
    </row>
    <row r="72" spans="20:21" ht="12.75">
      <c r="T72" s="264">
        <v>11474</v>
      </c>
      <c r="U72" s="262">
        <v>19</v>
      </c>
    </row>
    <row r="73" spans="20:21" ht="12.75">
      <c r="T73" s="264">
        <v>11534</v>
      </c>
      <c r="U73" s="262">
        <v>18</v>
      </c>
    </row>
    <row r="74" spans="20:21" ht="12.75">
      <c r="T74" s="264">
        <v>11594</v>
      </c>
      <c r="U74" s="262">
        <v>17</v>
      </c>
    </row>
    <row r="75" spans="20:21" ht="12.75">
      <c r="T75" s="264">
        <v>11654</v>
      </c>
      <c r="U75" s="262">
        <v>16</v>
      </c>
    </row>
    <row r="76" spans="20:21" ht="12.75">
      <c r="T76" s="264">
        <v>11714</v>
      </c>
      <c r="U76" s="262">
        <v>15</v>
      </c>
    </row>
    <row r="77" spans="20:21" ht="12.75">
      <c r="T77" s="264">
        <v>11774</v>
      </c>
      <c r="U77" s="262">
        <v>14</v>
      </c>
    </row>
    <row r="78" spans="20:21" ht="12.75">
      <c r="T78" s="264">
        <v>11834</v>
      </c>
      <c r="U78" s="262">
        <v>13</v>
      </c>
    </row>
    <row r="79" spans="20:21" ht="12.75">
      <c r="T79" s="264">
        <v>11914</v>
      </c>
      <c r="U79" s="262">
        <v>12</v>
      </c>
    </row>
    <row r="80" spans="20:21" ht="12.75">
      <c r="T80" s="264">
        <v>11994</v>
      </c>
      <c r="U80" s="262">
        <v>11</v>
      </c>
    </row>
    <row r="81" spans="20:21" ht="12.75">
      <c r="T81" s="264">
        <v>12074</v>
      </c>
      <c r="U81" s="262">
        <v>10</v>
      </c>
    </row>
    <row r="82" spans="20:21" ht="12.75">
      <c r="T82" s="264">
        <v>12154</v>
      </c>
      <c r="U82" s="262">
        <v>9</v>
      </c>
    </row>
    <row r="83" spans="20:21" ht="12.75">
      <c r="T83" s="264">
        <v>12234</v>
      </c>
      <c r="U83" s="262">
        <v>8</v>
      </c>
    </row>
    <row r="84" spans="20:21" ht="12.75">
      <c r="T84" s="264">
        <v>12314</v>
      </c>
      <c r="U84" s="262">
        <v>7</v>
      </c>
    </row>
    <row r="85" spans="20:21" ht="12.75">
      <c r="T85" s="264">
        <v>12414</v>
      </c>
      <c r="U85" s="262">
        <v>6</v>
      </c>
    </row>
    <row r="86" spans="20:21" ht="12.75">
      <c r="T86" s="264">
        <v>12514</v>
      </c>
      <c r="U86" s="262">
        <v>5</v>
      </c>
    </row>
    <row r="87" spans="20:21" ht="12.75">
      <c r="T87" s="264">
        <v>12614</v>
      </c>
      <c r="U87" s="262">
        <v>4</v>
      </c>
    </row>
    <row r="88" spans="20:21" ht="12.75">
      <c r="T88" s="264">
        <v>12714</v>
      </c>
      <c r="U88" s="262">
        <v>3</v>
      </c>
    </row>
    <row r="89" spans="20:21" ht="12.75">
      <c r="T89" s="264">
        <v>12814</v>
      </c>
      <c r="U89" s="262">
        <v>2</v>
      </c>
    </row>
    <row r="90" spans="20:21" ht="12.75">
      <c r="T90" s="264">
        <v>12954</v>
      </c>
      <c r="U90" s="262">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V10" sqref="V10"/>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19.8515625" style="92" bestFit="1" customWidth="1"/>
    <col min="6" max="6" width="43.57421875" style="3" bestFit="1" customWidth="1"/>
    <col min="7" max="7" width="10.8515625" style="3" customWidth="1"/>
    <col min="8" max="12" width="10.7109375" style="3" customWidth="1"/>
    <col min="13" max="13" width="10.8515625" style="3" customWidth="1"/>
    <col min="14" max="14" width="10.57421875" style="94" customWidth="1"/>
    <col min="15" max="15" width="7.7109375" style="92" customWidth="1"/>
    <col min="16" max="16" width="9.57421875" style="92" customWidth="1"/>
    <col min="17" max="17" width="9.140625" style="272" hidden="1" customWidth="1"/>
    <col min="18" max="18" width="9.140625" style="269" hidden="1" customWidth="1"/>
    <col min="19" max="16384" width="9.140625" style="3" customWidth="1"/>
  </cols>
  <sheetData>
    <row r="1" spans="1:18" ht="48.75" customHeight="1">
      <c r="A1" s="521" t="str">
        <f>'YARIŞMA BİLGİLERİ'!A2:K2</f>
        <v>Türkiye Atletizm Federasyonu
Eskişehir Atletizm İl Temsilciliği</v>
      </c>
      <c r="B1" s="521"/>
      <c r="C1" s="521"/>
      <c r="D1" s="521"/>
      <c r="E1" s="521"/>
      <c r="F1" s="521"/>
      <c r="G1" s="521"/>
      <c r="H1" s="521"/>
      <c r="I1" s="521"/>
      <c r="J1" s="521"/>
      <c r="K1" s="521"/>
      <c r="L1" s="521"/>
      <c r="M1" s="521"/>
      <c r="N1" s="521"/>
      <c r="O1" s="521"/>
      <c r="P1" s="521"/>
      <c r="Q1" s="272">
        <v>159</v>
      </c>
      <c r="R1" s="269">
        <v>1</v>
      </c>
    </row>
    <row r="2" spans="1:18" ht="25.5" customHeight="1">
      <c r="A2" s="522" t="str">
        <f>'YARIŞMA BİLGİLERİ'!A14:K14</f>
        <v>Kulüpler arası Yıldızlar Ligi 1.Kademe Yarışmaları</v>
      </c>
      <c r="B2" s="522"/>
      <c r="C2" s="522"/>
      <c r="D2" s="522"/>
      <c r="E2" s="522"/>
      <c r="F2" s="522"/>
      <c r="G2" s="522"/>
      <c r="H2" s="522"/>
      <c r="I2" s="522"/>
      <c r="J2" s="522"/>
      <c r="K2" s="522"/>
      <c r="L2" s="522"/>
      <c r="M2" s="522"/>
      <c r="N2" s="522"/>
      <c r="O2" s="522"/>
      <c r="P2" s="522"/>
      <c r="Q2" s="272">
        <v>169</v>
      </c>
      <c r="R2" s="269">
        <v>2</v>
      </c>
    </row>
    <row r="3" spans="1:18" s="4" customFormat="1" ht="27" customHeight="1">
      <c r="A3" s="523" t="s">
        <v>96</v>
      </c>
      <c r="B3" s="523"/>
      <c r="C3" s="523"/>
      <c r="D3" s="524" t="str">
        <f>'YARIŞMA PROGRAMI'!C13</f>
        <v>Uzun Atlama</v>
      </c>
      <c r="E3" s="524"/>
      <c r="F3" s="95"/>
      <c r="G3" s="228"/>
      <c r="H3" s="223"/>
      <c r="I3" s="204"/>
      <c r="J3" s="204"/>
      <c r="K3" s="204"/>
      <c r="L3" s="204" t="s">
        <v>455</v>
      </c>
      <c r="M3" s="527" t="str">
        <f>'YARIŞMA PROGRAMI'!E13</f>
        <v>Sinan ÇAM  7.39</v>
      </c>
      <c r="N3" s="527"/>
      <c r="O3" s="527"/>
      <c r="P3" s="527"/>
      <c r="Q3" s="272">
        <v>179</v>
      </c>
      <c r="R3" s="269">
        <v>3</v>
      </c>
    </row>
    <row r="4" spans="1:18" s="4" customFormat="1" ht="17.25" customHeight="1">
      <c r="A4" s="526" t="s">
        <v>97</v>
      </c>
      <c r="B4" s="526"/>
      <c r="C4" s="526"/>
      <c r="D4" s="535" t="str">
        <f>'YARIŞMA BİLGİLERİ'!F21</f>
        <v>Yıldız Erkekler</v>
      </c>
      <c r="E4" s="535"/>
      <c r="F4" s="96"/>
      <c r="G4" s="224"/>
      <c r="H4" s="224"/>
      <c r="I4" s="206"/>
      <c r="J4" s="206"/>
      <c r="K4" s="537" t="s">
        <v>95</v>
      </c>
      <c r="L4" s="537"/>
      <c r="M4" s="536" t="str">
        <f>'YARIŞMA PROGRAMI'!B13</f>
        <v>10 Mayıs 2014 - 17.25</v>
      </c>
      <c r="N4" s="536"/>
      <c r="O4" s="536"/>
      <c r="P4" s="276"/>
      <c r="Q4" s="272">
        <v>187</v>
      </c>
      <c r="R4" s="269">
        <v>4</v>
      </c>
    </row>
    <row r="5" spans="1:18" ht="21" customHeight="1">
      <c r="A5" s="5"/>
      <c r="B5" s="5"/>
      <c r="C5" s="5"/>
      <c r="D5" s="9"/>
      <c r="E5" s="6"/>
      <c r="F5" s="7"/>
      <c r="G5" s="8"/>
      <c r="H5" s="8"/>
      <c r="I5" s="8"/>
      <c r="J5" s="8"/>
      <c r="K5" s="8"/>
      <c r="L5" s="8"/>
      <c r="M5" s="8"/>
      <c r="N5" s="531">
        <v>41769.80951666667</v>
      </c>
      <c r="O5" s="531"/>
      <c r="P5" s="280"/>
      <c r="Q5" s="272">
        <v>195</v>
      </c>
      <c r="R5" s="269">
        <v>5</v>
      </c>
    </row>
    <row r="6" spans="1:18" ht="15.75">
      <c r="A6" s="532" t="s">
        <v>6</v>
      </c>
      <c r="B6" s="532"/>
      <c r="C6" s="534" t="s">
        <v>80</v>
      </c>
      <c r="D6" s="534" t="s">
        <v>99</v>
      </c>
      <c r="E6" s="532" t="s">
        <v>7</v>
      </c>
      <c r="F6" s="532" t="s">
        <v>537</v>
      </c>
      <c r="G6" s="533" t="s">
        <v>36</v>
      </c>
      <c r="H6" s="533"/>
      <c r="I6" s="533"/>
      <c r="J6" s="533"/>
      <c r="K6" s="533"/>
      <c r="L6" s="533"/>
      <c r="M6" s="533"/>
      <c r="N6" s="528" t="s">
        <v>8</v>
      </c>
      <c r="O6" s="528" t="s">
        <v>140</v>
      </c>
      <c r="P6" s="528" t="s">
        <v>451</v>
      </c>
      <c r="Q6" s="272">
        <v>203</v>
      </c>
      <c r="R6" s="269">
        <v>6</v>
      </c>
    </row>
    <row r="7" spans="1:18" ht="24.75" customHeight="1">
      <c r="A7" s="532"/>
      <c r="B7" s="532"/>
      <c r="C7" s="534"/>
      <c r="D7" s="534"/>
      <c r="E7" s="532"/>
      <c r="F7" s="532"/>
      <c r="G7" s="97">
        <v>1</v>
      </c>
      <c r="H7" s="97">
        <v>2</v>
      </c>
      <c r="I7" s="97">
        <v>3</v>
      </c>
      <c r="J7" s="257" t="s">
        <v>449</v>
      </c>
      <c r="K7" s="256">
        <v>4</v>
      </c>
      <c r="L7" s="256">
        <v>5</v>
      </c>
      <c r="M7" s="256">
        <v>6</v>
      </c>
      <c r="N7" s="528"/>
      <c r="O7" s="528"/>
      <c r="P7" s="528"/>
      <c r="Q7" s="272">
        <v>211</v>
      </c>
      <c r="R7" s="269">
        <v>7</v>
      </c>
    </row>
    <row r="8" spans="1:18" s="86" customFormat="1" ht="53.25" customHeight="1">
      <c r="A8" s="368">
        <v>1</v>
      </c>
      <c r="B8" s="369" t="s">
        <v>187</v>
      </c>
      <c r="C8" s="328">
        <v>444</v>
      </c>
      <c r="D8" s="370">
        <v>35431</v>
      </c>
      <c r="E8" s="371" t="s">
        <v>878</v>
      </c>
      <c r="F8" s="371" t="s">
        <v>881</v>
      </c>
      <c r="G8" s="324">
        <v>705</v>
      </c>
      <c r="H8" s="324">
        <v>699</v>
      </c>
      <c r="I8" s="324">
        <v>692</v>
      </c>
      <c r="J8" s="326">
        <v>705</v>
      </c>
      <c r="K8" s="326">
        <v>720</v>
      </c>
      <c r="L8" s="326" t="s">
        <v>1073</v>
      </c>
      <c r="M8" s="326" t="s">
        <v>1073</v>
      </c>
      <c r="N8" s="386">
        <v>720</v>
      </c>
      <c r="O8" s="328">
        <v>19</v>
      </c>
      <c r="P8" s="410" t="s">
        <v>1117</v>
      </c>
      <c r="Q8" s="272">
        <v>219</v>
      </c>
      <c r="R8" s="269">
        <v>8</v>
      </c>
    </row>
    <row r="9" spans="1:18" s="86" customFormat="1" ht="53.25" customHeight="1">
      <c r="A9" s="368">
        <v>2</v>
      </c>
      <c r="B9" s="369" t="s">
        <v>200</v>
      </c>
      <c r="C9" s="328">
        <v>425</v>
      </c>
      <c r="D9" s="370">
        <v>35485</v>
      </c>
      <c r="E9" s="371" t="s">
        <v>862</v>
      </c>
      <c r="F9" s="371" t="s">
        <v>866</v>
      </c>
      <c r="G9" s="324">
        <v>695</v>
      </c>
      <c r="H9" s="324" t="s">
        <v>1081</v>
      </c>
      <c r="I9" s="324" t="s">
        <v>1081</v>
      </c>
      <c r="J9" s="326">
        <v>695</v>
      </c>
      <c r="K9" s="326">
        <v>686</v>
      </c>
      <c r="L9" s="326">
        <v>677</v>
      </c>
      <c r="M9" s="326" t="s">
        <v>1073</v>
      </c>
      <c r="N9" s="386">
        <v>695</v>
      </c>
      <c r="O9" s="328">
        <v>18</v>
      </c>
      <c r="P9" s="410" t="s">
        <v>1117</v>
      </c>
      <c r="Q9" s="272">
        <v>227</v>
      </c>
      <c r="R9" s="269">
        <v>9</v>
      </c>
    </row>
    <row r="10" spans="1:18" s="86" customFormat="1" ht="53.25" customHeight="1">
      <c r="A10" s="368">
        <v>3</v>
      </c>
      <c r="B10" s="369" t="s">
        <v>199</v>
      </c>
      <c r="C10" s="328">
        <v>548</v>
      </c>
      <c r="D10" s="370">
        <v>35435</v>
      </c>
      <c r="E10" s="371" t="s">
        <v>946</v>
      </c>
      <c r="F10" s="371" t="s">
        <v>950</v>
      </c>
      <c r="G10" s="324" t="s">
        <v>1081</v>
      </c>
      <c r="H10" s="324">
        <v>659</v>
      </c>
      <c r="I10" s="324">
        <v>664</v>
      </c>
      <c r="J10" s="326">
        <v>664</v>
      </c>
      <c r="K10" s="326" t="s">
        <v>1081</v>
      </c>
      <c r="L10" s="326">
        <v>667</v>
      </c>
      <c r="M10" s="326">
        <v>666</v>
      </c>
      <c r="N10" s="386">
        <v>667</v>
      </c>
      <c r="O10" s="328">
        <v>17</v>
      </c>
      <c r="P10" s="410" t="s">
        <v>1117</v>
      </c>
      <c r="Q10" s="272">
        <v>235</v>
      </c>
      <c r="R10" s="269">
        <v>10</v>
      </c>
    </row>
    <row r="11" spans="1:18" s="86" customFormat="1" ht="53.25" customHeight="1">
      <c r="A11" s="368">
        <v>4</v>
      </c>
      <c r="B11" s="369" t="s">
        <v>192</v>
      </c>
      <c r="C11" s="328">
        <v>348</v>
      </c>
      <c r="D11" s="370">
        <v>35567</v>
      </c>
      <c r="E11" s="371" t="s">
        <v>1021</v>
      </c>
      <c r="F11" s="371" t="s">
        <v>812</v>
      </c>
      <c r="G11" s="324">
        <v>556</v>
      </c>
      <c r="H11" s="324" t="s">
        <v>1081</v>
      </c>
      <c r="I11" s="324">
        <v>634</v>
      </c>
      <c r="J11" s="326">
        <v>634</v>
      </c>
      <c r="K11" s="326">
        <v>631</v>
      </c>
      <c r="L11" s="326">
        <v>658</v>
      </c>
      <c r="M11" s="326" t="s">
        <v>1081</v>
      </c>
      <c r="N11" s="386">
        <v>658</v>
      </c>
      <c r="O11" s="328">
        <v>16</v>
      </c>
      <c r="P11" s="410" t="s">
        <v>1121</v>
      </c>
      <c r="Q11" s="272">
        <v>243</v>
      </c>
      <c r="R11" s="269">
        <v>11</v>
      </c>
    </row>
    <row r="12" spans="1:18" s="86" customFormat="1" ht="53.25" customHeight="1">
      <c r="A12" s="368">
        <v>5</v>
      </c>
      <c r="B12" s="369" t="s">
        <v>205</v>
      </c>
      <c r="C12" s="328">
        <v>491</v>
      </c>
      <c r="D12" s="370">
        <v>35812</v>
      </c>
      <c r="E12" s="371" t="s">
        <v>1055</v>
      </c>
      <c r="F12" s="371" t="s">
        <v>908</v>
      </c>
      <c r="G12" s="324">
        <v>628</v>
      </c>
      <c r="H12" s="324">
        <v>647</v>
      </c>
      <c r="I12" s="324" t="s">
        <v>1081</v>
      </c>
      <c r="J12" s="326">
        <v>647</v>
      </c>
      <c r="K12" s="326">
        <v>638</v>
      </c>
      <c r="L12" s="326" t="s">
        <v>1081</v>
      </c>
      <c r="M12" s="326" t="s">
        <v>1081</v>
      </c>
      <c r="N12" s="386">
        <v>647</v>
      </c>
      <c r="O12" s="328">
        <v>15</v>
      </c>
      <c r="P12" s="410" t="s">
        <v>1127</v>
      </c>
      <c r="Q12" s="272">
        <v>251</v>
      </c>
      <c r="R12" s="269">
        <v>12</v>
      </c>
    </row>
    <row r="13" spans="1:18" s="86" customFormat="1" ht="53.25" customHeight="1">
      <c r="A13" s="368">
        <v>6</v>
      </c>
      <c r="B13" s="369" t="s">
        <v>203</v>
      </c>
      <c r="C13" s="328">
        <v>543</v>
      </c>
      <c r="D13" s="370">
        <v>36063</v>
      </c>
      <c r="E13" s="371" t="s">
        <v>934</v>
      </c>
      <c r="F13" s="371" t="s">
        <v>936</v>
      </c>
      <c r="G13" s="324">
        <v>628</v>
      </c>
      <c r="H13" s="324" t="s">
        <v>1081</v>
      </c>
      <c r="I13" s="324">
        <v>633</v>
      </c>
      <c r="J13" s="326">
        <v>633</v>
      </c>
      <c r="K13" s="326" t="s">
        <v>1081</v>
      </c>
      <c r="L13" s="326" t="s">
        <v>1081</v>
      </c>
      <c r="M13" s="326" t="s">
        <v>1081</v>
      </c>
      <c r="N13" s="386">
        <v>633</v>
      </c>
      <c r="O13" s="328">
        <v>14</v>
      </c>
      <c r="P13" s="410" t="s">
        <v>1098</v>
      </c>
      <c r="Q13" s="272">
        <v>259</v>
      </c>
      <c r="R13" s="269">
        <v>13</v>
      </c>
    </row>
    <row r="14" spans="1:18" s="86" customFormat="1" ht="53.25" customHeight="1">
      <c r="A14" s="368">
        <v>7</v>
      </c>
      <c r="B14" s="369" t="s">
        <v>195</v>
      </c>
      <c r="C14" s="328">
        <v>389</v>
      </c>
      <c r="D14" s="370">
        <v>35847</v>
      </c>
      <c r="E14" s="371" t="s">
        <v>833</v>
      </c>
      <c r="F14" s="371" t="s">
        <v>835</v>
      </c>
      <c r="G14" s="324">
        <v>606</v>
      </c>
      <c r="H14" s="324">
        <v>582</v>
      </c>
      <c r="I14" s="324">
        <v>631</v>
      </c>
      <c r="J14" s="326">
        <v>631</v>
      </c>
      <c r="K14" s="326">
        <v>610</v>
      </c>
      <c r="L14" s="326">
        <v>598</v>
      </c>
      <c r="M14" s="326">
        <v>588</v>
      </c>
      <c r="N14" s="386">
        <v>631</v>
      </c>
      <c r="O14" s="328">
        <v>13</v>
      </c>
      <c r="P14" s="410" t="s">
        <v>1124</v>
      </c>
      <c r="Q14" s="272">
        <v>267</v>
      </c>
      <c r="R14" s="269">
        <v>14</v>
      </c>
    </row>
    <row r="15" spans="1:18" s="86" customFormat="1" ht="53.25" customHeight="1">
      <c r="A15" s="368">
        <v>8</v>
      </c>
      <c r="B15" s="369" t="s">
        <v>189</v>
      </c>
      <c r="C15" s="328">
        <v>413</v>
      </c>
      <c r="D15" s="370">
        <v>35431</v>
      </c>
      <c r="E15" s="371" t="s">
        <v>846</v>
      </c>
      <c r="F15" s="371" t="s">
        <v>849</v>
      </c>
      <c r="G15" s="324" t="s">
        <v>1081</v>
      </c>
      <c r="H15" s="324">
        <v>612</v>
      </c>
      <c r="I15" s="324">
        <v>601</v>
      </c>
      <c r="J15" s="326">
        <v>612</v>
      </c>
      <c r="K15" s="326">
        <v>583</v>
      </c>
      <c r="L15" s="326">
        <v>571</v>
      </c>
      <c r="M15" s="326" t="s">
        <v>1081</v>
      </c>
      <c r="N15" s="386">
        <v>612</v>
      </c>
      <c r="O15" s="328">
        <v>12</v>
      </c>
      <c r="P15" s="410" t="s">
        <v>1119</v>
      </c>
      <c r="Q15" s="272">
        <v>275</v>
      </c>
      <c r="R15" s="269">
        <v>15</v>
      </c>
    </row>
    <row r="16" spans="1:18" s="86" customFormat="1" ht="53.25" customHeight="1">
      <c r="A16" s="368">
        <v>9</v>
      </c>
      <c r="B16" s="369" t="s">
        <v>191</v>
      </c>
      <c r="C16" s="328">
        <v>469</v>
      </c>
      <c r="D16" s="370">
        <v>35820</v>
      </c>
      <c r="E16" s="371" t="s">
        <v>903</v>
      </c>
      <c r="F16" s="371" t="s">
        <v>905</v>
      </c>
      <c r="G16" s="324">
        <v>594</v>
      </c>
      <c r="H16" s="324">
        <v>606</v>
      </c>
      <c r="I16" s="324">
        <v>591</v>
      </c>
      <c r="J16" s="326">
        <v>606</v>
      </c>
      <c r="K16" s="326"/>
      <c r="L16" s="326"/>
      <c r="M16" s="326"/>
      <c r="N16" s="386">
        <v>606</v>
      </c>
      <c r="O16" s="328">
        <v>11</v>
      </c>
      <c r="P16" s="410" t="s">
        <v>1120</v>
      </c>
      <c r="Q16" s="272">
        <v>281</v>
      </c>
      <c r="R16" s="269">
        <v>16</v>
      </c>
    </row>
    <row r="17" spans="1:18" s="86" customFormat="1" ht="53.25" customHeight="1">
      <c r="A17" s="368">
        <v>10</v>
      </c>
      <c r="B17" s="369" t="s">
        <v>188</v>
      </c>
      <c r="C17" s="328">
        <v>516</v>
      </c>
      <c r="D17" s="370">
        <v>35462</v>
      </c>
      <c r="E17" s="371" t="s">
        <v>1058</v>
      </c>
      <c r="F17" s="371" t="s">
        <v>923</v>
      </c>
      <c r="G17" s="324">
        <v>573</v>
      </c>
      <c r="H17" s="324">
        <v>570</v>
      </c>
      <c r="I17" s="324">
        <v>595</v>
      </c>
      <c r="J17" s="326">
        <v>595</v>
      </c>
      <c r="K17" s="326"/>
      <c r="L17" s="326"/>
      <c r="M17" s="326"/>
      <c r="N17" s="386">
        <v>595</v>
      </c>
      <c r="O17" s="328">
        <v>10</v>
      </c>
      <c r="P17" s="410" t="s">
        <v>1118</v>
      </c>
      <c r="Q17" s="272">
        <v>287</v>
      </c>
      <c r="R17" s="269">
        <v>17</v>
      </c>
    </row>
    <row r="18" spans="1:18" s="86" customFormat="1" ht="53.25" customHeight="1">
      <c r="A18" s="368">
        <v>11</v>
      </c>
      <c r="B18" s="369" t="s">
        <v>204</v>
      </c>
      <c r="C18" s="328">
        <v>325</v>
      </c>
      <c r="D18" s="370">
        <v>35796</v>
      </c>
      <c r="E18" s="371" t="s">
        <v>808</v>
      </c>
      <c r="F18" s="371" t="s">
        <v>811</v>
      </c>
      <c r="G18" s="324">
        <v>582</v>
      </c>
      <c r="H18" s="324">
        <v>564</v>
      </c>
      <c r="I18" s="324" t="s">
        <v>1073</v>
      </c>
      <c r="J18" s="326">
        <v>582</v>
      </c>
      <c r="K18" s="326" t="s">
        <v>1073</v>
      </c>
      <c r="L18" s="326" t="s">
        <v>1073</v>
      </c>
      <c r="M18" s="326" t="s">
        <v>1073</v>
      </c>
      <c r="N18" s="386">
        <v>582</v>
      </c>
      <c r="O18" s="328">
        <v>9</v>
      </c>
      <c r="P18" s="410" t="s">
        <v>1122</v>
      </c>
      <c r="Q18" s="272">
        <v>293</v>
      </c>
      <c r="R18" s="269">
        <v>18</v>
      </c>
    </row>
    <row r="19" spans="1:18" s="86" customFormat="1" ht="53.25" customHeight="1">
      <c r="A19" s="368">
        <v>12</v>
      </c>
      <c r="B19" s="369" t="s">
        <v>197</v>
      </c>
      <c r="C19" s="328">
        <v>513</v>
      </c>
      <c r="D19" s="370">
        <v>36161</v>
      </c>
      <c r="E19" s="371" t="s">
        <v>909</v>
      </c>
      <c r="F19" s="371" t="s">
        <v>920</v>
      </c>
      <c r="G19" s="324" t="s">
        <v>1081</v>
      </c>
      <c r="H19" s="324" t="s">
        <v>1081</v>
      </c>
      <c r="I19" s="324">
        <v>571</v>
      </c>
      <c r="J19" s="326">
        <v>571</v>
      </c>
      <c r="K19" s="326"/>
      <c r="L19" s="326"/>
      <c r="M19" s="326"/>
      <c r="N19" s="386">
        <v>571</v>
      </c>
      <c r="O19" s="328">
        <v>8</v>
      </c>
      <c r="P19" s="410" t="s">
        <v>1124</v>
      </c>
      <c r="Q19" s="272">
        <v>299</v>
      </c>
      <c r="R19" s="269">
        <v>19</v>
      </c>
    </row>
    <row r="20" spans="1:18" s="86" customFormat="1" ht="53.25" customHeight="1">
      <c r="A20" s="368">
        <v>13</v>
      </c>
      <c r="B20" s="369" t="s">
        <v>194</v>
      </c>
      <c r="C20" s="328">
        <v>566</v>
      </c>
      <c r="D20" s="370">
        <v>35956</v>
      </c>
      <c r="E20" s="371" t="s">
        <v>958</v>
      </c>
      <c r="F20" s="371" t="s">
        <v>959</v>
      </c>
      <c r="G20" s="324">
        <v>458</v>
      </c>
      <c r="H20" s="324">
        <v>544</v>
      </c>
      <c r="I20" s="324">
        <v>520</v>
      </c>
      <c r="J20" s="326">
        <v>544</v>
      </c>
      <c r="K20" s="326"/>
      <c r="L20" s="326"/>
      <c r="M20" s="326"/>
      <c r="N20" s="386">
        <v>544</v>
      </c>
      <c r="O20" s="328">
        <v>7</v>
      </c>
      <c r="P20" s="410" t="s">
        <v>1123</v>
      </c>
      <c r="Q20" s="272">
        <v>305</v>
      </c>
      <c r="R20" s="269">
        <v>20</v>
      </c>
    </row>
    <row r="21" spans="1:18" s="86" customFormat="1" ht="53.25" customHeight="1">
      <c r="A21" s="368">
        <v>14</v>
      </c>
      <c r="B21" s="369" t="s">
        <v>193</v>
      </c>
      <c r="C21" s="328">
        <v>579</v>
      </c>
      <c r="D21" s="370">
        <v>36267</v>
      </c>
      <c r="E21" s="371" t="s">
        <v>979</v>
      </c>
      <c r="F21" s="371" t="s">
        <v>980</v>
      </c>
      <c r="G21" s="324" t="s">
        <v>1081</v>
      </c>
      <c r="H21" s="324">
        <v>536</v>
      </c>
      <c r="I21" s="324">
        <v>532</v>
      </c>
      <c r="J21" s="326">
        <v>536</v>
      </c>
      <c r="K21" s="326"/>
      <c r="L21" s="326"/>
      <c r="M21" s="326"/>
      <c r="N21" s="386">
        <v>536</v>
      </c>
      <c r="O21" s="328">
        <v>6</v>
      </c>
      <c r="P21" s="410" t="s">
        <v>1122</v>
      </c>
      <c r="Q21" s="272">
        <v>311</v>
      </c>
      <c r="R21" s="269">
        <v>21</v>
      </c>
    </row>
    <row r="22" spans="1:18" s="86" customFormat="1" ht="53.25" customHeight="1">
      <c r="A22" s="368">
        <v>15</v>
      </c>
      <c r="B22" s="369" t="s">
        <v>198</v>
      </c>
      <c r="C22" s="328">
        <v>372</v>
      </c>
      <c r="D22" s="370">
        <v>37008</v>
      </c>
      <c r="E22" s="371" t="s">
        <v>821</v>
      </c>
      <c r="F22" s="371" t="s">
        <v>823</v>
      </c>
      <c r="G22" s="324">
        <v>493</v>
      </c>
      <c r="H22" s="324">
        <v>369</v>
      </c>
      <c r="I22" s="324">
        <v>521</v>
      </c>
      <c r="J22" s="326">
        <v>521</v>
      </c>
      <c r="K22" s="326"/>
      <c r="L22" s="326"/>
      <c r="M22" s="326"/>
      <c r="N22" s="386">
        <v>521</v>
      </c>
      <c r="O22" s="328">
        <v>5</v>
      </c>
      <c r="P22" s="410" t="s">
        <v>1126</v>
      </c>
      <c r="Q22" s="272">
        <v>317</v>
      </c>
      <c r="R22" s="269">
        <v>22</v>
      </c>
    </row>
    <row r="23" spans="1:18" s="86" customFormat="1" ht="53.25" customHeight="1">
      <c r="A23" s="368">
        <v>16</v>
      </c>
      <c r="B23" s="369" t="s">
        <v>201</v>
      </c>
      <c r="C23" s="328">
        <v>737</v>
      </c>
      <c r="D23" s="370">
        <v>36934</v>
      </c>
      <c r="E23" s="371" t="s">
        <v>962</v>
      </c>
      <c r="F23" s="371" t="s">
        <v>969</v>
      </c>
      <c r="G23" s="411">
        <v>485</v>
      </c>
      <c r="H23" s="324">
        <v>507</v>
      </c>
      <c r="I23" s="324" t="s">
        <v>1081</v>
      </c>
      <c r="J23" s="326">
        <v>507</v>
      </c>
      <c r="K23" s="326"/>
      <c r="L23" s="326"/>
      <c r="M23" s="326"/>
      <c r="N23" s="386">
        <v>507</v>
      </c>
      <c r="O23" s="328">
        <v>4</v>
      </c>
      <c r="P23" s="410" t="s">
        <v>1120</v>
      </c>
      <c r="Q23" s="272">
        <v>323</v>
      </c>
      <c r="R23" s="269">
        <v>23</v>
      </c>
    </row>
    <row r="24" spans="1:18" s="86" customFormat="1" ht="53.25" customHeight="1">
      <c r="A24" s="368">
        <v>17</v>
      </c>
      <c r="B24" s="369" t="s">
        <v>196</v>
      </c>
      <c r="C24" s="328">
        <v>478</v>
      </c>
      <c r="D24" s="370">
        <v>36312</v>
      </c>
      <c r="E24" s="371" t="s">
        <v>1044</v>
      </c>
      <c r="F24" s="371" t="s">
        <v>906</v>
      </c>
      <c r="G24" s="324" t="s">
        <v>1081</v>
      </c>
      <c r="H24" s="324">
        <v>484</v>
      </c>
      <c r="I24" s="324">
        <v>507</v>
      </c>
      <c r="J24" s="326">
        <v>507</v>
      </c>
      <c r="K24" s="326"/>
      <c r="L24" s="326"/>
      <c r="M24" s="326"/>
      <c r="N24" s="386">
        <v>507</v>
      </c>
      <c r="O24" s="328">
        <v>3</v>
      </c>
      <c r="P24" s="410" t="s">
        <v>1125</v>
      </c>
      <c r="Q24" s="272">
        <v>329</v>
      </c>
      <c r="R24" s="269">
        <v>24</v>
      </c>
    </row>
    <row r="25" spans="1:18" s="86" customFormat="1" ht="53.25" customHeight="1">
      <c r="A25" s="368">
        <v>18</v>
      </c>
      <c r="B25" s="369" t="s">
        <v>202</v>
      </c>
      <c r="C25" s="328">
        <v>394</v>
      </c>
      <c r="D25" s="370">
        <v>0</v>
      </c>
      <c r="E25" s="371" t="s">
        <v>1033</v>
      </c>
      <c r="F25" s="371" t="s">
        <v>836</v>
      </c>
      <c r="G25" s="324" t="s">
        <v>1081</v>
      </c>
      <c r="H25" s="324">
        <v>503</v>
      </c>
      <c r="I25" s="324">
        <v>460</v>
      </c>
      <c r="J25" s="326">
        <v>503</v>
      </c>
      <c r="K25" s="326"/>
      <c r="L25" s="326"/>
      <c r="M25" s="326"/>
      <c r="N25" s="386">
        <v>503</v>
      </c>
      <c r="O25" s="328">
        <v>2</v>
      </c>
      <c r="P25" s="410" t="s">
        <v>1121</v>
      </c>
      <c r="Q25" s="272">
        <v>335</v>
      </c>
      <c r="R25" s="269">
        <v>25</v>
      </c>
    </row>
    <row r="26" spans="1:18" s="86" customFormat="1" ht="53.25" customHeight="1">
      <c r="A26" s="368">
        <v>19</v>
      </c>
      <c r="B26" s="369" t="s">
        <v>190</v>
      </c>
      <c r="C26" s="328">
        <v>453</v>
      </c>
      <c r="D26" s="370">
        <v>36526</v>
      </c>
      <c r="E26" s="371" t="s">
        <v>891</v>
      </c>
      <c r="F26" s="371" t="s">
        <v>893</v>
      </c>
      <c r="G26" s="324">
        <v>502</v>
      </c>
      <c r="H26" s="324">
        <v>473</v>
      </c>
      <c r="I26" s="324" t="s">
        <v>1081</v>
      </c>
      <c r="J26" s="326">
        <v>502</v>
      </c>
      <c r="K26" s="326"/>
      <c r="L26" s="326"/>
      <c r="M26" s="326"/>
      <c r="N26" s="386">
        <v>502</v>
      </c>
      <c r="O26" s="328">
        <v>1</v>
      </c>
      <c r="P26" s="410" t="s">
        <v>1120</v>
      </c>
      <c r="Q26" s="272">
        <v>341</v>
      </c>
      <c r="R26" s="269">
        <v>26</v>
      </c>
    </row>
    <row r="27" spans="1:18" s="86" customFormat="1" ht="53.25" customHeight="1">
      <c r="A27" s="98"/>
      <c r="B27" s="99" t="s">
        <v>206</v>
      </c>
      <c r="C27" s="274" t="s">
        <v>1072</v>
      </c>
      <c r="D27" s="100" t="s">
        <v>1072</v>
      </c>
      <c r="E27" s="203" t="s">
        <v>1072</v>
      </c>
      <c r="F27" s="203" t="s">
        <v>1072</v>
      </c>
      <c r="G27" s="324"/>
      <c r="H27" s="324"/>
      <c r="I27" s="324"/>
      <c r="J27" s="325">
        <v>0</v>
      </c>
      <c r="K27" s="326"/>
      <c r="L27" s="326"/>
      <c r="M27" s="326"/>
      <c r="N27" s="327">
        <v>0</v>
      </c>
      <c r="O27" s="328"/>
      <c r="P27" s="329"/>
      <c r="Q27" s="272">
        <v>347</v>
      </c>
      <c r="R27" s="269">
        <v>27</v>
      </c>
    </row>
    <row r="28" spans="1:18" s="86" customFormat="1" ht="53.25" customHeight="1">
      <c r="A28" s="98"/>
      <c r="B28" s="99" t="s">
        <v>207</v>
      </c>
      <c r="C28" s="274" t="s">
        <v>1072</v>
      </c>
      <c r="D28" s="100" t="s">
        <v>1072</v>
      </c>
      <c r="E28" s="203" t="s">
        <v>1072</v>
      </c>
      <c r="F28" s="203" t="s">
        <v>1072</v>
      </c>
      <c r="G28" s="324"/>
      <c r="H28" s="324"/>
      <c r="I28" s="324"/>
      <c r="J28" s="325">
        <v>0</v>
      </c>
      <c r="K28" s="326"/>
      <c r="L28" s="326"/>
      <c r="M28" s="326"/>
      <c r="N28" s="327">
        <v>0</v>
      </c>
      <c r="O28" s="328"/>
      <c r="P28" s="329"/>
      <c r="Q28" s="272">
        <v>353</v>
      </c>
      <c r="R28" s="269">
        <v>28</v>
      </c>
    </row>
    <row r="29" spans="1:18" s="86" customFormat="1" ht="53.25" customHeight="1">
      <c r="A29" s="98"/>
      <c r="B29" s="99" t="s">
        <v>208</v>
      </c>
      <c r="C29" s="274" t="s">
        <v>1072</v>
      </c>
      <c r="D29" s="100" t="s">
        <v>1072</v>
      </c>
      <c r="E29" s="203" t="s">
        <v>1072</v>
      </c>
      <c r="F29" s="203" t="s">
        <v>1072</v>
      </c>
      <c r="G29" s="324"/>
      <c r="H29" s="324"/>
      <c r="I29" s="324"/>
      <c r="J29" s="325">
        <v>0</v>
      </c>
      <c r="K29" s="326"/>
      <c r="L29" s="326"/>
      <c r="M29" s="326"/>
      <c r="N29" s="327">
        <v>0</v>
      </c>
      <c r="O29" s="328"/>
      <c r="P29" s="329"/>
      <c r="Q29" s="272">
        <v>359</v>
      </c>
      <c r="R29" s="269">
        <v>29</v>
      </c>
    </row>
    <row r="30" spans="1:18" s="86" customFormat="1" ht="53.25" customHeight="1">
      <c r="A30" s="98"/>
      <c r="B30" s="99" t="s">
        <v>209</v>
      </c>
      <c r="C30" s="274" t="s">
        <v>1072</v>
      </c>
      <c r="D30" s="100" t="s">
        <v>1072</v>
      </c>
      <c r="E30" s="203" t="s">
        <v>1072</v>
      </c>
      <c r="F30" s="203" t="s">
        <v>1072</v>
      </c>
      <c r="G30" s="324"/>
      <c r="H30" s="324"/>
      <c r="I30" s="324"/>
      <c r="J30" s="325">
        <v>0</v>
      </c>
      <c r="K30" s="326"/>
      <c r="L30" s="326"/>
      <c r="M30" s="326"/>
      <c r="N30" s="327">
        <v>0</v>
      </c>
      <c r="O30" s="328"/>
      <c r="P30" s="329"/>
      <c r="Q30" s="272">
        <v>365</v>
      </c>
      <c r="R30" s="269">
        <v>30</v>
      </c>
    </row>
    <row r="31" spans="1:18" s="86" customFormat="1" ht="53.25" customHeight="1">
      <c r="A31" s="98"/>
      <c r="B31" s="99" t="s">
        <v>210</v>
      </c>
      <c r="C31" s="274" t="s">
        <v>1072</v>
      </c>
      <c r="D31" s="100" t="s">
        <v>1072</v>
      </c>
      <c r="E31" s="203" t="s">
        <v>1072</v>
      </c>
      <c r="F31" s="203" t="s">
        <v>1072</v>
      </c>
      <c r="G31" s="324"/>
      <c r="H31" s="324"/>
      <c r="I31" s="324"/>
      <c r="J31" s="325">
        <v>0</v>
      </c>
      <c r="K31" s="326"/>
      <c r="L31" s="326"/>
      <c r="M31" s="326"/>
      <c r="N31" s="327">
        <v>0</v>
      </c>
      <c r="O31" s="328"/>
      <c r="P31" s="329"/>
      <c r="Q31" s="272">
        <v>371</v>
      </c>
      <c r="R31" s="269">
        <v>31</v>
      </c>
    </row>
    <row r="32" spans="1:18" s="86" customFormat="1" ht="53.25" customHeight="1">
      <c r="A32" s="98"/>
      <c r="B32" s="99" t="s">
        <v>211</v>
      </c>
      <c r="C32" s="274" t="s">
        <v>1072</v>
      </c>
      <c r="D32" s="100" t="s">
        <v>1072</v>
      </c>
      <c r="E32" s="203" t="s">
        <v>1072</v>
      </c>
      <c r="F32" s="203" t="s">
        <v>1072</v>
      </c>
      <c r="G32" s="324"/>
      <c r="H32" s="324"/>
      <c r="I32" s="324"/>
      <c r="J32" s="325">
        <v>0</v>
      </c>
      <c r="K32" s="326"/>
      <c r="L32" s="326"/>
      <c r="M32" s="326"/>
      <c r="N32" s="327">
        <v>0</v>
      </c>
      <c r="O32" s="328"/>
      <c r="P32" s="329"/>
      <c r="Q32" s="272">
        <v>377</v>
      </c>
      <c r="R32" s="269">
        <v>32</v>
      </c>
    </row>
    <row r="33" spans="1:18" s="89" customFormat="1" ht="30.75" customHeight="1">
      <c r="A33" s="87"/>
      <c r="B33" s="87"/>
      <c r="C33" s="87"/>
      <c r="D33" s="88"/>
      <c r="E33" s="87"/>
      <c r="N33" s="90"/>
      <c r="O33" s="87"/>
      <c r="P33" s="87"/>
      <c r="Q33" s="272">
        <v>455</v>
      </c>
      <c r="R33" s="269">
        <v>48</v>
      </c>
    </row>
    <row r="34" spans="1:18" s="89" customFormat="1" ht="30.75" customHeight="1">
      <c r="A34" s="529" t="s">
        <v>4</v>
      </c>
      <c r="B34" s="529"/>
      <c r="C34" s="529"/>
      <c r="D34" s="529"/>
      <c r="E34" s="91" t="s">
        <v>0</v>
      </c>
      <c r="F34" s="91" t="s">
        <v>1</v>
      </c>
      <c r="G34" s="530" t="s">
        <v>2</v>
      </c>
      <c r="H34" s="530"/>
      <c r="I34" s="530"/>
      <c r="J34" s="530"/>
      <c r="K34" s="530"/>
      <c r="L34" s="530"/>
      <c r="M34" s="530"/>
      <c r="N34" s="530" t="s">
        <v>3</v>
      </c>
      <c r="O34" s="530"/>
      <c r="P34" s="91"/>
      <c r="Q34" s="272">
        <v>460</v>
      </c>
      <c r="R34" s="269">
        <v>49</v>
      </c>
    </row>
    <row r="35" spans="17:18" ht="12.75">
      <c r="Q35" s="272">
        <v>465</v>
      </c>
      <c r="R35" s="269">
        <v>50</v>
      </c>
    </row>
    <row r="36" spans="17:18" ht="12.75">
      <c r="Q36" s="272">
        <v>469</v>
      </c>
      <c r="R36" s="269">
        <v>51</v>
      </c>
    </row>
    <row r="37" spans="17:18" ht="12.75">
      <c r="Q37" s="273">
        <v>473</v>
      </c>
      <c r="R37" s="91">
        <v>52</v>
      </c>
    </row>
    <row r="38" spans="17:18" ht="12.75">
      <c r="Q38" s="273">
        <v>477</v>
      </c>
      <c r="R38" s="91">
        <v>53</v>
      </c>
    </row>
    <row r="39" spans="17:18" ht="12.75">
      <c r="Q39" s="273">
        <v>481</v>
      </c>
      <c r="R39" s="91">
        <v>54</v>
      </c>
    </row>
    <row r="40" spans="17:18" ht="12.75">
      <c r="Q40" s="273">
        <v>485</v>
      </c>
      <c r="R40" s="91">
        <v>55</v>
      </c>
    </row>
    <row r="41" spans="17:18" ht="12.75">
      <c r="Q41" s="273">
        <v>489</v>
      </c>
      <c r="R41" s="91">
        <v>56</v>
      </c>
    </row>
    <row r="42" spans="17:18" ht="12.75">
      <c r="Q42" s="273">
        <v>493</v>
      </c>
      <c r="R42" s="91">
        <v>57</v>
      </c>
    </row>
    <row r="43" spans="17:18" ht="12.75">
      <c r="Q43" s="273">
        <v>497</v>
      </c>
      <c r="R43" s="91">
        <v>58</v>
      </c>
    </row>
    <row r="44" spans="17:18" ht="12.75">
      <c r="Q44" s="273">
        <v>501</v>
      </c>
      <c r="R44" s="91">
        <v>59</v>
      </c>
    </row>
    <row r="45" spans="17:18" ht="12.75">
      <c r="Q45" s="273">
        <v>505</v>
      </c>
      <c r="R45" s="91">
        <v>60</v>
      </c>
    </row>
    <row r="46" spans="17:18" ht="12.75">
      <c r="Q46" s="273">
        <v>509</v>
      </c>
      <c r="R46" s="91">
        <v>61</v>
      </c>
    </row>
    <row r="47" spans="17:18" ht="12.75">
      <c r="Q47" s="273">
        <v>513</v>
      </c>
      <c r="R47" s="91">
        <v>62</v>
      </c>
    </row>
    <row r="48" spans="17:18" ht="12.75">
      <c r="Q48" s="273">
        <v>517</v>
      </c>
      <c r="R48" s="91">
        <v>63</v>
      </c>
    </row>
    <row r="49" spans="17:18" ht="12.75">
      <c r="Q49" s="273">
        <v>521</v>
      </c>
      <c r="R49" s="91">
        <v>64</v>
      </c>
    </row>
    <row r="50" spans="17:18" ht="12.75">
      <c r="Q50" s="273">
        <v>525</v>
      </c>
      <c r="R50" s="91">
        <v>65</v>
      </c>
    </row>
    <row r="51" spans="17:18" ht="12.75">
      <c r="Q51" s="273">
        <v>529</v>
      </c>
      <c r="R51" s="91">
        <v>66</v>
      </c>
    </row>
    <row r="52" spans="17:18" ht="12.75">
      <c r="Q52" s="273">
        <v>533</v>
      </c>
      <c r="R52" s="91">
        <v>67</v>
      </c>
    </row>
    <row r="53" spans="17:18" ht="12.75">
      <c r="Q53" s="273">
        <v>537</v>
      </c>
      <c r="R53" s="91">
        <v>68</v>
      </c>
    </row>
    <row r="54" spans="17:18" ht="12.75">
      <c r="Q54" s="273">
        <v>541</v>
      </c>
      <c r="R54" s="91">
        <v>69</v>
      </c>
    </row>
    <row r="55" spans="17:18" ht="12.75">
      <c r="Q55" s="273">
        <v>545</v>
      </c>
      <c r="R55" s="91">
        <v>70</v>
      </c>
    </row>
    <row r="56" spans="17:18" ht="12.75">
      <c r="Q56" s="273">
        <v>549</v>
      </c>
      <c r="R56" s="91">
        <v>71</v>
      </c>
    </row>
    <row r="57" spans="17:18" ht="12.75">
      <c r="Q57" s="273">
        <v>553</v>
      </c>
      <c r="R57" s="91">
        <v>72</v>
      </c>
    </row>
    <row r="58" spans="17:18" ht="12.75">
      <c r="Q58" s="273">
        <v>557</v>
      </c>
      <c r="R58" s="91">
        <v>73</v>
      </c>
    </row>
    <row r="59" spans="17:18" ht="12.75">
      <c r="Q59" s="273">
        <v>561</v>
      </c>
      <c r="R59" s="91">
        <v>74</v>
      </c>
    </row>
    <row r="60" spans="17:18" ht="12.75">
      <c r="Q60" s="273">
        <v>565</v>
      </c>
      <c r="R60" s="91">
        <v>75</v>
      </c>
    </row>
    <row r="61" spans="17:18" ht="12.75">
      <c r="Q61" s="273">
        <v>569</v>
      </c>
      <c r="R61" s="91">
        <v>76</v>
      </c>
    </row>
    <row r="62" spans="17:18" ht="12.75">
      <c r="Q62" s="273">
        <v>573</v>
      </c>
      <c r="R62" s="91">
        <v>77</v>
      </c>
    </row>
    <row r="63" spans="17:18" ht="12.75">
      <c r="Q63" s="273">
        <v>577</v>
      </c>
      <c r="R63" s="91">
        <v>78</v>
      </c>
    </row>
    <row r="64" spans="17:18" ht="12.75">
      <c r="Q64" s="273">
        <v>581</v>
      </c>
      <c r="R64" s="91">
        <v>79</v>
      </c>
    </row>
    <row r="65" spans="17:18" ht="12.75">
      <c r="Q65" s="273">
        <v>585</v>
      </c>
      <c r="R65" s="91">
        <v>80</v>
      </c>
    </row>
    <row r="66" spans="17:18" ht="12.75">
      <c r="Q66" s="273">
        <v>589</v>
      </c>
      <c r="R66" s="91">
        <v>81</v>
      </c>
    </row>
    <row r="67" spans="17:18" ht="12.75">
      <c r="Q67" s="273">
        <v>593</v>
      </c>
      <c r="R67" s="91">
        <v>82</v>
      </c>
    </row>
    <row r="68" spans="17:18" ht="12.75">
      <c r="Q68" s="273">
        <v>597</v>
      </c>
      <c r="R68" s="91">
        <v>83</v>
      </c>
    </row>
    <row r="69" spans="17:18" ht="12.75">
      <c r="Q69" s="273">
        <v>601</v>
      </c>
      <c r="R69" s="91">
        <v>84</v>
      </c>
    </row>
    <row r="70" spans="17:18" ht="12.75">
      <c r="Q70" s="273">
        <v>605</v>
      </c>
      <c r="R70" s="91">
        <v>85</v>
      </c>
    </row>
    <row r="71" spans="17:18" ht="12.75">
      <c r="Q71" s="273">
        <v>608</v>
      </c>
      <c r="R71" s="91">
        <v>86</v>
      </c>
    </row>
    <row r="72" spans="17:18" ht="12.75">
      <c r="Q72" s="273">
        <v>611</v>
      </c>
      <c r="R72" s="91">
        <v>87</v>
      </c>
    </row>
    <row r="73" spans="17:18" ht="12.75">
      <c r="Q73" s="273">
        <v>614</v>
      </c>
      <c r="R73" s="91">
        <v>88</v>
      </c>
    </row>
    <row r="74" spans="17:18" ht="12.75">
      <c r="Q74" s="273">
        <v>617</v>
      </c>
      <c r="R74" s="91">
        <v>89</v>
      </c>
    </row>
    <row r="75" spans="17:18" ht="12.75">
      <c r="Q75" s="273">
        <v>620</v>
      </c>
      <c r="R75" s="91">
        <v>90</v>
      </c>
    </row>
    <row r="76" spans="17:18" ht="12.75">
      <c r="Q76" s="273">
        <v>623</v>
      </c>
      <c r="R76" s="91">
        <v>91</v>
      </c>
    </row>
    <row r="77" spans="17:18" ht="12.75">
      <c r="Q77" s="273">
        <v>626</v>
      </c>
      <c r="R77" s="91">
        <v>92</v>
      </c>
    </row>
    <row r="78" spans="17:18" ht="12.75">
      <c r="Q78" s="273">
        <v>629</v>
      </c>
      <c r="R78" s="91">
        <v>93</v>
      </c>
    </row>
    <row r="79" spans="17:18" ht="12.75">
      <c r="Q79" s="272">
        <v>632</v>
      </c>
      <c r="R79" s="269">
        <v>94</v>
      </c>
    </row>
    <row r="80" spans="17:18" ht="12.75">
      <c r="Q80" s="272">
        <v>635</v>
      </c>
      <c r="R80" s="269">
        <v>95</v>
      </c>
    </row>
    <row r="81" spans="17:18" ht="12.75">
      <c r="Q81" s="272">
        <v>637</v>
      </c>
      <c r="R81" s="269">
        <v>96</v>
      </c>
    </row>
    <row r="82" spans="17:18" ht="12.75">
      <c r="Q82" s="272">
        <v>639</v>
      </c>
      <c r="R82" s="269">
        <v>97</v>
      </c>
    </row>
    <row r="83" spans="17:18" ht="12.75">
      <c r="Q83" s="272">
        <v>641</v>
      </c>
      <c r="R83" s="269">
        <v>98</v>
      </c>
    </row>
    <row r="84" spans="17:18" ht="12.75">
      <c r="Q84" s="272">
        <v>643</v>
      </c>
      <c r="R84" s="269">
        <v>99</v>
      </c>
    </row>
    <row r="85" spans="17:18" ht="12.75">
      <c r="Q85" s="272">
        <v>645</v>
      </c>
      <c r="R85" s="269">
        <v>100</v>
      </c>
    </row>
  </sheetData>
  <sheetProtection/>
  <mergeCells count="23">
    <mergeCell ref="E6:E7"/>
    <mergeCell ref="F6:F7"/>
    <mergeCell ref="O6:O7"/>
    <mergeCell ref="A1:P1"/>
    <mergeCell ref="A2:P2"/>
    <mergeCell ref="N5:O5"/>
    <mergeCell ref="G6:M6"/>
    <mergeCell ref="N6:N7"/>
    <mergeCell ref="D3:E3"/>
    <mergeCell ref="C6:C7"/>
    <mergeCell ref="A3:C3"/>
    <mergeCell ref="M3:P3"/>
    <mergeCell ref="P6:P7"/>
    <mergeCell ref="A34:D34"/>
    <mergeCell ref="G34:M34"/>
    <mergeCell ref="N34:O34"/>
    <mergeCell ref="K4:L4"/>
    <mergeCell ref="A4:C4"/>
    <mergeCell ref="D6:D7"/>
    <mergeCell ref="M4:O4"/>
    <mergeCell ref="A6:A7"/>
    <mergeCell ref="D4:E4"/>
    <mergeCell ref="B6:B7"/>
  </mergeCells>
  <conditionalFormatting sqref="N8:N26">
    <cfRule type="duplicateValues" priority="1" dxfId="0" stopIfTrue="1">
      <formula>AND(COUNTIF($N$8:$N$26,N8)&gt;1,NOT(ISBLANK(N8)))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ignoredErrors>
    <ignoredError sqref="D4"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U72"/>
  <sheetViews>
    <sheetView view="pageBreakPreview" zoomScale="70" zoomScaleSheetLayoutView="70" zoomScalePageLayoutView="0" workbookViewId="0" topLeftCell="A1">
      <selection activeCell="V7" sqref="V7"/>
    </sheetView>
  </sheetViews>
  <sheetFormatPr defaultColWidth="9.140625" defaultRowHeight="12.75"/>
  <cols>
    <col min="1" max="1" width="4.8515625" style="27" customWidth="1"/>
    <col min="2" max="2" width="10.00390625" style="27" bestFit="1" customWidth="1"/>
    <col min="3" max="3" width="14.421875" style="21" customWidth="1"/>
    <col min="4" max="4" width="22.140625" style="53" customWidth="1"/>
    <col min="5" max="5" width="32.8515625" style="53" customWidth="1"/>
    <col min="6" max="6" width="11.7109375" style="193" customWidth="1"/>
    <col min="7" max="7" width="7.57421875" style="28" customWidth="1"/>
    <col min="8" max="8" width="2.140625" style="21" customWidth="1"/>
    <col min="9" max="9" width="4.421875" style="27" customWidth="1"/>
    <col min="10" max="10" width="12.421875" style="27" hidden="1" customWidth="1"/>
    <col min="11" max="11" width="6.57421875" style="27" customWidth="1"/>
    <col min="12" max="12" width="15.140625" style="29" bestFit="1" customWidth="1"/>
    <col min="13" max="13" width="26.57421875" style="57" customWidth="1"/>
    <col min="14" max="14" width="39.7109375" style="57" bestFit="1" customWidth="1"/>
    <col min="15" max="15" width="17.140625" style="193" customWidth="1"/>
    <col min="16" max="16" width="7.7109375" style="21" customWidth="1"/>
    <col min="17" max="17" width="5.7109375" style="21" customWidth="1"/>
    <col min="18" max="19" width="9.140625" style="21" customWidth="1"/>
    <col min="20" max="20" width="9.140625" style="264" hidden="1" customWidth="1"/>
    <col min="21" max="21" width="9.140625" style="262" hidden="1" customWidth="1"/>
    <col min="22" max="16384" width="9.140625" style="21" customWidth="1"/>
  </cols>
  <sheetData>
    <row r="1" spans="1:21" s="10" customFormat="1" ht="50.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3">
        <v>41514</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3">
        <v>41564</v>
      </c>
      <c r="U2" s="259">
        <v>99</v>
      </c>
    </row>
    <row r="3" spans="1:21" s="12" customFormat="1" ht="29.25" customHeight="1">
      <c r="A3" s="515" t="s">
        <v>96</v>
      </c>
      <c r="B3" s="515"/>
      <c r="C3" s="515"/>
      <c r="D3" s="516" t="str">
        <f>'YARIŞMA PROGRAMI'!C9</f>
        <v>1500 Metre</v>
      </c>
      <c r="E3" s="516"/>
      <c r="F3" s="517"/>
      <c r="G3" s="517"/>
      <c r="H3" s="11"/>
      <c r="I3" s="504"/>
      <c r="J3" s="504"/>
      <c r="K3" s="504"/>
      <c r="L3" s="504"/>
      <c r="M3" s="254" t="s">
        <v>455</v>
      </c>
      <c r="N3" s="520" t="str">
        <f>'YARIŞMA PROGRAMI'!E9</f>
        <v>Süleyman BEKMEZCİ  3:50.51</v>
      </c>
      <c r="O3" s="520"/>
      <c r="P3" s="520"/>
      <c r="T3" s="263">
        <v>41614</v>
      </c>
      <c r="U3" s="259">
        <v>98</v>
      </c>
    </row>
    <row r="4" spans="1:21" s="12" customFormat="1" ht="17.25" customHeight="1">
      <c r="A4" s="518" t="s">
        <v>86</v>
      </c>
      <c r="B4" s="518"/>
      <c r="C4" s="518"/>
      <c r="D4" s="519" t="str">
        <f>'YARIŞMA BİLGİLERİ'!F21</f>
        <v>Yıldız Erkekler</v>
      </c>
      <c r="E4" s="519"/>
      <c r="F4" s="194"/>
      <c r="G4" s="33"/>
      <c r="H4" s="33"/>
      <c r="I4" s="33"/>
      <c r="J4" s="33"/>
      <c r="K4" s="33"/>
      <c r="L4" s="34"/>
      <c r="M4" s="84" t="s">
        <v>5</v>
      </c>
      <c r="N4" s="505" t="str">
        <f>'YARIŞMA PROGRAMI'!B9</f>
        <v>10 Mayıs 2014 - 19.05</v>
      </c>
      <c r="O4" s="505"/>
      <c r="P4" s="505"/>
      <c r="T4" s="263">
        <v>41664</v>
      </c>
      <c r="U4" s="259">
        <v>97</v>
      </c>
    </row>
    <row r="5" spans="1:21" s="10" customFormat="1" ht="15" customHeight="1">
      <c r="A5" s="13"/>
      <c r="B5" s="13"/>
      <c r="C5" s="14"/>
      <c r="D5" s="15"/>
      <c r="E5" s="16"/>
      <c r="F5" s="195"/>
      <c r="G5" s="16"/>
      <c r="H5" s="16"/>
      <c r="I5" s="13"/>
      <c r="J5" s="13"/>
      <c r="K5" s="13"/>
      <c r="L5" s="17"/>
      <c r="M5" s="18"/>
      <c r="N5" s="531">
        <v>41769.821455439815</v>
      </c>
      <c r="O5" s="531"/>
      <c r="P5" s="531"/>
      <c r="T5" s="263">
        <v>41714</v>
      </c>
      <c r="U5" s="259">
        <v>96</v>
      </c>
    </row>
    <row r="6" spans="1:21" s="19" customFormat="1" ht="18.75" customHeight="1">
      <c r="A6" s="511" t="s">
        <v>12</v>
      </c>
      <c r="B6" s="512" t="s">
        <v>81</v>
      </c>
      <c r="C6" s="510" t="s">
        <v>93</v>
      </c>
      <c r="D6" s="509" t="s">
        <v>14</v>
      </c>
      <c r="E6" s="509" t="s">
        <v>537</v>
      </c>
      <c r="F6" s="557" t="s">
        <v>15</v>
      </c>
      <c r="G6" s="507" t="s">
        <v>226</v>
      </c>
      <c r="I6" s="277" t="s">
        <v>16</v>
      </c>
      <c r="J6" s="278"/>
      <c r="K6" s="278"/>
      <c r="L6" s="278"/>
      <c r="M6" s="278"/>
      <c r="N6" s="278"/>
      <c r="O6" s="278"/>
      <c r="P6" s="279"/>
      <c r="T6" s="264">
        <v>41774</v>
      </c>
      <c r="U6" s="262">
        <v>95</v>
      </c>
    </row>
    <row r="7" spans="1:21" ht="26.25" customHeight="1">
      <c r="A7" s="511"/>
      <c r="B7" s="513"/>
      <c r="C7" s="510"/>
      <c r="D7" s="509"/>
      <c r="E7" s="509"/>
      <c r="F7" s="557"/>
      <c r="G7" s="508"/>
      <c r="H7" s="20"/>
      <c r="I7" s="50" t="s">
        <v>12</v>
      </c>
      <c r="J7" s="50" t="s">
        <v>82</v>
      </c>
      <c r="K7" s="50" t="s">
        <v>81</v>
      </c>
      <c r="L7" s="130" t="s">
        <v>13</v>
      </c>
      <c r="M7" s="131" t="s">
        <v>14</v>
      </c>
      <c r="N7" s="131" t="s">
        <v>537</v>
      </c>
      <c r="O7" s="189" t="s">
        <v>15</v>
      </c>
      <c r="P7" s="50" t="s">
        <v>28</v>
      </c>
      <c r="T7" s="264">
        <v>41834</v>
      </c>
      <c r="U7" s="262">
        <v>94</v>
      </c>
    </row>
    <row r="8" spans="1:21" s="19" customFormat="1" ht="57.75" customHeight="1">
      <c r="A8" s="357">
        <v>1</v>
      </c>
      <c r="B8" s="384">
        <v>442</v>
      </c>
      <c r="C8" s="360">
        <v>35836</v>
      </c>
      <c r="D8" s="385" t="s">
        <v>870</v>
      </c>
      <c r="E8" s="366" t="s">
        <v>881</v>
      </c>
      <c r="F8" s="362">
        <v>35829</v>
      </c>
      <c r="G8" s="359">
        <v>19</v>
      </c>
      <c r="H8" s="22"/>
      <c r="I8" s="357">
        <v>1</v>
      </c>
      <c r="J8" s="358" t="s">
        <v>230</v>
      </c>
      <c r="K8" s="359">
        <v>442</v>
      </c>
      <c r="L8" s="360">
        <v>35836</v>
      </c>
      <c r="M8" s="361" t="s">
        <v>870</v>
      </c>
      <c r="N8" s="361" t="s">
        <v>881</v>
      </c>
      <c r="O8" s="362">
        <v>35829</v>
      </c>
      <c r="P8" s="372">
        <v>1</v>
      </c>
      <c r="T8" s="264">
        <v>41894</v>
      </c>
      <c r="U8" s="262">
        <v>93</v>
      </c>
    </row>
    <row r="9" spans="1:21" s="19" customFormat="1" ht="57.75" customHeight="1">
      <c r="A9" s="357">
        <v>2</v>
      </c>
      <c r="B9" s="384">
        <v>474</v>
      </c>
      <c r="C9" s="360">
        <v>35796</v>
      </c>
      <c r="D9" s="385" t="s">
        <v>1037</v>
      </c>
      <c r="E9" s="366" t="s">
        <v>906</v>
      </c>
      <c r="F9" s="362">
        <v>35885</v>
      </c>
      <c r="G9" s="359">
        <v>18</v>
      </c>
      <c r="H9" s="22"/>
      <c r="I9" s="357">
        <v>2</v>
      </c>
      <c r="J9" s="358" t="s">
        <v>231</v>
      </c>
      <c r="K9" s="359">
        <v>524</v>
      </c>
      <c r="L9" s="360">
        <v>35812</v>
      </c>
      <c r="M9" s="361" t="s">
        <v>1061</v>
      </c>
      <c r="N9" s="361" t="s">
        <v>923</v>
      </c>
      <c r="O9" s="362">
        <v>43020</v>
      </c>
      <c r="P9" s="372">
        <v>8</v>
      </c>
      <c r="T9" s="264">
        <v>41954</v>
      </c>
      <c r="U9" s="262">
        <v>92</v>
      </c>
    </row>
    <row r="10" spans="1:21" s="19" customFormat="1" ht="57.75" customHeight="1">
      <c r="A10" s="357">
        <v>3</v>
      </c>
      <c r="B10" s="384">
        <v>430</v>
      </c>
      <c r="C10" s="360">
        <v>35709</v>
      </c>
      <c r="D10" s="385" t="s">
        <v>853</v>
      </c>
      <c r="E10" s="366" t="s">
        <v>866</v>
      </c>
      <c r="F10" s="362">
        <v>40807</v>
      </c>
      <c r="G10" s="359">
        <v>17</v>
      </c>
      <c r="H10" s="22"/>
      <c r="I10" s="357">
        <v>3</v>
      </c>
      <c r="J10" s="358" t="s">
        <v>232</v>
      </c>
      <c r="K10" s="359">
        <v>410</v>
      </c>
      <c r="L10" s="360">
        <v>35796</v>
      </c>
      <c r="M10" s="361" t="s">
        <v>840</v>
      </c>
      <c r="N10" s="361" t="s">
        <v>849</v>
      </c>
      <c r="O10" s="362">
        <v>43180</v>
      </c>
      <c r="P10" s="372">
        <v>9</v>
      </c>
      <c r="T10" s="264">
        <v>42014</v>
      </c>
      <c r="U10" s="262">
        <v>91</v>
      </c>
    </row>
    <row r="11" spans="1:21" s="19" customFormat="1" ht="57.75" customHeight="1">
      <c r="A11" s="357">
        <v>4</v>
      </c>
      <c r="B11" s="384">
        <v>343</v>
      </c>
      <c r="C11" s="360">
        <v>36520</v>
      </c>
      <c r="D11" s="385" t="s">
        <v>1128</v>
      </c>
      <c r="E11" s="366" t="s">
        <v>812</v>
      </c>
      <c r="F11" s="362">
        <v>40808</v>
      </c>
      <c r="G11" s="359">
        <v>16</v>
      </c>
      <c r="H11" s="22"/>
      <c r="I11" s="357">
        <v>4</v>
      </c>
      <c r="J11" s="358" t="s">
        <v>233</v>
      </c>
      <c r="K11" s="359">
        <v>457</v>
      </c>
      <c r="L11" s="360">
        <v>36526</v>
      </c>
      <c r="M11" s="361" t="s">
        <v>884</v>
      </c>
      <c r="N11" s="361" t="s">
        <v>893</v>
      </c>
      <c r="O11" s="362">
        <v>42563</v>
      </c>
      <c r="P11" s="372">
        <v>7</v>
      </c>
      <c r="T11" s="264">
        <v>42084</v>
      </c>
      <c r="U11" s="262">
        <v>90</v>
      </c>
    </row>
    <row r="12" spans="1:21" s="19" customFormat="1" ht="57.75" customHeight="1">
      <c r="A12" s="357">
        <v>5</v>
      </c>
      <c r="B12" s="384">
        <v>581</v>
      </c>
      <c r="C12" s="360">
        <v>35782</v>
      </c>
      <c r="D12" s="385" t="s">
        <v>973</v>
      </c>
      <c r="E12" s="366" t="s">
        <v>980</v>
      </c>
      <c r="F12" s="362">
        <v>40957</v>
      </c>
      <c r="G12" s="359">
        <v>15</v>
      </c>
      <c r="H12" s="22"/>
      <c r="I12" s="357">
        <v>5</v>
      </c>
      <c r="J12" s="358" t="s">
        <v>234</v>
      </c>
      <c r="K12" s="359">
        <v>465</v>
      </c>
      <c r="L12" s="360">
        <v>35796</v>
      </c>
      <c r="M12" s="361" t="s">
        <v>897</v>
      </c>
      <c r="N12" s="361" t="s">
        <v>905</v>
      </c>
      <c r="O12" s="362">
        <v>42033</v>
      </c>
      <c r="P12" s="372">
        <v>5</v>
      </c>
      <c r="T12" s="264">
        <v>42154</v>
      </c>
      <c r="U12" s="262">
        <v>89</v>
      </c>
    </row>
    <row r="13" spans="1:21" s="19" customFormat="1" ht="57.75" customHeight="1">
      <c r="A13" s="357">
        <v>6</v>
      </c>
      <c r="B13" s="384">
        <v>738</v>
      </c>
      <c r="C13" s="360">
        <v>35465</v>
      </c>
      <c r="D13" s="385" t="s">
        <v>939</v>
      </c>
      <c r="E13" s="366" t="s">
        <v>950</v>
      </c>
      <c r="F13" s="362">
        <v>41064</v>
      </c>
      <c r="G13" s="359">
        <v>14</v>
      </c>
      <c r="H13" s="22"/>
      <c r="I13" s="357">
        <v>6</v>
      </c>
      <c r="J13" s="358" t="s">
        <v>235</v>
      </c>
      <c r="K13" s="359">
        <v>343</v>
      </c>
      <c r="L13" s="360">
        <v>36520</v>
      </c>
      <c r="M13" s="361" t="s">
        <v>1128</v>
      </c>
      <c r="N13" s="361" t="s">
        <v>812</v>
      </c>
      <c r="O13" s="362">
        <v>40808</v>
      </c>
      <c r="P13" s="372">
        <v>3</v>
      </c>
      <c r="T13" s="264">
        <v>42224</v>
      </c>
      <c r="U13" s="262">
        <v>88</v>
      </c>
    </row>
    <row r="14" spans="1:21" s="19" customFormat="1" ht="57.75" customHeight="1">
      <c r="A14" s="357">
        <v>7</v>
      </c>
      <c r="B14" s="384">
        <v>510</v>
      </c>
      <c r="C14" s="360">
        <v>36161</v>
      </c>
      <c r="D14" s="385" t="s">
        <v>911</v>
      </c>
      <c r="E14" s="366" t="s">
        <v>920</v>
      </c>
      <c r="F14" s="362">
        <v>41109</v>
      </c>
      <c r="G14" s="359">
        <v>13</v>
      </c>
      <c r="H14" s="22"/>
      <c r="I14" s="357">
        <v>7</v>
      </c>
      <c r="J14" s="358" t="s">
        <v>236</v>
      </c>
      <c r="K14" s="359">
        <v>581</v>
      </c>
      <c r="L14" s="360">
        <v>35782</v>
      </c>
      <c r="M14" s="361" t="s">
        <v>973</v>
      </c>
      <c r="N14" s="361" t="s">
        <v>980</v>
      </c>
      <c r="O14" s="362">
        <v>40957</v>
      </c>
      <c r="P14" s="372">
        <v>4</v>
      </c>
      <c r="T14" s="264">
        <v>42294</v>
      </c>
      <c r="U14" s="262">
        <v>87</v>
      </c>
    </row>
    <row r="15" spans="1:21" s="19" customFormat="1" ht="57.75" customHeight="1">
      <c r="A15" s="357">
        <v>8</v>
      </c>
      <c r="B15" s="384">
        <v>502</v>
      </c>
      <c r="C15" s="360">
        <v>36161</v>
      </c>
      <c r="D15" s="385" t="s">
        <v>1048</v>
      </c>
      <c r="E15" s="366" t="s">
        <v>908</v>
      </c>
      <c r="F15" s="362">
        <v>41282</v>
      </c>
      <c r="G15" s="359">
        <v>12</v>
      </c>
      <c r="H15" s="22"/>
      <c r="I15" s="357">
        <v>8</v>
      </c>
      <c r="J15" s="358" t="s">
        <v>237</v>
      </c>
      <c r="K15" s="359">
        <v>563</v>
      </c>
      <c r="L15" s="360">
        <v>35875</v>
      </c>
      <c r="M15" s="361" t="s">
        <v>953</v>
      </c>
      <c r="N15" s="361" t="s">
        <v>959</v>
      </c>
      <c r="O15" s="362">
        <v>42385</v>
      </c>
      <c r="P15" s="372">
        <v>6</v>
      </c>
      <c r="T15" s="264">
        <v>42364</v>
      </c>
      <c r="U15" s="262">
        <v>86</v>
      </c>
    </row>
    <row r="16" spans="1:21" s="19" customFormat="1" ht="57.75" customHeight="1">
      <c r="A16" s="357">
        <v>9</v>
      </c>
      <c r="B16" s="384">
        <v>465</v>
      </c>
      <c r="C16" s="360">
        <v>35796</v>
      </c>
      <c r="D16" s="385" t="s">
        <v>897</v>
      </c>
      <c r="E16" s="366" t="s">
        <v>905</v>
      </c>
      <c r="F16" s="362">
        <v>42033</v>
      </c>
      <c r="G16" s="359">
        <v>11</v>
      </c>
      <c r="H16" s="22"/>
      <c r="I16" s="357">
        <v>9</v>
      </c>
      <c r="J16" s="358" t="s">
        <v>238</v>
      </c>
      <c r="K16" s="359">
        <v>392</v>
      </c>
      <c r="L16" s="360">
        <v>36001</v>
      </c>
      <c r="M16" s="361" t="s">
        <v>827</v>
      </c>
      <c r="N16" s="361" t="s">
        <v>835</v>
      </c>
      <c r="O16" s="362">
        <v>44018</v>
      </c>
      <c r="P16" s="372">
        <v>10</v>
      </c>
      <c r="T16" s="264">
        <v>42434</v>
      </c>
      <c r="U16" s="262">
        <v>85</v>
      </c>
    </row>
    <row r="17" spans="1:21" s="19" customFormat="1" ht="57.75" customHeight="1">
      <c r="A17" s="357">
        <v>10</v>
      </c>
      <c r="B17" s="384">
        <v>368</v>
      </c>
      <c r="C17" s="360">
        <v>35617</v>
      </c>
      <c r="D17" s="385" t="s">
        <v>816</v>
      </c>
      <c r="E17" s="366" t="s">
        <v>823</v>
      </c>
      <c r="F17" s="362">
        <v>42244</v>
      </c>
      <c r="G17" s="359">
        <v>10</v>
      </c>
      <c r="H17" s="22"/>
      <c r="I17" s="357">
        <v>10</v>
      </c>
      <c r="J17" s="358" t="s">
        <v>239</v>
      </c>
      <c r="K17" s="359">
        <v>474</v>
      </c>
      <c r="L17" s="360">
        <v>35796</v>
      </c>
      <c r="M17" s="361" t="s">
        <v>1037</v>
      </c>
      <c r="N17" s="361" t="s">
        <v>906</v>
      </c>
      <c r="O17" s="362">
        <v>35885</v>
      </c>
      <c r="P17" s="372">
        <v>2</v>
      </c>
      <c r="T17" s="264">
        <v>42504</v>
      </c>
      <c r="U17" s="262">
        <v>84</v>
      </c>
    </row>
    <row r="18" spans="1:21" s="19" customFormat="1" ht="57.75" customHeight="1">
      <c r="A18" s="357">
        <v>11</v>
      </c>
      <c r="B18" s="384">
        <v>563</v>
      </c>
      <c r="C18" s="360">
        <v>35875</v>
      </c>
      <c r="D18" s="385" t="s">
        <v>953</v>
      </c>
      <c r="E18" s="366" t="s">
        <v>959</v>
      </c>
      <c r="F18" s="362">
        <v>42385</v>
      </c>
      <c r="G18" s="359">
        <v>9</v>
      </c>
      <c r="H18" s="22"/>
      <c r="I18" s="357">
        <v>11</v>
      </c>
      <c r="J18" s="358" t="s">
        <v>240</v>
      </c>
      <c r="K18" s="359" t="s">
        <v>1072</v>
      </c>
      <c r="L18" s="360" t="s">
        <v>1072</v>
      </c>
      <c r="M18" s="361" t="s">
        <v>1072</v>
      </c>
      <c r="N18" s="361" t="s">
        <v>1072</v>
      </c>
      <c r="O18" s="362"/>
      <c r="P18" s="372"/>
      <c r="T18" s="264">
        <v>42574</v>
      </c>
      <c r="U18" s="262">
        <v>83</v>
      </c>
    </row>
    <row r="19" spans="1:21" s="19" customFormat="1" ht="57.75" customHeight="1">
      <c r="A19" s="357">
        <v>12</v>
      </c>
      <c r="B19" s="384">
        <v>457</v>
      </c>
      <c r="C19" s="360">
        <v>36526</v>
      </c>
      <c r="D19" s="385" t="s">
        <v>884</v>
      </c>
      <c r="E19" s="366" t="s">
        <v>893</v>
      </c>
      <c r="F19" s="362">
        <v>42563</v>
      </c>
      <c r="G19" s="359">
        <v>8</v>
      </c>
      <c r="H19" s="22"/>
      <c r="I19" s="357">
        <v>12</v>
      </c>
      <c r="J19" s="358" t="s">
        <v>241</v>
      </c>
      <c r="K19" s="359" t="s">
        <v>1072</v>
      </c>
      <c r="L19" s="360" t="s">
        <v>1072</v>
      </c>
      <c r="M19" s="361" t="s">
        <v>1072</v>
      </c>
      <c r="N19" s="361" t="s">
        <v>1072</v>
      </c>
      <c r="O19" s="362"/>
      <c r="P19" s="372"/>
      <c r="T19" s="264">
        <v>42654</v>
      </c>
      <c r="U19" s="262">
        <v>82</v>
      </c>
    </row>
    <row r="20" spans="1:21" s="19" customFormat="1" ht="57.75" customHeight="1">
      <c r="A20" s="357">
        <v>13</v>
      </c>
      <c r="B20" s="384">
        <v>524</v>
      </c>
      <c r="C20" s="360">
        <v>35812</v>
      </c>
      <c r="D20" s="385" t="s">
        <v>1061</v>
      </c>
      <c r="E20" s="366" t="s">
        <v>923</v>
      </c>
      <c r="F20" s="362">
        <v>43020</v>
      </c>
      <c r="G20" s="359">
        <v>7</v>
      </c>
      <c r="H20" s="22"/>
      <c r="I20" s="277" t="s">
        <v>17</v>
      </c>
      <c r="J20" s="278"/>
      <c r="K20" s="278"/>
      <c r="L20" s="278"/>
      <c r="M20" s="278"/>
      <c r="N20" s="278"/>
      <c r="O20" s="278"/>
      <c r="P20" s="279"/>
      <c r="T20" s="264">
        <v>42734</v>
      </c>
      <c r="U20" s="262">
        <v>81</v>
      </c>
    </row>
    <row r="21" spans="1:21" s="19" customFormat="1" ht="57.75" customHeight="1">
      <c r="A21" s="357">
        <v>14</v>
      </c>
      <c r="B21" s="384">
        <v>410</v>
      </c>
      <c r="C21" s="360">
        <v>35796</v>
      </c>
      <c r="D21" s="385" t="s">
        <v>840</v>
      </c>
      <c r="E21" s="366" t="s">
        <v>849</v>
      </c>
      <c r="F21" s="362">
        <v>43180</v>
      </c>
      <c r="G21" s="359">
        <v>6</v>
      </c>
      <c r="H21" s="22"/>
      <c r="I21" s="50" t="s">
        <v>12</v>
      </c>
      <c r="J21" s="50" t="s">
        <v>82</v>
      </c>
      <c r="K21" s="50" t="s">
        <v>81</v>
      </c>
      <c r="L21" s="130" t="s">
        <v>13</v>
      </c>
      <c r="M21" s="131" t="s">
        <v>14</v>
      </c>
      <c r="N21" s="131" t="s">
        <v>537</v>
      </c>
      <c r="O21" s="189" t="s">
        <v>15</v>
      </c>
      <c r="P21" s="50" t="s">
        <v>28</v>
      </c>
      <c r="T21" s="264">
        <v>42814</v>
      </c>
      <c r="U21" s="262">
        <v>80</v>
      </c>
    </row>
    <row r="22" spans="1:21" s="19" customFormat="1" ht="57.75" customHeight="1">
      <c r="A22" s="357">
        <v>15</v>
      </c>
      <c r="B22" s="384">
        <v>533</v>
      </c>
      <c r="C22" s="360">
        <v>36668</v>
      </c>
      <c r="D22" s="385" t="s">
        <v>927</v>
      </c>
      <c r="E22" s="366" t="s">
        <v>936</v>
      </c>
      <c r="F22" s="362">
        <v>43314</v>
      </c>
      <c r="G22" s="359">
        <v>5</v>
      </c>
      <c r="H22" s="22"/>
      <c r="I22" s="357">
        <v>1</v>
      </c>
      <c r="J22" s="358" t="s">
        <v>242</v>
      </c>
      <c r="K22" s="359">
        <v>510</v>
      </c>
      <c r="L22" s="360">
        <v>36161</v>
      </c>
      <c r="M22" s="361" t="s">
        <v>911</v>
      </c>
      <c r="N22" s="361" t="s">
        <v>920</v>
      </c>
      <c r="O22" s="362">
        <v>41109</v>
      </c>
      <c r="P22" s="372">
        <v>3</v>
      </c>
      <c r="T22" s="264">
        <v>42894</v>
      </c>
      <c r="U22" s="262">
        <v>79</v>
      </c>
    </row>
    <row r="23" spans="1:21" s="19" customFormat="1" ht="57.75" customHeight="1">
      <c r="A23" s="357">
        <v>16</v>
      </c>
      <c r="B23" s="384">
        <v>392</v>
      </c>
      <c r="C23" s="360">
        <v>36001</v>
      </c>
      <c r="D23" s="385" t="s">
        <v>827</v>
      </c>
      <c r="E23" s="366" t="s">
        <v>835</v>
      </c>
      <c r="F23" s="362">
        <v>44018</v>
      </c>
      <c r="G23" s="359">
        <v>4</v>
      </c>
      <c r="H23" s="22"/>
      <c r="I23" s="357">
        <v>2</v>
      </c>
      <c r="J23" s="358" t="s">
        <v>243</v>
      </c>
      <c r="K23" s="359">
        <v>368</v>
      </c>
      <c r="L23" s="360">
        <v>35617</v>
      </c>
      <c r="M23" s="361" t="s">
        <v>816</v>
      </c>
      <c r="N23" s="361" t="s">
        <v>823</v>
      </c>
      <c r="O23" s="362">
        <v>42244</v>
      </c>
      <c r="P23" s="372">
        <v>5</v>
      </c>
      <c r="T23" s="264">
        <v>42974</v>
      </c>
      <c r="U23" s="262">
        <v>78</v>
      </c>
    </row>
    <row r="24" spans="1:21" s="19" customFormat="1" ht="57.75" customHeight="1">
      <c r="A24" s="357">
        <v>17</v>
      </c>
      <c r="B24" s="384">
        <v>327</v>
      </c>
      <c r="C24" s="360">
        <v>35796</v>
      </c>
      <c r="D24" s="385" t="s">
        <v>802</v>
      </c>
      <c r="E24" s="366" t="s">
        <v>811</v>
      </c>
      <c r="F24" s="362">
        <v>44045</v>
      </c>
      <c r="G24" s="359">
        <v>3</v>
      </c>
      <c r="H24" s="22"/>
      <c r="I24" s="357">
        <v>3</v>
      </c>
      <c r="J24" s="358" t="s">
        <v>244</v>
      </c>
      <c r="K24" s="359">
        <v>738</v>
      </c>
      <c r="L24" s="360">
        <v>35465</v>
      </c>
      <c r="M24" s="361" t="s">
        <v>939</v>
      </c>
      <c r="N24" s="361" t="s">
        <v>950</v>
      </c>
      <c r="O24" s="362">
        <v>41064</v>
      </c>
      <c r="P24" s="372">
        <v>2</v>
      </c>
      <c r="T24" s="264">
        <v>43054</v>
      </c>
      <c r="U24" s="262">
        <v>77</v>
      </c>
    </row>
    <row r="25" spans="1:21" s="19" customFormat="1" ht="57.75" customHeight="1">
      <c r="A25" s="357">
        <v>18</v>
      </c>
      <c r="B25" s="384">
        <v>573</v>
      </c>
      <c r="C25" s="360">
        <v>36537</v>
      </c>
      <c r="D25" s="385" t="s">
        <v>963</v>
      </c>
      <c r="E25" s="366" t="s">
        <v>969</v>
      </c>
      <c r="F25" s="362">
        <v>44592</v>
      </c>
      <c r="G25" s="359">
        <v>2</v>
      </c>
      <c r="H25" s="22"/>
      <c r="I25" s="357">
        <v>4</v>
      </c>
      <c r="J25" s="358" t="s">
        <v>245</v>
      </c>
      <c r="K25" s="359">
        <v>430</v>
      </c>
      <c r="L25" s="360">
        <v>35709</v>
      </c>
      <c r="M25" s="361" t="s">
        <v>853</v>
      </c>
      <c r="N25" s="361" t="s">
        <v>866</v>
      </c>
      <c r="O25" s="362">
        <v>40807</v>
      </c>
      <c r="P25" s="372">
        <v>1</v>
      </c>
      <c r="T25" s="264">
        <v>43134</v>
      </c>
      <c r="U25" s="262">
        <v>76</v>
      </c>
    </row>
    <row r="26" spans="1:21" s="19" customFormat="1" ht="57.75" customHeight="1">
      <c r="A26" s="357">
        <v>19</v>
      </c>
      <c r="B26" s="384">
        <v>400</v>
      </c>
      <c r="C26" s="360">
        <v>35804</v>
      </c>
      <c r="D26" s="385" t="s">
        <v>1027</v>
      </c>
      <c r="E26" s="366" t="s">
        <v>836</v>
      </c>
      <c r="F26" s="362">
        <v>50311</v>
      </c>
      <c r="G26" s="359">
        <v>1</v>
      </c>
      <c r="H26" s="22"/>
      <c r="I26" s="357">
        <v>5</v>
      </c>
      <c r="J26" s="358" t="s">
        <v>246</v>
      </c>
      <c r="K26" s="359">
        <v>573</v>
      </c>
      <c r="L26" s="360">
        <v>36537</v>
      </c>
      <c r="M26" s="361" t="s">
        <v>963</v>
      </c>
      <c r="N26" s="361" t="s">
        <v>969</v>
      </c>
      <c r="O26" s="362">
        <v>44592</v>
      </c>
      <c r="P26" s="372">
        <v>8</v>
      </c>
      <c r="T26" s="264">
        <v>43214</v>
      </c>
      <c r="U26" s="262">
        <v>75</v>
      </c>
    </row>
    <row r="27" spans="1:21" s="19" customFormat="1" ht="57.75" customHeight="1">
      <c r="A27" s="74"/>
      <c r="B27" s="306"/>
      <c r="C27" s="128"/>
      <c r="D27" s="307"/>
      <c r="E27" s="187"/>
      <c r="F27" s="196"/>
      <c r="G27" s="283"/>
      <c r="H27" s="22"/>
      <c r="I27" s="357">
        <v>6</v>
      </c>
      <c r="J27" s="358" t="s">
        <v>247</v>
      </c>
      <c r="K27" s="359">
        <v>400</v>
      </c>
      <c r="L27" s="360">
        <v>35804</v>
      </c>
      <c r="M27" s="361" t="s">
        <v>1027</v>
      </c>
      <c r="N27" s="361" t="s">
        <v>836</v>
      </c>
      <c r="O27" s="362">
        <v>50311</v>
      </c>
      <c r="P27" s="372">
        <v>9</v>
      </c>
      <c r="T27" s="264">
        <v>43314</v>
      </c>
      <c r="U27" s="262">
        <v>74</v>
      </c>
    </row>
    <row r="28" spans="1:21" s="19" customFormat="1" ht="57.75" customHeight="1">
      <c r="A28" s="74"/>
      <c r="B28" s="306"/>
      <c r="C28" s="128"/>
      <c r="D28" s="307"/>
      <c r="E28" s="187"/>
      <c r="F28" s="196"/>
      <c r="G28" s="283"/>
      <c r="H28" s="22"/>
      <c r="I28" s="357">
        <v>7</v>
      </c>
      <c r="J28" s="358" t="s">
        <v>248</v>
      </c>
      <c r="K28" s="359">
        <v>533</v>
      </c>
      <c r="L28" s="360">
        <v>36668</v>
      </c>
      <c r="M28" s="361" t="s">
        <v>927</v>
      </c>
      <c r="N28" s="361" t="s">
        <v>936</v>
      </c>
      <c r="O28" s="362">
        <v>43314</v>
      </c>
      <c r="P28" s="372">
        <v>6</v>
      </c>
      <c r="T28" s="264">
        <v>43414</v>
      </c>
      <c r="U28" s="262">
        <v>73</v>
      </c>
    </row>
    <row r="29" spans="1:21" s="19" customFormat="1" ht="57.75" customHeight="1">
      <c r="A29" s="74"/>
      <c r="B29" s="306"/>
      <c r="C29" s="128"/>
      <c r="D29" s="307"/>
      <c r="E29" s="187"/>
      <c r="F29" s="196"/>
      <c r="G29" s="283"/>
      <c r="H29" s="22"/>
      <c r="I29" s="357">
        <v>8</v>
      </c>
      <c r="J29" s="358" t="s">
        <v>249</v>
      </c>
      <c r="K29" s="359">
        <v>327</v>
      </c>
      <c r="L29" s="360">
        <v>35796</v>
      </c>
      <c r="M29" s="361" t="s">
        <v>802</v>
      </c>
      <c r="N29" s="361" t="s">
        <v>811</v>
      </c>
      <c r="O29" s="362">
        <v>44045</v>
      </c>
      <c r="P29" s="372">
        <v>7</v>
      </c>
      <c r="T29" s="264">
        <v>43514</v>
      </c>
      <c r="U29" s="262">
        <v>72</v>
      </c>
    </row>
    <row r="30" spans="1:21" s="19" customFormat="1" ht="57.75" customHeight="1">
      <c r="A30" s="74"/>
      <c r="B30" s="306"/>
      <c r="C30" s="128"/>
      <c r="D30" s="307"/>
      <c r="E30" s="187"/>
      <c r="F30" s="196"/>
      <c r="G30" s="283"/>
      <c r="H30" s="22"/>
      <c r="I30" s="357">
        <v>9</v>
      </c>
      <c r="J30" s="358" t="s">
        <v>250</v>
      </c>
      <c r="K30" s="359">
        <v>502</v>
      </c>
      <c r="L30" s="360">
        <v>36161</v>
      </c>
      <c r="M30" s="361" t="s">
        <v>1048</v>
      </c>
      <c r="N30" s="361" t="s">
        <v>908</v>
      </c>
      <c r="O30" s="362">
        <v>41282</v>
      </c>
      <c r="P30" s="372">
        <v>4</v>
      </c>
      <c r="T30" s="264">
        <v>43614</v>
      </c>
      <c r="U30" s="262">
        <v>71</v>
      </c>
    </row>
    <row r="31" spans="1:21" s="19" customFormat="1" ht="57.75" customHeight="1">
      <c r="A31" s="74"/>
      <c r="B31" s="306"/>
      <c r="C31" s="128"/>
      <c r="D31" s="307"/>
      <c r="E31" s="187"/>
      <c r="F31" s="196"/>
      <c r="G31" s="283"/>
      <c r="H31" s="22"/>
      <c r="I31" s="357">
        <v>10</v>
      </c>
      <c r="J31" s="358" t="s">
        <v>251</v>
      </c>
      <c r="K31" s="359" t="s">
        <v>1072</v>
      </c>
      <c r="L31" s="360" t="s">
        <v>1072</v>
      </c>
      <c r="M31" s="361" t="s">
        <v>1072</v>
      </c>
      <c r="N31" s="361" t="s">
        <v>1072</v>
      </c>
      <c r="O31" s="362"/>
      <c r="P31" s="372"/>
      <c r="T31" s="264">
        <v>43714</v>
      </c>
      <c r="U31" s="262">
        <v>70</v>
      </c>
    </row>
    <row r="32" spans="1:21" s="19" customFormat="1" ht="57.75" customHeight="1">
      <c r="A32" s="74"/>
      <c r="B32" s="306"/>
      <c r="C32" s="128"/>
      <c r="D32" s="307"/>
      <c r="E32" s="187"/>
      <c r="F32" s="196"/>
      <c r="G32" s="283"/>
      <c r="H32" s="22"/>
      <c r="I32" s="357">
        <v>11</v>
      </c>
      <c r="J32" s="358" t="s">
        <v>252</v>
      </c>
      <c r="K32" s="359" t="s">
        <v>1072</v>
      </c>
      <c r="L32" s="360" t="s">
        <v>1072</v>
      </c>
      <c r="M32" s="361" t="s">
        <v>1072</v>
      </c>
      <c r="N32" s="361" t="s">
        <v>1072</v>
      </c>
      <c r="O32" s="362"/>
      <c r="P32" s="372"/>
      <c r="T32" s="264">
        <v>43834</v>
      </c>
      <c r="U32" s="262">
        <v>69</v>
      </c>
    </row>
    <row r="33" spans="1:21" s="19" customFormat="1" ht="57.75" customHeight="1">
      <c r="A33" s="74"/>
      <c r="B33" s="306"/>
      <c r="C33" s="128"/>
      <c r="D33" s="307"/>
      <c r="E33" s="187"/>
      <c r="F33" s="196"/>
      <c r="G33" s="283"/>
      <c r="H33" s="22"/>
      <c r="I33" s="357">
        <v>12</v>
      </c>
      <c r="J33" s="358" t="s">
        <v>253</v>
      </c>
      <c r="K33" s="359" t="s">
        <v>1072</v>
      </c>
      <c r="L33" s="360" t="s">
        <v>1072</v>
      </c>
      <c r="M33" s="361" t="s">
        <v>1072</v>
      </c>
      <c r="N33" s="361" t="s">
        <v>1072</v>
      </c>
      <c r="O33" s="362"/>
      <c r="P33" s="372"/>
      <c r="T33" s="264">
        <v>43954</v>
      </c>
      <c r="U33" s="262">
        <v>68</v>
      </c>
    </row>
    <row r="34" spans="1:21" ht="7.5" customHeight="1">
      <c r="A34" s="36"/>
      <c r="B34" s="36"/>
      <c r="C34" s="37"/>
      <c r="D34" s="58"/>
      <c r="E34" s="38"/>
      <c r="F34" s="197"/>
      <c r="G34" s="40"/>
      <c r="I34" s="41"/>
      <c r="J34" s="42"/>
      <c r="K34" s="43"/>
      <c r="L34" s="44"/>
      <c r="M34" s="54"/>
      <c r="N34" s="54"/>
      <c r="O34" s="191"/>
      <c r="P34" s="43"/>
      <c r="T34" s="264">
        <v>52614</v>
      </c>
      <c r="U34" s="262">
        <v>39</v>
      </c>
    </row>
    <row r="35" spans="1:21" ht="14.25" customHeight="1">
      <c r="A35" s="30" t="s">
        <v>19</v>
      </c>
      <c r="B35" s="30"/>
      <c r="C35" s="30"/>
      <c r="D35" s="59"/>
      <c r="E35" s="52" t="s">
        <v>0</v>
      </c>
      <c r="F35" s="198" t="s">
        <v>1</v>
      </c>
      <c r="G35" s="27"/>
      <c r="H35" s="31" t="s">
        <v>2</v>
      </c>
      <c r="I35" s="31"/>
      <c r="J35" s="31"/>
      <c r="K35" s="31"/>
      <c r="M35" s="55" t="s">
        <v>3</v>
      </c>
      <c r="N35" s="56" t="s">
        <v>3</v>
      </c>
      <c r="O35" s="192" t="s">
        <v>3</v>
      </c>
      <c r="P35" s="30"/>
      <c r="Q35" s="32"/>
      <c r="T35" s="264">
        <v>52814</v>
      </c>
      <c r="U35" s="262">
        <v>38</v>
      </c>
    </row>
    <row r="36" spans="20:21" ht="12.75">
      <c r="T36" s="264">
        <v>53014</v>
      </c>
      <c r="U36" s="262">
        <v>37</v>
      </c>
    </row>
    <row r="37" spans="20:21" ht="12.75">
      <c r="T37" s="264">
        <v>53214</v>
      </c>
      <c r="U37" s="262">
        <v>36</v>
      </c>
    </row>
    <row r="38" spans="20:21" ht="12.75">
      <c r="T38" s="264">
        <v>53514</v>
      </c>
      <c r="U38" s="262">
        <v>35</v>
      </c>
    </row>
    <row r="39" spans="20:21" ht="12.75">
      <c r="T39" s="264">
        <v>53814</v>
      </c>
      <c r="U39" s="262">
        <v>34</v>
      </c>
    </row>
    <row r="40" spans="20:21" ht="12.75">
      <c r="T40" s="264">
        <v>54114</v>
      </c>
      <c r="U40" s="262">
        <v>33</v>
      </c>
    </row>
    <row r="41" spans="20:21" ht="12.75">
      <c r="T41" s="264">
        <v>54414</v>
      </c>
      <c r="U41" s="262">
        <v>32</v>
      </c>
    </row>
    <row r="42" spans="20:21" ht="12.75">
      <c r="T42" s="264">
        <v>54814</v>
      </c>
      <c r="U42" s="262">
        <v>31</v>
      </c>
    </row>
    <row r="43" spans="20:21" ht="12.75">
      <c r="T43" s="264">
        <v>55214</v>
      </c>
      <c r="U43" s="262">
        <v>30</v>
      </c>
    </row>
    <row r="44" spans="20:21" ht="12.75">
      <c r="T44" s="264">
        <v>55614</v>
      </c>
      <c r="U44" s="262">
        <v>29</v>
      </c>
    </row>
    <row r="45" spans="20:21" ht="12.75">
      <c r="T45" s="264">
        <v>60014</v>
      </c>
      <c r="U45" s="262">
        <v>28</v>
      </c>
    </row>
    <row r="46" spans="20:21" ht="12.75">
      <c r="T46" s="264">
        <v>60414</v>
      </c>
      <c r="U46" s="262">
        <v>27</v>
      </c>
    </row>
    <row r="47" spans="20:21" ht="12.75">
      <c r="T47" s="264">
        <v>60814</v>
      </c>
      <c r="U47" s="262">
        <v>26</v>
      </c>
    </row>
    <row r="48" spans="20:21" ht="12.75">
      <c r="T48" s="264">
        <v>61214</v>
      </c>
      <c r="U48" s="262">
        <v>25</v>
      </c>
    </row>
    <row r="49" spans="20:21" ht="12.75">
      <c r="T49" s="264">
        <v>61614</v>
      </c>
      <c r="U49" s="262">
        <v>24</v>
      </c>
    </row>
    <row r="50" spans="20:21" ht="12.75">
      <c r="T50" s="264">
        <v>62014</v>
      </c>
      <c r="U50" s="262">
        <v>23</v>
      </c>
    </row>
    <row r="51" spans="20:21" ht="12.75">
      <c r="T51" s="264">
        <v>62414</v>
      </c>
      <c r="U51" s="262">
        <v>22</v>
      </c>
    </row>
    <row r="52" spans="20:21" ht="12.75">
      <c r="T52" s="264">
        <v>62814</v>
      </c>
      <c r="U52" s="262">
        <v>21</v>
      </c>
    </row>
    <row r="53" spans="20:21" ht="12.75">
      <c r="T53" s="264">
        <v>63214</v>
      </c>
      <c r="U53" s="262">
        <v>20</v>
      </c>
    </row>
    <row r="54" spans="20:21" ht="12.75">
      <c r="T54" s="264">
        <v>63614</v>
      </c>
      <c r="U54" s="262">
        <v>19</v>
      </c>
    </row>
    <row r="55" spans="20:21" ht="12.75">
      <c r="T55" s="264">
        <v>64014</v>
      </c>
      <c r="U55" s="262">
        <v>18</v>
      </c>
    </row>
    <row r="56" spans="20:21" ht="12.75">
      <c r="T56" s="264">
        <v>64414</v>
      </c>
      <c r="U56" s="262">
        <v>17</v>
      </c>
    </row>
    <row r="57" spans="20:21" ht="12.75">
      <c r="T57" s="264">
        <v>64814</v>
      </c>
      <c r="U57" s="262">
        <v>16</v>
      </c>
    </row>
    <row r="58" spans="20:21" ht="12.75">
      <c r="T58" s="264">
        <v>65214</v>
      </c>
      <c r="U58" s="262">
        <v>15</v>
      </c>
    </row>
    <row r="59" spans="20:21" ht="12.75">
      <c r="T59" s="264">
        <v>65614</v>
      </c>
      <c r="U59" s="262">
        <v>14</v>
      </c>
    </row>
    <row r="60" spans="20:21" ht="12.75">
      <c r="T60" s="264">
        <v>70014</v>
      </c>
      <c r="U60" s="262">
        <v>13</v>
      </c>
    </row>
    <row r="61" spans="20:21" ht="12.75">
      <c r="T61" s="264">
        <v>70414</v>
      </c>
      <c r="U61" s="262">
        <v>12</v>
      </c>
    </row>
    <row r="62" spans="20:21" ht="12.75">
      <c r="T62" s="264">
        <v>70914</v>
      </c>
      <c r="U62" s="262">
        <v>11</v>
      </c>
    </row>
    <row r="63" spans="20:21" ht="12.75">
      <c r="T63" s="264">
        <v>71414</v>
      </c>
      <c r="U63" s="262">
        <v>10</v>
      </c>
    </row>
    <row r="64" spans="20:21" ht="12.75">
      <c r="T64" s="264">
        <v>71914</v>
      </c>
      <c r="U64" s="262">
        <v>9</v>
      </c>
    </row>
    <row r="65" spans="20:21" ht="12.75">
      <c r="T65" s="264">
        <v>72414</v>
      </c>
      <c r="U65" s="262">
        <v>8</v>
      </c>
    </row>
    <row r="66" spans="20:21" ht="12.75">
      <c r="T66" s="264">
        <v>72914</v>
      </c>
      <c r="U66" s="262">
        <v>7</v>
      </c>
    </row>
    <row r="67" spans="20:21" ht="12.75">
      <c r="T67" s="264">
        <v>73414</v>
      </c>
      <c r="U67" s="262">
        <v>6</v>
      </c>
    </row>
    <row r="68" spans="20:21" ht="12.75">
      <c r="T68" s="264">
        <v>73914</v>
      </c>
      <c r="U68" s="262">
        <v>5</v>
      </c>
    </row>
    <row r="69" spans="20:21" ht="12.75">
      <c r="T69" s="264">
        <v>74414</v>
      </c>
      <c r="U69" s="262">
        <v>4</v>
      </c>
    </row>
    <row r="70" spans="20:21" ht="12.75">
      <c r="T70" s="264">
        <v>74914</v>
      </c>
      <c r="U70" s="262">
        <v>3</v>
      </c>
    </row>
    <row r="71" spans="20:21" ht="12.75">
      <c r="T71" s="264">
        <v>75414</v>
      </c>
      <c r="U71" s="262">
        <v>2</v>
      </c>
    </row>
    <row r="72" spans="20:21" ht="12.75">
      <c r="T72" s="264">
        <v>80014</v>
      </c>
      <c r="U72" s="262">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F8:F26">
    <cfRule type="duplicateValues" priority="1" dxfId="0" stopIfTrue="1">
      <formula>AND(COUNTIF($F$8:$F$26,F8)&gt;1,NOT(ISBLANK(F8)))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U86"/>
  <sheetViews>
    <sheetView view="pageBreakPreview" zoomScale="70" zoomScaleSheetLayoutView="70" zoomScalePageLayoutView="0" workbookViewId="0" topLeftCell="A1">
      <selection activeCell="W7" sqref="W7"/>
    </sheetView>
  </sheetViews>
  <sheetFormatPr defaultColWidth="9.140625" defaultRowHeight="12.75"/>
  <cols>
    <col min="1" max="1" width="4.8515625" style="27" customWidth="1"/>
    <col min="2" max="2" width="10.00390625" style="27" bestFit="1" customWidth="1"/>
    <col min="3" max="3" width="14.421875" style="21" customWidth="1"/>
    <col min="4" max="4" width="22.140625" style="53" customWidth="1"/>
    <col min="5" max="5" width="32.8515625" style="53" customWidth="1"/>
    <col min="6" max="6" width="9.28125" style="193" customWidth="1"/>
    <col min="7" max="7" width="7.57421875" style="28" customWidth="1"/>
    <col min="8" max="8" width="2.140625" style="21" customWidth="1"/>
    <col min="9" max="9" width="4.421875" style="27" customWidth="1"/>
    <col min="10" max="10" width="16.421875" style="27" hidden="1" customWidth="1"/>
    <col min="11" max="11" width="6.57421875" style="27" customWidth="1"/>
    <col min="12" max="12" width="15.140625" style="29" bestFit="1" customWidth="1"/>
    <col min="13" max="13" width="19.00390625" style="57" bestFit="1" customWidth="1"/>
    <col min="14" max="14" width="39.7109375" style="57" bestFit="1" customWidth="1"/>
    <col min="15" max="15" width="9.57421875" style="193" customWidth="1"/>
    <col min="16" max="16" width="7.7109375" style="21" customWidth="1"/>
    <col min="17" max="17" width="5.7109375" style="21" customWidth="1"/>
    <col min="18" max="19" width="9.140625" style="21" customWidth="1"/>
    <col min="20" max="20" width="9.140625" style="264" hidden="1" customWidth="1"/>
    <col min="21" max="21" width="9.140625" style="262" hidden="1" customWidth="1"/>
    <col min="22" max="16384" width="9.140625" style="21" customWidth="1"/>
  </cols>
  <sheetData>
    <row r="1" spans="1:21" s="10" customFormat="1" ht="50.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3">
        <v>41514</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3">
        <v>41564</v>
      </c>
      <c r="U2" s="259">
        <v>99</v>
      </c>
    </row>
    <row r="3" spans="1:21" s="12" customFormat="1" ht="29.25" customHeight="1">
      <c r="A3" s="515" t="s">
        <v>96</v>
      </c>
      <c r="B3" s="515"/>
      <c r="C3" s="515"/>
      <c r="D3" s="516" t="str">
        <f>'YARIŞMA PROGRAMI'!C11</f>
        <v>2000 Metre Engelli</v>
      </c>
      <c r="E3" s="516"/>
      <c r="F3" s="517"/>
      <c r="G3" s="517"/>
      <c r="H3" s="11"/>
      <c r="I3" s="504"/>
      <c r="J3" s="504"/>
      <c r="K3" s="504"/>
      <c r="L3" s="504"/>
      <c r="M3" s="254" t="s">
        <v>455</v>
      </c>
      <c r="N3" s="520" t="str">
        <f>'YARIŞMA PROGRAMI'!E11</f>
        <v>Ersin TEKAL  5:48.94</v>
      </c>
      <c r="O3" s="520"/>
      <c r="P3" s="520"/>
      <c r="T3" s="263">
        <v>41614</v>
      </c>
      <c r="U3" s="259">
        <v>98</v>
      </c>
    </row>
    <row r="4" spans="1:21" s="12" customFormat="1" ht="17.25" customHeight="1">
      <c r="A4" s="518" t="s">
        <v>86</v>
      </c>
      <c r="B4" s="518"/>
      <c r="C4" s="518"/>
      <c r="D4" s="519" t="str">
        <f>'YARIŞMA BİLGİLERİ'!F21</f>
        <v>Yıldız Erkekler</v>
      </c>
      <c r="E4" s="519"/>
      <c r="F4" s="194"/>
      <c r="G4" s="33"/>
      <c r="H4" s="33"/>
      <c r="I4" s="33"/>
      <c r="J4" s="33"/>
      <c r="K4" s="33"/>
      <c r="L4" s="34"/>
      <c r="M4" s="84" t="s">
        <v>5</v>
      </c>
      <c r="N4" s="505" t="str">
        <f>'YARIŞMA PROGRAMI'!B11</f>
        <v>10 Mayıs 2014 - 19.20</v>
      </c>
      <c r="O4" s="505"/>
      <c r="P4" s="505"/>
      <c r="T4" s="263">
        <v>41664</v>
      </c>
      <c r="U4" s="259">
        <v>97</v>
      </c>
    </row>
    <row r="5" spans="1:21" s="10" customFormat="1" ht="15" customHeight="1">
      <c r="A5" s="13"/>
      <c r="B5" s="13"/>
      <c r="C5" s="14"/>
      <c r="D5" s="15"/>
      <c r="E5" s="16"/>
      <c r="F5" s="195"/>
      <c r="G5" s="16"/>
      <c r="H5" s="16"/>
      <c r="I5" s="13"/>
      <c r="J5" s="13"/>
      <c r="K5" s="13"/>
      <c r="L5" s="17"/>
      <c r="M5" s="18"/>
      <c r="N5" s="531">
        <f ca="1">NOW()</f>
        <v>41770.96389814815</v>
      </c>
      <c r="O5" s="531"/>
      <c r="P5" s="531"/>
      <c r="T5" s="263">
        <v>41714</v>
      </c>
      <c r="U5" s="259">
        <v>96</v>
      </c>
    </row>
    <row r="6" spans="1:21" s="19" customFormat="1" ht="18.75" customHeight="1">
      <c r="A6" s="511" t="s">
        <v>12</v>
      </c>
      <c r="B6" s="512" t="s">
        <v>81</v>
      </c>
      <c r="C6" s="510" t="s">
        <v>93</v>
      </c>
      <c r="D6" s="509" t="s">
        <v>14</v>
      </c>
      <c r="E6" s="509" t="s">
        <v>537</v>
      </c>
      <c r="F6" s="557" t="s">
        <v>15</v>
      </c>
      <c r="G6" s="507" t="s">
        <v>226</v>
      </c>
      <c r="I6" s="277" t="s">
        <v>16</v>
      </c>
      <c r="J6" s="278"/>
      <c r="K6" s="278"/>
      <c r="L6" s="278"/>
      <c r="M6" s="278"/>
      <c r="N6" s="278"/>
      <c r="O6" s="278"/>
      <c r="P6" s="279"/>
      <c r="T6" s="264">
        <v>41774</v>
      </c>
      <c r="U6" s="262">
        <v>95</v>
      </c>
    </row>
    <row r="7" spans="1:21" ht="26.25" customHeight="1">
      <c r="A7" s="511"/>
      <c r="B7" s="513"/>
      <c r="C7" s="510"/>
      <c r="D7" s="509"/>
      <c r="E7" s="509"/>
      <c r="F7" s="557"/>
      <c r="G7" s="508"/>
      <c r="H7" s="20"/>
      <c r="I7" s="50" t="s">
        <v>12</v>
      </c>
      <c r="J7" s="50" t="s">
        <v>82</v>
      </c>
      <c r="K7" s="50" t="s">
        <v>81</v>
      </c>
      <c r="L7" s="130" t="s">
        <v>13</v>
      </c>
      <c r="M7" s="131" t="s">
        <v>14</v>
      </c>
      <c r="N7" s="131" t="s">
        <v>537</v>
      </c>
      <c r="O7" s="189" t="s">
        <v>15</v>
      </c>
      <c r="P7" s="50" t="s">
        <v>28</v>
      </c>
      <c r="T7" s="264">
        <v>41834</v>
      </c>
      <c r="U7" s="262">
        <v>94</v>
      </c>
    </row>
    <row r="8" spans="1:21" s="19" customFormat="1" ht="35.25" customHeight="1">
      <c r="A8" s="357">
        <v>1</v>
      </c>
      <c r="B8" s="384">
        <v>426</v>
      </c>
      <c r="C8" s="360">
        <v>35457</v>
      </c>
      <c r="D8" s="385" t="s">
        <v>857</v>
      </c>
      <c r="E8" s="366" t="s">
        <v>866</v>
      </c>
      <c r="F8" s="362">
        <v>61027</v>
      </c>
      <c r="G8" s="359">
        <v>19</v>
      </c>
      <c r="H8" s="22"/>
      <c r="I8" s="357">
        <v>1</v>
      </c>
      <c r="J8" s="358" t="s">
        <v>564</v>
      </c>
      <c r="K8" s="359">
        <f>IF(ISERROR(VLOOKUP(J8,'KAYIT LİSTESİ'!$B$4:$G$779,2,0)),"",(VLOOKUP(J8,'KAYIT LİSTESİ'!$B$4:$G$779,2,0)))</f>
        <v>431</v>
      </c>
      <c r="L8" s="360">
        <f>IF(ISERROR(VLOOKUP(J8,'KAYIT LİSTESİ'!$B$4:$G$779,3,0)),"",(VLOOKUP(J8,'KAYIT LİSTESİ'!$B$4:$G$779,3,0)))</f>
        <v>35830</v>
      </c>
      <c r="M8" s="361" t="str">
        <f>IF(ISERROR(VLOOKUP(J8,'KAYIT LİSTESİ'!$B$4:$G$779,4,0)),"",(VLOOKUP(J8,'KAYIT LİSTESİ'!$B$4:$G$779,4,0)))</f>
        <v>BEKİR SAMET TAN</v>
      </c>
      <c r="N8" s="361" t="str">
        <f>IF(ISERROR(VLOOKUP(J8,'KAYIT LİSTESİ'!$B$4:$G$779,5,0)),"",(VLOOKUP(J8,'KAYIT LİSTESİ'!$B$4:$G$779,5,0)))</f>
        <v>İSTANBUL-FENERBAHÇE</v>
      </c>
      <c r="O8" s="362">
        <v>61364</v>
      </c>
      <c r="P8" s="305">
        <v>1</v>
      </c>
      <c r="T8" s="264">
        <v>41894</v>
      </c>
      <c r="U8" s="262">
        <v>93</v>
      </c>
    </row>
    <row r="9" spans="1:21" s="19" customFormat="1" ht="35.25" customHeight="1">
      <c r="A9" s="357">
        <v>2</v>
      </c>
      <c r="B9" s="384">
        <v>431</v>
      </c>
      <c r="C9" s="360">
        <v>35830</v>
      </c>
      <c r="D9" s="385" t="s">
        <v>873</v>
      </c>
      <c r="E9" s="366" t="s">
        <v>881</v>
      </c>
      <c r="F9" s="362">
        <v>61364</v>
      </c>
      <c r="G9" s="359">
        <v>18</v>
      </c>
      <c r="H9" s="22"/>
      <c r="I9" s="357">
        <v>2</v>
      </c>
      <c r="J9" s="358" t="s">
        <v>565</v>
      </c>
      <c r="K9" s="359">
        <f>IF(ISERROR(VLOOKUP(J9,'KAYIT LİSTESİ'!$B$4:$G$779,2,0)),"",(VLOOKUP(J9,'KAYIT LİSTESİ'!$B$4:$G$779,2,0)))</f>
        <v>669</v>
      </c>
      <c r="L9" s="360">
        <f>IF(ISERROR(VLOOKUP(J9,'KAYIT LİSTESİ'!$B$4:$G$779,3,0)),"",(VLOOKUP(J9,'KAYIT LİSTESİ'!$B$4:$G$779,3,0)))</f>
        <v>36093</v>
      </c>
      <c r="M9" s="361" t="str">
        <f>IF(ISERROR(VLOOKUP(J9,'KAYIT LİSTESİ'!$B$4:$G$779,4,0)),"",(VLOOKUP(J9,'KAYIT LİSTESİ'!$B$4:$G$779,4,0)))</f>
        <v>REFİK CİHAD İŞKEY</v>
      </c>
      <c r="N9" s="361" t="str">
        <f>IF(ISERROR(VLOOKUP(J9,'KAYIT LİSTESİ'!$B$4:$G$779,5,0)),"",(VLOOKUP(J9,'KAYIT LİSTESİ'!$B$4:$G$779,5,0)))</f>
        <v>K.K.T.C.</v>
      </c>
      <c r="O9" s="362">
        <v>72288</v>
      </c>
      <c r="P9" s="305">
        <v>11</v>
      </c>
      <c r="T9" s="264">
        <v>41954</v>
      </c>
      <c r="U9" s="262">
        <v>92</v>
      </c>
    </row>
    <row r="10" spans="1:21" s="19" customFormat="1" ht="35.25" customHeight="1">
      <c r="A10" s="357">
        <v>3</v>
      </c>
      <c r="B10" s="384">
        <v>373</v>
      </c>
      <c r="C10" s="360">
        <v>35528</v>
      </c>
      <c r="D10" s="385" t="s">
        <v>818</v>
      </c>
      <c r="E10" s="366" t="s">
        <v>823</v>
      </c>
      <c r="F10" s="362">
        <v>62727</v>
      </c>
      <c r="G10" s="359">
        <v>17</v>
      </c>
      <c r="H10" s="22"/>
      <c r="I10" s="357">
        <v>3</v>
      </c>
      <c r="J10" s="358" t="s">
        <v>566</v>
      </c>
      <c r="K10" s="359">
        <f>IF(ISERROR(VLOOKUP(J10,'KAYIT LİSTESİ'!$B$4:$G$779,2,0)),"",(VLOOKUP(J10,'KAYIT LİSTESİ'!$B$4:$G$779,2,0)))</f>
        <v>411</v>
      </c>
      <c r="L10" s="360">
        <f>IF(ISERROR(VLOOKUP(J10,'KAYIT LİSTESİ'!$B$4:$G$779,3,0)),"",(VLOOKUP(J10,'KAYIT LİSTESİ'!$B$4:$G$779,3,0)))</f>
        <v>36161</v>
      </c>
      <c r="M10" s="361" t="str">
        <f>IF(ISERROR(VLOOKUP(J10,'KAYIT LİSTESİ'!$B$4:$G$779,4,0)),"",(VLOOKUP(J10,'KAYIT LİSTESİ'!$B$4:$G$779,4,0)))</f>
        <v>SERHAT KAÇMAZ</v>
      </c>
      <c r="N10" s="361" t="str">
        <f>IF(ISERROR(VLOOKUP(J10,'KAYIT LİSTESİ'!$B$4:$G$779,5,0)),"",(VLOOKUP(J10,'KAYIT LİSTESİ'!$B$4:$G$779,5,0)))</f>
        <v>ESKİŞEHİR-B.ŞHR.BLD.GNÇ.SP.KLB.</v>
      </c>
      <c r="O10" s="362">
        <v>72004</v>
      </c>
      <c r="P10" s="305">
        <v>10</v>
      </c>
      <c r="T10" s="264">
        <v>42014</v>
      </c>
      <c r="U10" s="262">
        <v>91</v>
      </c>
    </row>
    <row r="11" spans="1:21" s="19" customFormat="1" ht="35.25" customHeight="1">
      <c r="A11" s="357">
        <v>4</v>
      </c>
      <c r="B11" s="384">
        <v>339</v>
      </c>
      <c r="C11" s="360">
        <v>35679</v>
      </c>
      <c r="D11" s="385" t="s">
        <v>1016</v>
      </c>
      <c r="E11" s="366" t="s">
        <v>812</v>
      </c>
      <c r="F11" s="362">
        <v>63534</v>
      </c>
      <c r="G11" s="359">
        <v>16</v>
      </c>
      <c r="H11" s="22"/>
      <c r="I11" s="357">
        <v>4</v>
      </c>
      <c r="J11" s="358" t="s">
        <v>567</v>
      </c>
      <c r="K11" s="359">
        <f>IF(ISERROR(VLOOKUP(J11,'KAYIT LİSTESİ'!$B$4:$G$779,2,0)),"",(VLOOKUP(J11,'KAYIT LİSTESİ'!$B$4:$G$779,2,0)))</f>
        <v>448</v>
      </c>
      <c r="L11" s="360">
        <f>IF(ISERROR(VLOOKUP(J11,'KAYIT LİSTESİ'!$B$4:$G$779,3,0)),"",(VLOOKUP(J11,'KAYIT LİSTESİ'!$B$4:$G$779,3,0)))</f>
        <v>35431</v>
      </c>
      <c r="M11" s="361" t="str">
        <f>IF(ISERROR(VLOOKUP(J11,'KAYIT LİSTESİ'!$B$4:$G$779,4,0)),"",(VLOOKUP(J11,'KAYIT LİSTESİ'!$B$4:$G$779,4,0)))</f>
        <v>BARIŞ KOCATEPE</v>
      </c>
      <c r="N11" s="361" t="str">
        <f>IF(ISERROR(VLOOKUP(J11,'KAYIT LİSTESİ'!$B$4:$G$779,5,0)),"",(VLOOKUP(J11,'KAYIT LİSTESİ'!$B$4:$G$779,5,0)))</f>
        <v>İSTANBUL-PENDİK BLD.SP.KLB.</v>
      </c>
      <c r="O11" s="362">
        <v>65976</v>
      </c>
      <c r="P11" s="305">
        <v>7</v>
      </c>
      <c r="T11" s="264">
        <v>42084</v>
      </c>
      <c r="U11" s="262">
        <v>90</v>
      </c>
    </row>
    <row r="12" spans="1:21" s="19" customFormat="1" ht="35.25" customHeight="1">
      <c r="A12" s="357">
        <v>5</v>
      </c>
      <c r="B12" s="384">
        <v>488</v>
      </c>
      <c r="C12" s="360">
        <v>36078</v>
      </c>
      <c r="D12" s="385" t="s">
        <v>1051</v>
      </c>
      <c r="E12" s="366" t="s">
        <v>908</v>
      </c>
      <c r="F12" s="362">
        <v>63546</v>
      </c>
      <c r="G12" s="359">
        <v>15</v>
      </c>
      <c r="H12" s="22"/>
      <c r="I12" s="357">
        <v>5</v>
      </c>
      <c r="J12" s="358" t="s">
        <v>568</v>
      </c>
      <c r="K12" s="359">
        <f>IF(ISERROR(VLOOKUP(J12,'KAYIT LİSTESİ'!$B$4:$G$779,2,0)),"",(VLOOKUP(J12,'KAYIT LİSTESİ'!$B$4:$G$779,2,0)))</f>
        <v>467</v>
      </c>
      <c r="L12" s="360">
        <f>IF(ISERROR(VLOOKUP(J12,'KAYIT LİSTESİ'!$B$4:$G$779,3,0)),"",(VLOOKUP(J12,'KAYIT LİSTESİ'!$B$4:$G$779,3,0)))</f>
        <v>35529</v>
      </c>
      <c r="M12" s="361" t="str">
        <f>IF(ISERROR(VLOOKUP(J12,'KAYIT LİSTESİ'!$B$4:$G$779,4,0)),"",(VLOOKUP(J12,'KAYIT LİSTESİ'!$B$4:$G$779,4,0)))</f>
        <v>ÖZCAN ÇİFTÇİ</v>
      </c>
      <c r="N12" s="361" t="str">
        <f>IF(ISERROR(VLOOKUP(J12,'KAYIT LİSTESİ'!$B$4:$G$779,5,0)),"",(VLOOKUP(J12,'KAYIT LİSTESİ'!$B$4:$G$779,5,0)))</f>
        <v>İSTANBUL-ÜSKÜDAR BLD.SP.KLB.</v>
      </c>
      <c r="O12" s="362">
        <v>64694</v>
      </c>
      <c r="P12" s="305">
        <v>5</v>
      </c>
      <c r="T12" s="264">
        <v>42154</v>
      </c>
      <c r="U12" s="262">
        <v>89</v>
      </c>
    </row>
    <row r="13" spans="1:21" s="19" customFormat="1" ht="35.25" customHeight="1">
      <c r="A13" s="357">
        <v>6</v>
      </c>
      <c r="B13" s="384">
        <v>541</v>
      </c>
      <c r="C13" s="360">
        <v>35565</v>
      </c>
      <c r="D13" s="385" t="s">
        <v>928</v>
      </c>
      <c r="E13" s="366" t="s">
        <v>936</v>
      </c>
      <c r="F13" s="362">
        <v>63714</v>
      </c>
      <c r="G13" s="359">
        <v>14</v>
      </c>
      <c r="H13" s="22"/>
      <c r="I13" s="357">
        <v>6</v>
      </c>
      <c r="J13" s="358" t="s">
        <v>569</v>
      </c>
      <c r="K13" s="359">
        <f>IF(ISERROR(VLOOKUP(J13,'KAYIT LİSTESİ'!$B$4:$G$779,2,0)),"",(VLOOKUP(J13,'KAYIT LİSTESİ'!$B$4:$G$779,2,0)))</f>
        <v>339</v>
      </c>
      <c r="L13" s="360">
        <f>IF(ISERROR(VLOOKUP(J13,'KAYIT LİSTESİ'!$B$4:$G$779,3,0)),"",(VLOOKUP(J13,'KAYIT LİSTESİ'!$B$4:$G$779,3,0)))</f>
        <v>35679</v>
      </c>
      <c r="M13" s="361" t="str">
        <f>IF(ISERROR(VLOOKUP(J13,'KAYIT LİSTESİ'!$B$4:$G$779,4,0)),"",(VLOOKUP(J13,'KAYIT LİSTESİ'!$B$4:$G$779,4,0)))</f>
        <v>FURKAN KOÇAK</v>
      </c>
      <c r="N13" s="361" t="str">
        <f>IF(ISERROR(VLOOKUP(J13,'KAYIT LİSTESİ'!$B$4:$G$779,5,0)),"",(VLOOKUP(J13,'KAYIT LİSTESİ'!$B$4:$G$779,5,0)))</f>
        <v>ANKARA-EGO SP.KLB.</v>
      </c>
      <c r="O13" s="362">
        <v>63534</v>
      </c>
      <c r="P13" s="305">
        <v>4</v>
      </c>
      <c r="T13" s="264">
        <v>42224</v>
      </c>
      <c r="U13" s="262">
        <v>88</v>
      </c>
    </row>
    <row r="14" spans="1:21" s="19" customFormat="1" ht="35.25" customHeight="1">
      <c r="A14" s="357">
        <v>7</v>
      </c>
      <c r="B14" s="384">
        <v>569</v>
      </c>
      <c r="C14" s="360">
        <v>35642</v>
      </c>
      <c r="D14" s="385" t="s">
        <v>965</v>
      </c>
      <c r="E14" s="366" t="s">
        <v>969</v>
      </c>
      <c r="F14" s="362">
        <v>64607</v>
      </c>
      <c r="G14" s="359">
        <v>13</v>
      </c>
      <c r="H14" s="22"/>
      <c r="I14" s="357">
        <v>7</v>
      </c>
      <c r="J14" s="358" t="s">
        <v>570</v>
      </c>
      <c r="K14" s="359">
        <f>IF(ISERROR(VLOOKUP(J14,'KAYIT LİSTESİ'!$B$4:$G$779,2,0)),"",(VLOOKUP(J14,'KAYIT LİSTESİ'!$B$4:$G$779,2,0)))</f>
        <v>580</v>
      </c>
      <c r="L14" s="360">
        <f>IF(ISERROR(VLOOKUP(J14,'KAYIT LİSTESİ'!$B$4:$G$779,3,0)),"",(VLOOKUP(J14,'KAYIT LİSTESİ'!$B$4:$G$779,3,0)))</f>
        <v>35444</v>
      </c>
      <c r="M14" s="361" t="str">
        <f>IF(ISERROR(VLOOKUP(J14,'KAYIT LİSTESİ'!$B$4:$G$779,4,0)),"",(VLOOKUP(J14,'KAYIT LİSTESİ'!$B$4:$G$779,4,0)))</f>
        <v>BAYRAM İLYÜN</v>
      </c>
      <c r="N14" s="361" t="str">
        <f>IF(ISERROR(VLOOKUP(J14,'KAYIT LİSTESİ'!$B$4:$G$779,5,0)),"",(VLOOKUP(J14,'KAYIT LİSTESİ'!$B$4:$G$779,5,0)))</f>
        <v>TOKAT-BLD.PLEVNE SP.KLB.</v>
      </c>
      <c r="O14" s="362">
        <v>65766</v>
      </c>
      <c r="P14" s="305">
        <v>6</v>
      </c>
      <c r="T14" s="264">
        <v>42294</v>
      </c>
      <c r="U14" s="262">
        <v>87</v>
      </c>
    </row>
    <row r="15" spans="1:21" s="19" customFormat="1" ht="35.25" customHeight="1">
      <c r="A15" s="357">
        <v>8</v>
      </c>
      <c r="B15" s="384">
        <v>467</v>
      </c>
      <c r="C15" s="360">
        <v>35529</v>
      </c>
      <c r="D15" s="385" t="s">
        <v>899</v>
      </c>
      <c r="E15" s="366" t="s">
        <v>905</v>
      </c>
      <c r="F15" s="362">
        <v>64694</v>
      </c>
      <c r="G15" s="359">
        <v>12</v>
      </c>
      <c r="H15" s="22"/>
      <c r="I15" s="357">
        <v>8</v>
      </c>
      <c r="J15" s="358" t="s">
        <v>571</v>
      </c>
      <c r="K15" s="359">
        <f>IF(ISERROR(VLOOKUP(J15,'KAYIT LİSTESİ'!$B$4:$G$779,2,0)),"",(VLOOKUP(J15,'KAYIT LİSTESİ'!$B$4:$G$779,2,0)))</f>
        <v>561</v>
      </c>
      <c r="L15" s="360">
        <f>IF(ISERROR(VLOOKUP(J15,'KAYIT LİSTESİ'!$B$4:$G$779,3,0)),"",(VLOOKUP(J15,'KAYIT LİSTESİ'!$B$4:$G$779,3,0)))</f>
        <v>36526</v>
      </c>
      <c r="M15" s="361" t="str">
        <f>IF(ISERROR(VLOOKUP(J15,'KAYIT LİSTESİ'!$B$4:$G$779,4,0)),"",(VLOOKUP(J15,'KAYIT LİSTESİ'!$B$4:$G$779,4,0)))</f>
        <v>MUSTAFA BUDAK</v>
      </c>
      <c r="N15" s="361" t="str">
        <f>IF(ISERROR(VLOOKUP(J15,'KAYIT LİSTESİ'!$B$4:$G$779,5,0)),"",(VLOOKUP(J15,'KAYIT LİSTESİ'!$B$4:$G$779,5,0)))</f>
        <v>MUŞ-GENÇ.HİZ.SP.KLB.</v>
      </c>
      <c r="O15" s="362">
        <v>71428</v>
      </c>
      <c r="P15" s="305">
        <v>9</v>
      </c>
      <c r="T15" s="264">
        <v>42364</v>
      </c>
      <c r="U15" s="262">
        <v>86</v>
      </c>
    </row>
    <row r="16" spans="1:21" s="19" customFormat="1" ht="35.25" customHeight="1">
      <c r="A16" s="357">
        <v>9</v>
      </c>
      <c r="B16" s="384">
        <v>547</v>
      </c>
      <c r="C16" s="360">
        <v>35497</v>
      </c>
      <c r="D16" s="385" t="s">
        <v>940</v>
      </c>
      <c r="E16" s="366" t="s">
        <v>950</v>
      </c>
      <c r="F16" s="362">
        <v>65346</v>
      </c>
      <c r="G16" s="359">
        <v>11</v>
      </c>
      <c r="H16" s="22"/>
      <c r="I16" s="357">
        <v>9</v>
      </c>
      <c r="J16" s="358" t="s">
        <v>572</v>
      </c>
      <c r="K16" s="359">
        <f>IF(ISERROR(VLOOKUP(J16,'KAYIT LİSTESİ'!$B$4:$G$779,2,0)),"",(VLOOKUP(J16,'KAYIT LİSTESİ'!$B$4:$G$779,2,0)))</f>
        <v>385</v>
      </c>
      <c r="L16" s="360">
        <f>IF(ISERROR(VLOOKUP(J16,'KAYIT LİSTESİ'!$B$4:$G$779,3,0)),"",(VLOOKUP(J16,'KAYIT LİSTESİ'!$B$4:$G$779,3,0)))</f>
        <v>36079</v>
      </c>
      <c r="M16" s="361" t="str">
        <f>IF(ISERROR(VLOOKUP(J16,'KAYIT LİSTESİ'!$B$4:$G$779,4,0)),"",(VLOOKUP(J16,'KAYIT LİSTESİ'!$B$4:$G$779,4,0)))</f>
        <v>İLHAMİ HERAY</v>
      </c>
      <c r="N16" s="361" t="str">
        <f>IF(ISERROR(VLOOKUP(J16,'KAYIT LİSTESİ'!$B$4:$G$779,5,0)),"",(VLOOKUP(J16,'KAYIT LİSTESİ'!$B$4:$G$779,5,0)))</f>
        <v>BURSA-BURSA SP.KLB.</v>
      </c>
      <c r="O16" s="362">
        <v>72734</v>
      </c>
      <c r="P16" s="305">
        <v>12</v>
      </c>
      <c r="T16" s="264">
        <v>42434</v>
      </c>
      <c r="U16" s="262">
        <v>85</v>
      </c>
    </row>
    <row r="17" spans="1:21" s="19" customFormat="1" ht="35.25" customHeight="1">
      <c r="A17" s="357">
        <v>10</v>
      </c>
      <c r="B17" s="384">
        <v>395</v>
      </c>
      <c r="C17" s="360">
        <v>35445</v>
      </c>
      <c r="D17" s="385" t="s">
        <v>1028</v>
      </c>
      <c r="E17" s="366" t="s">
        <v>836</v>
      </c>
      <c r="F17" s="362">
        <v>65578</v>
      </c>
      <c r="G17" s="359">
        <v>10</v>
      </c>
      <c r="H17" s="22"/>
      <c r="I17" s="357">
        <v>10</v>
      </c>
      <c r="J17" s="358" t="s">
        <v>573</v>
      </c>
      <c r="K17" s="359">
        <f>IF(ISERROR(VLOOKUP(J17,'KAYIT LİSTESİ'!$B$4:$G$779,2,0)),"",(VLOOKUP(J17,'KAYIT LİSTESİ'!$B$4:$G$779,2,0)))</f>
        <v>485</v>
      </c>
      <c r="L17" s="360">
        <f>IF(ISERROR(VLOOKUP(J17,'KAYIT LİSTESİ'!$B$4:$G$779,3,0)),"",(VLOOKUP(J17,'KAYIT LİSTESİ'!$B$4:$G$779,3,0)))</f>
        <v>35583</v>
      </c>
      <c r="M17" s="361" t="str">
        <f>IF(ISERROR(VLOOKUP(J17,'KAYIT LİSTESİ'!$B$4:$G$779,4,0)),"",(VLOOKUP(J17,'KAYIT LİSTESİ'!$B$4:$G$779,4,0)))</f>
        <v>ONUR AKMUT</v>
      </c>
      <c r="N17" s="361" t="str">
        <f>IF(ISERROR(VLOOKUP(J17,'KAYIT LİSTESİ'!$B$4:$G$779,5,0)),"",(VLOOKUP(J17,'KAYIT LİSTESİ'!$B$4:$G$779,5,0)))</f>
        <v>İZMİR-B.ŞHR.BLD.SP.KLB.</v>
      </c>
      <c r="O17" s="362">
        <v>70492</v>
      </c>
      <c r="P17" s="305">
        <v>8</v>
      </c>
      <c r="T17" s="264">
        <v>42504</v>
      </c>
      <c r="U17" s="262">
        <v>84</v>
      </c>
    </row>
    <row r="18" spans="1:21" s="19" customFormat="1" ht="35.25" customHeight="1">
      <c r="A18" s="357">
        <v>11</v>
      </c>
      <c r="B18" s="384">
        <v>580</v>
      </c>
      <c r="C18" s="360">
        <v>35444</v>
      </c>
      <c r="D18" s="385" t="s">
        <v>975</v>
      </c>
      <c r="E18" s="366" t="s">
        <v>980</v>
      </c>
      <c r="F18" s="362">
        <v>65766</v>
      </c>
      <c r="G18" s="359">
        <v>9</v>
      </c>
      <c r="H18" s="22"/>
      <c r="I18" s="357">
        <v>11</v>
      </c>
      <c r="J18" s="358" t="s">
        <v>574</v>
      </c>
      <c r="K18" s="359">
        <f>IF(ISERROR(VLOOKUP(J18,'KAYIT LİSTESİ'!$B$4:$G$779,2,0)),"",(VLOOKUP(J18,'KAYIT LİSTESİ'!$B$4:$G$779,2,0)))</f>
      </c>
      <c r="L18" s="360">
        <f>IF(ISERROR(VLOOKUP(J18,'KAYIT LİSTESİ'!$B$4:$G$779,3,0)),"",(VLOOKUP(J18,'KAYIT LİSTESİ'!$B$4:$G$779,3,0)))</f>
      </c>
      <c r="M18" s="361">
        <f>IF(ISERROR(VLOOKUP(J18,'KAYIT LİSTESİ'!$B$4:$G$779,4,0)),"",(VLOOKUP(J18,'KAYIT LİSTESİ'!$B$4:$G$779,4,0)))</f>
      </c>
      <c r="N18" s="361">
        <f>IF(ISERROR(VLOOKUP(J18,'KAYIT LİSTESİ'!$B$4:$G$779,5,0)),"",(VLOOKUP(J18,'KAYIT LİSTESİ'!$B$4:$G$779,5,0)))</f>
      </c>
      <c r="O18" s="362"/>
      <c r="P18" s="305"/>
      <c r="T18" s="264">
        <v>42574</v>
      </c>
      <c r="U18" s="262">
        <v>83</v>
      </c>
    </row>
    <row r="19" spans="1:21" s="19" customFormat="1" ht="35.25" customHeight="1">
      <c r="A19" s="357">
        <v>12</v>
      </c>
      <c r="B19" s="384">
        <v>448</v>
      </c>
      <c r="C19" s="360">
        <v>35431</v>
      </c>
      <c r="D19" s="385" t="s">
        <v>887</v>
      </c>
      <c r="E19" s="366" t="s">
        <v>893</v>
      </c>
      <c r="F19" s="362">
        <v>65976</v>
      </c>
      <c r="G19" s="359">
        <v>8</v>
      </c>
      <c r="H19" s="22"/>
      <c r="I19" s="357">
        <v>12</v>
      </c>
      <c r="J19" s="358" t="s">
        <v>575</v>
      </c>
      <c r="K19" s="359">
        <f>IF(ISERROR(VLOOKUP(J19,'KAYIT LİSTESİ'!$B$4:$G$779,2,0)),"",(VLOOKUP(J19,'KAYIT LİSTESİ'!$B$4:$G$779,2,0)))</f>
      </c>
      <c r="L19" s="360">
        <f>IF(ISERROR(VLOOKUP(J19,'KAYIT LİSTESİ'!$B$4:$G$779,3,0)),"",(VLOOKUP(J19,'KAYIT LİSTESİ'!$B$4:$G$779,3,0)))</f>
      </c>
      <c r="M19" s="361">
        <f>IF(ISERROR(VLOOKUP(J19,'KAYIT LİSTESİ'!$B$4:$G$779,4,0)),"",(VLOOKUP(J19,'KAYIT LİSTESİ'!$B$4:$G$779,4,0)))</f>
      </c>
      <c r="N19" s="361">
        <f>IF(ISERROR(VLOOKUP(J19,'KAYIT LİSTESİ'!$B$4:$G$779,5,0)),"",(VLOOKUP(J19,'KAYIT LİSTESİ'!$B$4:$G$779,5,0)))</f>
      </c>
      <c r="O19" s="362"/>
      <c r="P19" s="305"/>
      <c r="T19" s="264">
        <v>42654</v>
      </c>
      <c r="U19" s="262">
        <v>82</v>
      </c>
    </row>
    <row r="20" spans="1:21" s="19" customFormat="1" ht="35.25" customHeight="1">
      <c r="A20" s="357">
        <v>13</v>
      </c>
      <c r="B20" s="384">
        <v>485</v>
      </c>
      <c r="C20" s="360">
        <v>35583</v>
      </c>
      <c r="D20" s="385" t="s">
        <v>1040</v>
      </c>
      <c r="E20" s="366" t="s">
        <v>906</v>
      </c>
      <c r="F20" s="362">
        <v>70492</v>
      </c>
      <c r="G20" s="359">
        <v>7</v>
      </c>
      <c r="H20" s="22"/>
      <c r="I20" s="277" t="s">
        <v>17</v>
      </c>
      <c r="J20" s="278"/>
      <c r="K20" s="278"/>
      <c r="L20" s="278"/>
      <c r="M20" s="278"/>
      <c r="N20" s="278"/>
      <c r="O20" s="278"/>
      <c r="P20" s="279"/>
      <c r="T20" s="264">
        <v>42734</v>
      </c>
      <c r="U20" s="262">
        <v>81</v>
      </c>
    </row>
    <row r="21" spans="1:21" s="19" customFormat="1" ht="35.25" customHeight="1">
      <c r="A21" s="357">
        <v>14</v>
      </c>
      <c r="B21" s="384">
        <v>318</v>
      </c>
      <c r="C21" s="360">
        <v>35796</v>
      </c>
      <c r="D21" s="385" t="s">
        <v>804</v>
      </c>
      <c r="E21" s="366" t="s">
        <v>811</v>
      </c>
      <c r="F21" s="362">
        <v>70853</v>
      </c>
      <c r="G21" s="359">
        <v>6</v>
      </c>
      <c r="H21" s="22"/>
      <c r="I21" s="50" t="s">
        <v>12</v>
      </c>
      <c r="J21" s="50" t="s">
        <v>82</v>
      </c>
      <c r="K21" s="50" t="s">
        <v>81</v>
      </c>
      <c r="L21" s="130" t="s">
        <v>13</v>
      </c>
      <c r="M21" s="131" t="s">
        <v>14</v>
      </c>
      <c r="N21" s="131" t="s">
        <v>537</v>
      </c>
      <c r="O21" s="189" t="s">
        <v>15</v>
      </c>
      <c r="P21" s="50" t="s">
        <v>28</v>
      </c>
      <c r="T21" s="264">
        <v>42814</v>
      </c>
      <c r="U21" s="262">
        <v>80</v>
      </c>
    </row>
    <row r="22" spans="1:21" s="19" customFormat="1" ht="35.25" customHeight="1">
      <c r="A22" s="357">
        <v>15</v>
      </c>
      <c r="B22" s="384">
        <v>561</v>
      </c>
      <c r="C22" s="360">
        <v>36526</v>
      </c>
      <c r="D22" s="385" t="s">
        <v>955</v>
      </c>
      <c r="E22" s="366" t="s">
        <v>959</v>
      </c>
      <c r="F22" s="362">
        <v>71428</v>
      </c>
      <c r="G22" s="359">
        <v>5</v>
      </c>
      <c r="H22" s="22"/>
      <c r="I22" s="357">
        <v>1</v>
      </c>
      <c r="J22" s="358" t="s">
        <v>576</v>
      </c>
      <c r="K22" s="359">
        <f>IF(ISERROR(VLOOKUP(J22,'KAYIT LİSTESİ'!$B$4:$G$779,2,0)),"",(VLOOKUP(J22,'KAYIT LİSTESİ'!$B$4:$G$779,2,0)))</f>
        <v>508</v>
      </c>
      <c r="L22" s="360">
        <f>IF(ISERROR(VLOOKUP(J22,'KAYIT LİSTESİ'!$B$4:$G$779,3,0)),"",(VLOOKUP(J22,'KAYIT LİSTESİ'!$B$4:$G$779,3,0)))</f>
        <v>36526</v>
      </c>
      <c r="M22" s="361" t="str">
        <f>IF(ISERROR(VLOOKUP(J22,'KAYIT LİSTESİ'!$B$4:$G$779,4,0)),"",(VLOOKUP(J22,'KAYIT LİSTESİ'!$B$4:$G$779,4,0)))</f>
        <v>DEVRİM ÇELİK</v>
      </c>
      <c r="N22" s="361" t="str">
        <f>IF(ISERROR(VLOOKUP(J22,'KAYIT LİSTESİ'!$B$4:$G$779,5,0)),"",(VLOOKUP(J22,'KAYIT LİSTESİ'!$B$4:$G$779,5,0)))</f>
        <v>İZMİR-KONAK BLD.SP.KLB.</v>
      </c>
      <c r="O22" s="362">
        <v>71839</v>
      </c>
      <c r="P22" s="372">
        <v>9</v>
      </c>
      <c r="T22" s="264">
        <v>42894</v>
      </c>
      <c r="U22" s="262">
        <v>79</v>
      </c>
    </row>
    <row r="23" spans="1:21" s="19" customFormat="1" ht="35.25" customHeight="1">
      <c r="A23" s="357">
        <v>16</v>
      </c>
      <c r="B23" s="384">
        <v>508</v>
      </c>
      <c r="C23" s="360">
        <v>36526</v>
      </c>
      <c r="D23" s="385" t="s">
        <v>910</v>
      </c>
      <c r="E23" s="366" t="s">
        <v>920</v>
      </c>
      <c r="F23" s="362">
        <v>71839</v>
      </c>
      <c r="G23" s="359">
        <v>4</v>
      </c>
      <c r="H23" s="22"/>
      <c r="I23" s="357">
        <v>2</v>
      </c>
      <c r="J23" s="358" t="s">
        <v>577</v>
      </c>
      <c r="K23" s="359">
        <f>IF(ISERROR(VLOOKUP(J23,'KAYIT LİSTESİ'!$B$4:$G$779,2,0)),"",(VLOOKUP(J23,'KAYIT LİSTESİ'!$B$4:$G$779,2,0)))</f>
        <v>373</v>
      </c>
      <c r="L23" s="360">
        <f>IF(ISERROR(VLOOKUP(J23,'KAYIT LİSTESİ'!$B$4:$G$779,3,0)),"",(VLOOKUP(J23,'KAYIT LİSTESİ'!$B$4:$G$779,3,0)))</f>
        <v>35528</v>
      </c>
      <c r="M23" s="361" t="str">
        <f>IF(ISERROR(VLOOKUP(J23,'KAYIT LİSTESİ'!$B$4:$G$779,4,0)),"",(VLOOKUP(J23,'KAYIT LİSTESİ'!$B$4:$G$779,4,0)))</f>
        <v>KERİM AKKOLOĞLU</v>
      </c>
      <c r="N23" s="361" t="str">
        <f>IF(ISERROR(VLOOKUP(J23,'KAYIT LİSTESİ'!$B$4:$G$779,5,0)),"",(VLOOKUP(J23,'KAYIT LİSTESİ'!$B$4:$G$779,5,0)))</f>
        <v>BOLU-GENÇ.MRK.SP.KLB.</v>
      </c>
      <c r="O23" s="362">
        <v>62727</v>
      </c>
      <c r="P23" s="372">
        <v>2</v>
      </c>
      <c r="T23" s="264">
        <v>42974</v>
      </c>
      <c r="U23" s="262">
        <v>78</v>
      </c>
    </row>
    <row r="24" spans="1:21" s="19" customFormat="1" ht="35.25" customHeight="1">
      <c r="A24" s="357">
        <v>17</v>
      </c>
      <c r="B24" s="384">
        <v>411</v>
      </c>
      <c r="C24" s="360">
        <v>36161</v>
      </c>
      <c r="D24" s="385" t="s">
        <v>842</v>
      </c>
      <c r="E24" s="366" t="s">
        <v>849</v>
      </c>
      <c r="F24" s="362">
        <v>72004</v>
      </c>
      <c r="G24" s="359">
        <v>3</v>
      </c>
      <c r="H24" s="22"/>
      <c r="I24" s="357">
        <v>3</v>
      </c>
      <c r="J24" s="358" t="s">
        <v>578</v>
      </c>
      <c r="K24" s="359">
        <f>IF(ISERROR(VLOOKUP(J24,'KAYIT LİSTESİ'!$B$4:$G$779,2,0)),"",(VLOOKUP(J24,'KAYIT LİSTESİ'!$B$4:$G$779,2,0)))</f>
        <v>547</v>
      </c>
      <c r="L24" s="360">
        <f>IF(ISERROR(VLOOKUP(J24,'KAYIT LİSTESİ'!$B$4:$G$779,3,0)),"",(VLOOKUP(J24,'KAYIT LİSTESİ'!$B$4:$G$779,3,0)))</f>
        <v>35497</v>
      </c>
      <c r="M24" s="361" t="str">
        <f>IF(ISERROR(VLOOKUP(J24,'KAYIT LİSTESİ'!$B$4:$G$779,4,0)),"",(VLOOKUP(J24,'KAYIT LİSTESİ'!$B$4:$G$779,4,0)))</f>
        <v>ALPEREN AYHAN</v>
      </c>
      <c r="N24" s="361" t="str">
        <f>IF(ISERROR(VLOOKUP(J24,'KAYIT LİSTESİ'!$B$4:$G$779,5,0)),"",(VLOOKUP(J24,'KAYIT LİSTESİ'!$B$4:$G$779,5,0)))</f>
        <v>MERSİN-MESKİ SPOR KLB.</v>
      </c>
      <c r="O24" s="362">
        <v>65346</v>
      </c>
      <c r="P24" s="372">
        <v>6</v>
      </c>
      <c r="T24" s="264">
        <v>43054</v>
      </c>
      <c r="U24" s="262">
        <v>77</v>
      </c>
    </row>
    <row r="25" spans="1:21" s="19" customFormat="1" ht="35.25" customHeight="1">
      <c r="A25" s="357">
        <v>18</v>
      </c>
      <c r="B25" s="384">
        <v>669</v>
      </c>
      <c r="C25" s="360">
        <v>36093</v>
      </c>
      <c r="D25" s="385" t="s">
        <v>922</v>
      </c>
      <c r="E25" s="366" t="s">
        <v>923</v>
      </c>
      <c r="F25" s="362">
        <v>72288</v>
      </c>
      <c r="G25" s="359">
        <v>2</v>
      </c>
      <c r="H25" s="22"/>
      <c r="I25" s="357">
        <v>4</v>
      </c>
      <c r="J25" s="358" t="s">
        <v>579</v>
      </c>
      <c r="K25" s="359">
        <f>IF(ISERROR(VLOOKUP(J25,'KAYIT LİSTESİ'!$B$4:$G$779,2,0)),"",(VLOOKUP(J25,'KAYIT LİSTESİ'!$B$4:$G$779,2,0)))</f>
        <v>426</v>
      </c>
      <c r="L25" s="360">
        <f>IF(ISERROR(VLOOKUP(J25,'KAYIT LİSTESİ'!$B$4:$G$779,3,0)),"",(VLOOKUP(J25,'KAYIT LİSTESİ'!$B$4:$G$779,3,0)))</f>
        <v>35457</v>
      </c>
      <c r="M25" s="361" t="str">
        <f>IF(ISERROR(VLOOKUP(J25,'KAYIT LİSTESİ'!$B$4:$G$779,4,0)),"",(VLOOKUP(J25,'KAYIT LİSTESİ'!$B$4:$G$779,4,0)))</f>
        <v>OĞUZHAN ÜLGER</v>
      </c>
      <c r="N25" s="361" t="str">
        <f>IF(ISERROR(VLOOKUP(J25,'KAYIT LİSTESİ'!$B$4:$G$779,5,0)),"",(VLOOKUP(J25,'KAYIT LİSTESİ'!$B$4:$G$779,5,0)))</f>
        <v>İSTANBUL-ENKA SPOR KLB.</v>
      </c>
      <c r="O25" s="362">
        <v>61027</v>
      </c>
      <c r="P25" s="372">
        <v>1</v>
      </c>
      <c r="T25" s="264">
        <v>43134</v>
      </c>
      <c r="U25" s="262">
        <v>76</v>
      </c>
    </row>
    <row r="26" spans="1:21" s="19" customFormat="1" ht="35.25" customHeight="1">
      <c r="A26" s="357">
        <v>19</v>
      </c>
      <c r="B26" s="384">
        <v>385</v>
      </c>
      <c r="C26" s="360">
        <v>36079</v>
      </c>
      <c r="D26" s="385" t="s">
        <v>829</v>
      </c>
      <c r="E26" s="366" t="s">
        <v>835</v>
      </c>
      <c r="F26" s="362">
        <v>72734</v>
      </c>
      <c r="G26" s="359">
        <v>1</v>
      </c>
      <c r="H26" s="22"/>
      <c r="I26" s="357">
        <v>5</v>
      </c>
      <c r="J26" s="358" t="s">
        <v>580</v>
      </c>
      <c r="K26" s="359">
        <f>IF(ISERROR(VLOOKUP(J26,'KAYIT LİSTESİ'!$B$4:$G$779,2,0)),"",(VLOOKUP(J26,'KAYIT LİSTESİ'!$B$4:$G$779,2,0)))</f>
        <v>569</v>
      </c>
      <c r="L26" s="360">
        <f>IF(ISERROR(VLOOKUP(J26,'KAYIT LİSTESİ'!$B$4:$G$779,3,0)),"",(VLOOKUP(J26,'KAYIT LİSTESİ'!$B$4:$G$779,3,0)))</f>
        <v>35642</v>
      </c>
      <c r="M26" s="361" t="str">
        <f>IF(ISERROR(VLOOKUP(J26,'KAYIT LİSTESİ'!$B$4:$G$779,4,0)),"",(VLOOKUP(J26,'KAYIT LİSTESİ'!$B$4:$G$779,4,0)))</f>
        <v>EMRE DOĞAN</v>
      </c>
      <c r="N26" s="361" t="str">
        <f>IF(ISERROR(VLOOKUP(J26,'KAYIT LİSTESİ'!$B$4:$G$779,5,0)),"",(VLOOKUP(J26,'KAYIT LİSTESİ'!$B$4:$G$779,5,0)))</f>
        <v>SİVAS-SPORCU EĞT.MRK.SP.KLB.</v>
      </c>
      <c r="O26" s="362">
        <v>64607</v>
      </c>
      <c r="P26" s="372">
        <v>5</v>
      </c>
      <c r="T26" s="264">
        <v>43214</v>
      </c>
      <c r="U26" s="262">
        <v>75</v>
      </c>
    </row>
    <row r="27" spans="1:21" s="19" customFormat="1" ht="35.25" customHeight="1">
      <c r="A27" s="74"/>
      <c r="B27" s="306"/>
      <c r="C27" s="128"/>
      <c r="D27" s="307"/>
      <c r="E27" s="187"/>
      <c r="F27" s="196"/>
      <c r="G27" s="283"/>
      <c r="H27" s="22"/>
      <c r="I27" s="357">
        <v>6</v>
      </c>
      <c r="J27" s="358" t="s">
        <v>581</v>
      </c>
      <c r="K27" s="359">
        <f>IF(ISERROR(VLOOKUP(J27,'KAYIT LİSTESİ'!$B$4:$G$779,2,0)),"",(VLOOKUP(J27,'KAYIT LİSTESİ'!$B$4:$G$779,2,0)))</f>
        <v>395</v>
      </c>
      <c r="L27" s="360">
        <f>IF(ISERROR(VLOOKUP(J27,'KAYIT LİSTESİ'!$B$4:$G$779,3,0)),"",(VLOOKUP(J27,'KAYIT LİSTESİ'!$B$4:$G$779,3,0)))</f>
        <v>35445</v>
      </c>
      <c r="M27" s="361" t="str">
        <f>IF(ISERROR(VLOOKUP(J27,'KAYIT LİSTESİ'!$B$4:$G$779,4,0)),"",(VLOOKUP(J27,'KAYIT LİSTESİ'!$B$4:$G$779,4,0)))</f>
        <v>HAMZA TAŞ</v>
      </c>
      <c r="N27" s="361" t="str">
        <f>IF(ISERROR(VLOOKUP(J27,'KAYIT LİSTESİ'!$B$4:$G$779,5,0)),"",(VLOOKUP(J27,'KAYIT LİSTESİ'!$B$4:$G$779,5,0)))</f>
        <v>BURSA-NİLÜFER BLD.SP.KLB.</v>
      </c>
      <c r="O27" s="362">
        <v>65578</v>
      </c>
      <c r="P27" s="372">
        <v>7</v>
      </c>
      <c r="T27" s="264">
        <v>43314</v>
      </c>
      <c r="U27" s="262">
        <v>74</v>
      </c>
    </row>
    <row r="28" spans="1:21" s="19" customFormat="1" ht="35.25" customHeight="1">
      <c r="A28" s="74"/>
      <c r="B28" s="306"/>
      <c r="C28" s="128"/>
      <c r="D28" s="307"/>
      <c r="E28" s="187"/>
      <c r="F28" s="196"/>
      <c r="G28" s="283"/>
      <c r="H28" s="22"/>
      <c r="I28" s="357">
        <v>7</v>
      </c>
      <c r="J28" s="358" t="s">
        <v>582</v>
      </c>
      <c r="K28" s="359">
        <f>IF(ISERROR(VLOOKUP(J28,'KAYIT LİSTESİ'!$B$4:$G$779,2,0)),"",(VLOOKUP(J28,'KAYIT LİSTESİ'!$B$4:$G$779,2,0)))</f>
        <v>541</v>
      </c>
      <c r="L28" s="360">
        <f>IF(ISERROR(VLOOKUP(J28,'KAYIT LİSTESİ'!$B$4:$G$779,3,0)),"",(VLOOKUP(J28,'KAYIT LİSTESİ'!$B$4:$G$779,3,0)))</f>
        <v>35565</v>
      </c>
      <c r="M28" s="361" t="str">
        <f>IF(ISERROR(VLOOKUP(J28,'KAYIT LİSTESİ'!$B$4:$G$779,4,0)),"",(VLOOKUP(J28,'KAYIT LİSTESİ'!$B$4:$G$779,4,0)))</f>
        <v>OĞUZHAN TOKAT </v>
      </c>
      <c r="N28" s="361" t="str">
        <f>IF(ISERROR(VLOOKUP(J28,'KAYIT LİSTESİ'!$B$4:$G$779,5,0)),"",(VLOOKUP(J28,'KAYIT LİSTESİ'!$B$4:$G$779,5,0)))</f>
        <v>KOCAELİ-B.ŞHR.BLD.KAĞIT SP.KLB.</v>
      </c>
      <c r="O28" s="362">
        <v>63714</v>
      </c>
      <c r="P28" s="372">
        <v>4</v>
      </c>
      <c r="T28" s="264">
        <v>43414</v>
      </c>
      <c r="U28" s="262">
        <v>73</v>
      </c>
    </row>
    <row r="29" spans="1:21" s="19" customFormat="1" ht="35.25" customHeight="1">
      <c r="A29" s="74"/>
      <c r="B29" s="306"/>
      <c r="C29" s="128"/>
      <c r="D29" s="307"/>
      <c r="E29" s="187"/>
      <c r="F29" s="196"/>
      <c r="G29" s="283"/>
      <c r="H29" s="22"/>
      <c r="I29" s="357">
        <v>8</v>
      </c>
      <c r="J29" s="358" t="s">
        <v>583</v>
      </c>
      <c r="K29" s="359">
        <f>IF(ISERROR(VLOOKUP(J29,'KAYIT LİSTESİ'!$B$4:$G$779,2,0)),"",(VLOOKUP(J29,'KAYIT LİSTESİ'!$B$4:$G$779,2,0)))</f>
        <v>318</v>
      </c>
      <c r="L29" s="360">
        <f>IF(ISERROR(VLOOKUP(J29,'KAYIT LİSTESİ'!$B$4:$G$779,3,0)),"",(VLOOKUP(J29,'KAYIT LİSTESİ'!$B$4:$G$779,3,0)))</f>
        <v>35796</v>
      </c>
      <c r="M29" s="361" t="str">
        <f>IF(ISERROR(VLOOKUP(J29,'KAYIT LİSTESİ'!$B$4:$G$779,4,0)),"",(VLOOKUP(J29,'KAYIT LİSTESİ'!$B$4:$G$779,4,0)))</f>
        <v>EMRE GÜZEL</v>
      </c>
      <c r="N29" s="361" t="str">
        <f>IF(ISERROR(VLOOKUP(J29,'KAYIT LİSTESİ'!$B$4:$G$779,5,0)),"",(VLOOKUP(J29,'KAYIT LİSTESİ'!$B$4:$G$779,5,0)))</f>
        <v>ADANA-GENÇLİK SP.KLB.</v>
      </c>
      <c r="O29" s="362">
        <v>70853</v>
      </c>
      <c r="P29" s="372">
        <v>8</v>
      </c>
      <c r="T29" s="264">
        <v>43514</v>
      </c>
      <c r="U29" s="262">
        <v>72</v>
      </c>
    </row>
    <row r="30" spans="1:21" s="19" customFormat="1" ht="35.25" customHeight="1">
      <c r="A30" s="74"/>
      <c r="B30" s="306"/>
      <c r="C30" s="128"/>
      <c r="D30" s="307"/>
      <c r="E30" s="187"/>
      <c r="F30" s="196"/>
      <c r="G30" s="283"/>
      <c r="H30" s="22"/>
      <c r="I30" s="357">
        <v>9</v>
      </c>
      <c r="J30" s="358" t="s">
        <v>584</v>
      </c>
      <c r="K30" s="359">
        <f>IF(ISERROR(VLOOKUP(J30,'KAYIT LİSTESİ'!$B$4:$G$779,2,0)),"",(VLOOKUP(J30,'KAYIT LİSTESİ'!$B$4:$G$779,2,0)))</f>
        <v>488</v>
      </c>
      <c r="L30" s="360">
        <f>IF(ISERROR(VLOOKUP(J30,'KAYIT LİSTESİ'!$B$4:$G$779,3,0)),"",(VLOOKUP(J30,'KAYIT LİSTESİ'!$B$4:$G$779,3,0)))</f>
        <v>36078</v>
      </c>
      <c r="M30" s="361" t="str">
        <f>IF(ISERROR(VLOOKUP(J30,'KAYIT LİSTESİ'!$B$4:$G$779,4,0)),"",(VLOOKUP(J30,'KAYIT LİSTESİ'!$B$4:$G$779,4,0)))</f>
        <v>AGİT  KARATAŞ</v>
      </c>
      <c r="N30" s="361" t="str">
        <f>IF(ISERROR(VLOOKUP(J30,'KAYIT LİSTESİ'!$B$4:$G$779,5,0)),"",(VLOOKUP(J30,'KAYIT LİSTESİ'!$B$4:$G$779,5,0)))</f>
        <v>İZMİR-ÇİMENTAŞ SP.KLB.</v>
      </c>
      <c r="O30" s="362">
        <v>63546</v>
      </c>
      <c r="P30" s="372">
        <v>3</v>
      </c>
      <c r="T30" s="264">
        <v>43614</v>
      </c>
      <c r="U30" s="262">
        <v>71</v>
      </c>
    </row>
    <row r="31" spans="1:21" s="19" customFormat="1" ht="35.25" customHeight="1">
      <c r="A31" s="74"/>
      <c r="B31" s="306"/>
      <c r="C31" s="128"/>
      <c r="D31" s="307"/>
      <c r="E31" s="187"/>
      <c r="F31" s="196"/>
      <c r="G31" s="283"/>
      <c r="H31" s="22"/>
      <c r="I31" s="357">
        <v>10</v>
      </c>
      <c r="J31" s="358" t="s">
        <v>585</v>
      </c>
      <c r="K31" s="359">
        <f>IF(ISERROR(VLOOKUP(J31,'KAYIT LİSTESİ'!$B$4:$G$779,2,0)),"",(VLOOKUP(J31,'KAYIT LİSTESİ'!$B$4:$G$779,2,0)))</f>
      </c>
      <c r="L31" s="360">
        <f>IF(ISERROR(VLOOKUP(J31,'KAYIT LİSTESİ'!$B$4:$G$779,3,0)),"",(VLOOKUP(J31,'KAYIT LİSTESİ'!$B$4:$G$779,3,0)))</f>
      </c>
      <c r="M31" s="361">
        <f>IF(ISERROR(VLOOKUP(J31,'KAYIT LİSTESİ'!$B$4:$G$779,4,0)),"",(VLOOKUP(J31,'KAYIT LİSTESİ'!$B$4:$G$779,4,0)))</f>
      </c>
      <c r="N31" s="361">
        <f>IF(ISERROR(VLOOKUP(J31,'KAYIT LİSTESİ'!$B$4:$G$779,5,0)),"",(VLOOKUP(J31,'KAYIT LİSTESİ'!$B$4:$G$779,5,0)))</f>
      </c>
      <c r="O31" s="362"/>
      <c r="P31" s="372"/>
      <c r="T31" s="264">
        <v>43714</v>
      </c>
      <c r="U31" s="262">
        <v>70</v>
      </c>
    </row>
    <row r="32" spans="1:21" s="19" customFormat="1" ht="35.25" customHeight="1">
      <c r="A32" s="74"/>
      <c r="B32" s="306"/>
      <c r="C32" s="128"/>
      <c r="D32" s="307"/>
      <c r="E32" s="187"/>
      <c r="F32" s="196"/>
      <c r="G32" s="283"/>
      <c r="H32" s="22"/>
      <c r="I32" s="357">
        <v>11</v>
      </c>
      <c r="J32" s="358" t="s">
        <v>586</v>
      </c>
      <c r="K32" s="359">
        <f>IF(ISERROR(VLOOKUP(J32,'KAYIT LİSTESİ'!$B$4:$G$779,2,0)),"",(VLOOKUP(J32,'KAYIT LİSTESİ'!$B$4:$G$779,2,0)))</f>
      </c>
      <c r="L32" s="360">
        <f>IF(ISERROR(VLOOKUP(J32,'KAYIT LİSTESİ'!$B$4:$G$779,3,0)),"",(VLOOKUP(J32,'KAYIT LİSTESİ'!$B$4:$G$779,3,0)))</f>
      </c>
      <c r="M32" s="361">
        <f>IF(ISERROR(VLOOKUP(J32,'KAYIT LİSTESİ'!$B$4:$G$779,4,0)),"",(VLOOKUP(J32,'KAYIT LİSTESİ'!$B$4:$G$779,4,0)))</f>
      </c>
      <c r="N32" s="361">
        <f>IF(ISERROR(VLOOKUP(J32,'KAYIT LİSTESİ'!$B$4:$G$779,5,0)),"",(VLOOKUP(J32,'KAYIT LİSTESİ'!$B$4:$G$779,5,0)))</f>
      </c>
      <c r="O32" s="362"/>
      <c r="P32" s="372"/>
      <c r="T32" s="264">
        <v>43834</v>
      </c>
      <c r="U32" s="262">
        <v>69</v>
      </c>
    </row>
    <row r="33" spans="1:21" s="19" customFormat="1" ht="35.25" customHeight="1">
      <c r="A33" s="74"/>
      <c r="B33" s="306"/>
      <c r="C33" s="128"/>
      <c r="D33" s="307"/>
      <c r="E33" s="187"/>
      <c r="F33" s="196"/>
      <c r="G33" s="283"/>
      <c r="H33" s="22"/>
      <c r="I33" s="357">
        <v>12</v>
      </c>
      <c r="J33" s="358" t="s">
        <v>587</v>
      </c>
      <c r="K33" s="359">
        <f>IF(ISERROR(VLOOKUP(J33,'KAYIT LİSTESİ'!$B$4:$G$779,2,0)),"",(VLOOKUP(J33,'KAYIT LİSTESİ'!$B$4:$G$779,2,0)))</f>
      </c>
      <c r="L33" s="360">
        <f>IF(ISERROR(VLOOKUP(J33,'KAYIT LİSTESİ'!$B$4:$G$779,3,0)),"",(VLOOKUP(J33,'KAYIT LİSTESİ'!$B$4:$G$779,3,0)))</f>
      </c>
      <c r="M33" s="361">
        <f>IF(ISERROR(VLOOKUP(J33,'KAYIT LİSTESİ'!$B$4:$G$779,4,0)),"",(VLOOKUP(J33,'KAYIT LİSTESİ'!$B$4:$G$779,4,0)))</f>
      </c>
      <c r="N33" s="361">
        <f>IF(ISERROR(VLOOKUP(J33,'KAYIT LİSTESİ'!$B$4:$G$779,5,0)),"",(VLOOKUP(J33,'KAYIT LİSTESİ'!$B$4:$G$779,5,0)))</f>
      </c>
      <c r="O33" s="362"/>
      <c r="P33" s="372"/>
      <c r="T33" s="264">
        <v>43954</v>
      </c>
      <c r="U33" s="262">
        <v>68</v>
      </c>
    </row>
    <row r="34" spans="1:21" s="19" customFormat="1" ht="35.25" customHeight="1">
      <c r="A34" s="74"/>
      <c r="B34" s="306"/>
      <c r="C34" s="128"/>
      <c r="D34" s="307"/>
      <c r="E34" s="187"/>
      <c r="F34" s="196"/>
      <c r="G34" s="283"/>
      <c r="H34" s="22"/>
      <c r="I34" s="277" t="s">
        <v>18</v>
      </c>
      <c r="J34" s="278"/>
      <c r="K34" s="278"/>
      <c r="L34" s="278"/>
      <c r="M34" s="278"/>
      <c r="N34" s="278"/>
      <c r="O34" s="278"/>
      <c r="P34" s="279"/>
      <c r="T34" s="264">
        <v>44074</v>
      </c>
      <c r="U34" s="262">
        <v>67</v>
      </c>
    </row>
    <row r="35" spans="1:21" s="19" customFormat="1" ht="35.25" customHeight="1">
      <c r="A35" s="74"/>
      <c r="B35" s="306"/>
      <c r="C35" s="128"/>
      <c r="D35" s="307"/>
      <c r="E35" s="187"/>
      <c r="F35" s="196"/>
      <c r="G35" s="283"/>
      <c r="H35" s="22"/>
      <c r="I35" s="50" t="s">
        <v>12</v>
      </c>
      <c r="J35" s="50" t="s">
        <v>82</v>
      </c>
      <c r="K35" s="50" t="s">
        <v>81</v>
      </c>
      <c r="L35" s="130" t="s">
        <v>13</v>
      </c>
      <c r="M35" s="131" t="s">
        <v>14</v>
      </c>
      <c r="N35" s="131" t="s">
        <v>537</v>
      </c>
      <c r="O35" s="189" t="s">
        <v>15</v>
      </c>
      <c r="P35" s="50" t="s">
        <v>28</v>
      </c>
      <c r="T35" s="264">
        <v>44194</v>
      </c>
      <c r="U35" s="262">
        <v>66</v>
      </c>
    </row>
    <row r="36" spans="1:21" s="19" customFormat="1" ht="35.25" customHeight="1">
      <c r="A36" s="74"/>
      <c r="B36" s="306"/>
      <c r="C36" s="128"/>
      <c r="D36" s="307"/>
      <c r="E36" s="187"/>
      <c r="F36" s="196"/>
      <c r="G36" s="283"/>
      <c r="H36" s="22"/>
      <c r="I36" s="74">
        <v>1</v>
      </c>
      <c r="J36" s="218" t="s">
        <v>588</v>
      </c>
      <c r="K36" s="283">
        <f>IF(ISERROR(VLOOKUP(J36,'KAYIT LİSTESİ'!$B$4:$G$779,2,0)),"",(VLOOKUP(J36,'KAYIT LİSTESİ'!$B$4:$G$779,2,0)))</f>
      </c>
      <c r="L36" s="128">
        <f>IF(ISERROR(VLOOKUP(J36,'KAYIT LİSTESİ'!$B$4:$G$779,3,0)),"",(VLOOKUP(J36,'KAYIT LİSTESİ'!$B$4:$G$779,3,0)))</f>
      </c>
      <c r="M36" s="219">
        <f>IF(ISERROR(VLOOKUP(J36,'KAYIT LİSTESİ'!$B$4:$G$779,4,0)),"",(VLOOKUP(J36,'KAYIT LİSTESİ'!$B$4:$G$779,4,0)))</f>
      </c>
      <c r="N36" s="219">
        <f>IF(ISERROR(VLOOKUP(J36,'KAYIT LİSTESİ'!$B$4:$G$779,5,0)),"",(VLOOKUP(J36,'KAYIT LİSTESİ'!$B$4:$G$779,5,0)))</f>
      </c>
      <c r="O36" s="196"/>
      <c r="P36" s="305"/>
      <c r="T36" s="264">
        <v>44314</v>
      </c>
      <c r="U36" s="262">
        <v>65</v>
      </c>
    </row>
    <row r="37" spans="1:21" s="19" customFormat="1" ht="35.25" customHeight="1">
      <c r="A37" s="74"/>
      <c r="B37" s="306"/>
      <c r="C37" s="128"/>
      <c r="D37" s="307"/>
      <c r="E37" s="187"/>
      <c r="F37" s="196"/>
      <c r="G37" s="283"/>
      <c r="H37" s="22"/>
      <c r="I37" s="74">
        <v>2</v>
      </c>
      <c r="J37" s="218" t="s">
        <v>589</v>
      </c>
      <c r="K37" s="283">
        <f>IF(ISERROR(VLOOKUP(J37,'KAYIT LİSTESİ'!$B$4:$G$779,2,0)),"",(VLOOKUP(J37,'KAYIT LİSTESİ'!$B$4:$G$779,2,0)))</f>
      </c>
      <c r="L37" s="128">
        <f>IF(ISERROR(VLOOKUP(J37,'KAYIT LİSTESİ'!$B$4:$G$779,3,0)),"",(VLOOKUP(J37,'KAYIT LİSTESİ'!$B$4:$G$779,3,0)))</f>
      </c>
      <c r="M37" s="219">
        <f>IF(ISERROR(VLOOKUP(J37,'KAYIT LİSTESİ'!$B$4:$G$779,4,0)),"",(VLOOKUP(J37,'KAYIT LİSTESİ'!$B$4:$G$779,4,0)))</f>
      </c>
      <c r="N37" s="219">
        <f>IF(ISERROR(VLOOKUP(J37,'KAYIT LİSTESİ'!$B$4:$G$779,5,0)),"",(VLOOKUP(J37,'KAYIT LİSTESİ'!$B$4:$G$779,5,0)))</f>
      </c>
      <c r="O37" s="196"/>
      <c r="P37" s="305"/>
      <c r="T37" s="264">
        <v>44434</v>
      </c>
      <c r="U37" s="262">
        <v>64</v>
      </c>
    </row>
    <row r="38" spans="1:21" s="19" customFormat="1" ht="35.25" customHeight="1">
      <c r="A38" s="74"/>
      <c r="B38" s="306"/>
      <c r="C38" s="128"/>
      <c r="D38" s="307"/>
      <c r="E38" s="187"/>
      <c r="F38" s="196"/>
      <c r="G38" s="283"/>
      <c r="H38" s="22"/>
      <c r="I38" s="74">
        <v>3</v>
      </c>
      <c r="J38" s="218" t="s">
        <v>590</v>
      </c>
      <c r="K38" s="283">
        <f>IF(ISERROR(VLOOKUP(J38,'KAYIT LİSTESİ'!$B$4:$G$779,2,0)),"",(VLOOKUP(J38,'KAYIT LİSTESİ'!$B$4:$G$779,2,0)))</f>
      </c>
      <c r="L38" s="128">
        <f>IF(ISERROR(VLOOKUP(J38,'KAYIT LİSTESİ'!$B$4:$G$779,3,0)),"",(VLOOKUP(J38,'KAYIT LİSTESİ'!$B$4:$G$779,3,0)))</f>
      </c>
      <c r="M38" s="219">
        <f>IF(ISERROR(VLOOKUP(J38,'KAYIT LİSTESİ'!$B$4:$G$779,4,0)),"",(VLOOKUP(J38,'KAYIT LİSTESİ'!$B$4:$G$779,4,0)))</f>
      </c>
      <c r="N38" s="219">
        <f>IF(ISERROR(VLOOKUP(J38,'KAYIT LİSTESİ'!$B$4:$G$779,5,0)),"",(VLOOKUP(J38,'KAYIT LİSTESİ'!$B$4:$G$779,5,0)))</f>
      </c>
      <c r="O38" s="196"/>
      <c r="P38" s="305"/>
      <c r="T38" s="264">
        <v>44554</v>
      </c>
      <c r="U38" s="262">
        <v>63</v>
      </c>
    </row>
    <row r="39" spans="1:21" s="19" customFormat="1" ht="35.25" customHeight="1">
      <c r="A39" s="74"/>
      <c r="B39" s="306"/>
      <c r="C39" s="128"/>
      <c r="D39" s="307"/>
      <c r="E39" s="187"/>
      <c r="F39" s="196"/>
      <c r="G39" s="283"/>
      <c r="H39" s="22"/>
      <c r="I39" s="74">
        <v>4</v>
      </c>
      <c r="J39" s="218" t="s">
        <v>591</v>
      </c>
      <c r="K39" s="283">
        <f>IF(ISERROR(VLOOKUP(J39,'KAYIT LİSTESİ'!$B$4:$G$779,2,0)),"",(VLOOKUP(J39,'KAYIT LİSTESİ'!$B$4:$G$779,2,0)))</f>
      </c>
      <c r="L39" s="128">
        <f>IF(ISERROR(VLOOKUP(J39,'KAYIT LİSTESİ'!$B$4:$G$779,3,0)),"",(VLOOKUP(J39,'KAYIT LİSTESİ'!$B$4:$G$779,3,0)))</f>
      </c>
      <c r="M39" s="219">
        <f>IF(ISERROR(VLOOKUP(J39,'KAYIT LİSTESİ'!$B$4:$G$779,4,0)),"",(VLOOKUP(J39,'KAYIT LİSTESİ'!$B$4:$G$779,4,0)))</f>
      </c>
      <c r="N39" s="219">
        <f>IF(ISERROR(VLOOKUP(J39,'KAYIT LİSTESİ'!$B$4:$G$779,5,0)),"",(VLOOKUP(J39,'KAYIT LİSTESİ'!$B$4:$G$779,5,0)))</f>
      </c>
      <c r="O39" s="196"/>
      <c r="P39" s="305"/>
      <c r="T39" s="264">
        <v>44674</v>
      </c>
      <c r="U39" s="262">
        <v>62</v>
      </c>
    </row>
    <row r="40" spans="1:21" s="19" customFormat="1" ht="35.25" customHeight="1">
      <c r="A40" s="74"/>
      <c r="B40" s="306"/>
      <c r="C40" s="128"/>
      <c r="D40" s="307"/>
      <c r="E40" s="187"/>
      <c r="F40" s="196"/>
      <c r="G40" s="283"/>
      <c r="H40" s="22"/>
      <c r="I40" s="74">
        <v>5</v>
      </c>
      <c r="J40" s="218" t="s">
        <v>592</v>
      </c>
      <c r="K40" s="283">
        <f>IF(ISERROR(VLOOKUP(J40,'KAYIT LİSTESİ'!$B$4:$G$779,2,0)),"",(VLOOKUP(J40,'KAYIT LİSTESİ'!$B$4:$G$779,2,0)))</f>
      </c>
      <c r="L40" s="128">
        <f>IF(ISERROR(VLOOKUP(J40,'KAYIT LİSTESİ'!$B$4:$G$779,3,0)),"",(VLOOKUP(J40,'KAYIT LİSTESİ'!$B$4:$G$779,3,0)))</f>
      </c>
      <c r="M40" s="219">
        <f>IF(ISERROR(VLOOKUP(J40,'KAYIT LİSTESİ'!$B$4:$G$779,4,0)),"",(VLOOKUP(J40,'KAYIT LİSTESİ'!$B$4:$G$779,4,0)))</f>
      </c>
      <c r="N40" s="219">
        <f>IF(ISERROR(VLOOKUP(J40,'KAYIT LİSTESİ'!$B$4:$G$779,5,0)),"",(VLOOKUP(J40,'KAYIT LİSTESİ'!$B$4:$G$779,5,0)))</f>
      </c>
      <c r="O40" s="196"/>
      <c r="P40" s="305"/>
      <c r="T40" s="264">
        <v>44794</v>
      </c>
      <c r="U40" s="262">
        <v>61</v>
      </c>
    </row>
    <row r="41" spans="1:21" s="19" customFormat="1" ht="35.25" customHeight="1">
      <c r="A41" s="74"/>
      <c r="B41" s="306"/>
      <c r="C41" s="128"/>
      <c r="D41" s="307"/>
      <c r="E41" s="187"/>
      <c r="F41" s="196"/>
      <c r="G41" s="283"/>
      <c r="H41" s="22"/>
      <c r="I41" s="74">
        <v>6</v>
      </c>
      <c r="J41" s="218" t="s">
        <v>593</v>
      </c>
      <c r="K41" s="283">
        <f>IF(ISERROR(VLOOKUP(J41,'KAYIT LİSTESİ'!$B$4:$G$779,2,0)),"",(VLOOKUP(J41,'KAYIT LİSTESİ'!$B$4:$G$779,2,0)))</f>
      </c>
      <c r="L41" s="128">
        <f>IF(ISERROR(VLOOKUP(J41,'KAYIT LİSTESİ'!$B$4:$G$779,3,0)),"",(VLOOKUP(J41,'KAYIT LİSTESİ'!$B$4:$G$779,3,0)))</f>
      </c>
      <c r="M41" s="219">
        <f>IF(ISERROR(VLOOKUP(J41,'KAYIT LİSTESİ'!$B$4:$G$779,4,0)),"",(VLOOKUP(J41,'KAYIT LİSTESİ'!$B$4:$G$779,4,0)))</f>
      </c>
      <c r="N41" s="219">
        <f>IF(ISERROR(VLOOKUP(J41,'KAYIT LİSTESİ'!$B$4:$G$779,5,0)),"",(VLOOKUP(J41,'KAYIT LİSTESİ'!$B$4:$G$779,5,0)))</f>
      </c>
      <c r="O41" s="196"/>
      <c r="P41" s="305"/>
      <c r="T41" s="264">
        <v>44914</v>
      </c>
      <c r="U41" s="262">
        <v>60</v>
      </c>
    </row>
    <row r="42" spans="1:21" s="19" customFormat="1" ht="35.25" customHeight="1">
      <c r="A42" s="74"/>
      <c r="B42" s="306"/>
      <c r="C42" s="128"/>
      <c r="D42" s="307"/>
      <c r="E42" s="187"/>
      <c r="F42" s="196"/>
      <c r="G42" s="283"/>
      <c r="H42" s="22"/>
      <c r="I42" s="74">
        <v>7</v>
      </c>
      <c r="J42" s="218" t="s">
        <v>594</v>
      </c>
      <c r="K42" s="283">
        <f>IF(ISERROR(VLOOKUP(J42,'KAYIT LİSTESİ'!$B$4:$G$779,2,0)),"",(VLOOKUP(J42,'KAYIT LİSTESİ'!$B$4:$G$779,2,0)))</f>
      </c>
      <c r="L42" s="128">
        <f>IF(ISERROR(VLOOKUP(J42,'KAYIT LİSTESİ'!$B$4:$G$779,3,0)),"",(VLOOKUP(J42,'KAYIT LİSTESİ'!$B$4:$G$779,3,0)))</f>
      </c>
      <c r="M42" s="219">
        <f>IF(ISERROR(VLOOKUP(J42,'KAYIT LİSTESİ'!$B$4:$G$779,4,0)),"",(VLOOKUP(J42,'KAYIT LİSTESİ'!$B$4:$G$779,4,0)))</f>
      </c>
      <c r="N42" s="219">
        <f>IF(ISERROR(VLOOKUP(J42,'KAYIT LİSTESİ'!$B$4:$G$779,5,0)),"",(VLOOKUP(J42,'KAYIT LİSTESİ'!$B$4:$G$779,5,0)))</f>
      </c>
      <c r="O42" s="196"/>
      <c r="P42" s="305"/>
      <c r="T42" s="264">
        <v>45064</v>
      </c>
      <c r="U42" s="262">
        <v>59</v>
      </c>
    </row>
    <row r="43" spans="1:21" s="19" customFormat="1" ht="35.25" customHeight="1">
      <c r="A43" s="74"/>
      <c r="B43" s="306"/>
      <c r="C43" s="128"/>
      <c r="D43" s="307"/>
      <c r="E43" s="187"/>
      <c r="F43" s="196"/>
      <c r="G43" s="283"/>
      <c r="H43" s="22"/>
      <c r="I43" s="74">
        <v>8</v>
      </c>
      <c r="J43" s="218" t="s">
        <v>595</v>
      </c>
      <c r="K43" s="283">
        <f>IF(ISERROR(VLOOKUP(J43,'KAYIT LİSTESİ'!$B$4:$G$779,2,0)),"",(VLOOKUP(J43,'KAYIT LİSTESİ'!$B$4:$G$779,2,0)))</f>
      </c>
      <c r="L43" s="128">
        <f>IF(ISERROR(VLOOKUP(J43,'KAYIT LİSTESİ'!$B$4:$G$779,3,0)),"",(VLOOKUP(J43,'KAYIT LİSTESİ'!$B$4:$G$779,3,0)))</f>
      </c>
      <c r="M43" s="219">
        <f>IF(ISERROR(VLOOKUP(J43,'KAYIT LİSTESİ'!$B$4:$G$779,4,0)),"",(VLOOKUP(J43,'KAYIT LİSTESİ'!$B$4:$G$779,4,0)))</f>
      </c>
      <c r="N43" s="219">
        <f>IF(ISERROR(VLOOKUP(J43,'KAYIT LİSTESİ'!$B$4:$G$779,5,0)),"",(VLOOKUP(J43,'KAYIT LİSTESİ'!$B$4:$G$779,5,0)))</f>
      </c>
      <c r="O43" s="196"/>
      <c r="P43" s="305"/>
      <c r="T43" s="264">
        <v>45214</v>
      </c>
      <c r="U43" s="262">
        <v>58</v>
      </c>
    </row>
    <row r="44" spans="1:21" s="19" customFormat="1" ht="35.25" customHeight="1">
      <c r="A44" s="74"/>
      <c r="B44" s="306"/>
      <c r="C44" s="128"/>
      <c r="D44" s="307"/>
      <c r="E44" s="187"/>
      <c r="F44" s="196"/>
      <c r="G44" s="283"/>
      <c r="H44" s="22"/>
      <c r="I44" s="74">
        <v>9</v>
      </c>
      <c r="J44" s="218" t="s">
        <v>596</v>
      </c>
      <c r="K44" s="283">
        <f>IF(ISERROR(VLOOKUP(J44,'KAYIT LİSTESİ'!$B$4:$G$779,2,0)),"",(VLOOKUP(J44,'KAYIT LİSTESİ'!$B$4:$G$779,2,0)))</f>
      </c>
      <c r="L44" s="128">
        <f>IF(ISERROR(VLOOKUP(J44,'KAYIT LİSTESİ'!$B$4:$G$779,3,0)),"",(VLOOKUP(J44,'KAYIT LİSTESİ'!$B$4:$G$779,3,0)))</f>
      </c>
      <c r="M44" s="219">
        <f>IF(ISERROR(VLOOKUP(J44,'KAYIT LİSTESİ'!$B$4:$G$779,4,0)),"",(VLOOKUP(J44,'KAYIT LİSTESİ'!$B$4:$G$779,4,0)))</f>
      </c>
      <c r="N44" s="219">
        <f>IF(ISERROR(VLOOKUP(J44,'KAYIT LİSTESİ'!$B$4:$G$779,5,0)),"",(VLOOKUP(J44,'KAYIT LİSTESİ'!$B$4:$G$779,5,0)))</f>
      </c>
      <c r="O44" s="196"/>
      <c r="P44" s="305"/>
      <c r="T44" s="264">
        <v>45364</v>
      </c>
      <c r="U44" s="262">
        <v>57</v>
      </c>
    </row>
    <row r="45" spans="1:21" s="19" customFormat="1" ht="35.25" customHeight="1">
      <c r="A45" s="74"/>
      <c r="B45" s="306"/>
      <c r="C45" s="128"/>
      <c r="D45" s="307"/>
      <c r="E45" s="187"/>
      <c r="F45" s="196"/>
      <c r="G45" s="283"/>
      <c r="H45" s="22"/>
      <c r="I45" s="74">
        <v>10</v>
      </c>
      <c r="J45" s="218" t="s">
        <v>597</v>
      </c>
      <c r="K45" s="283">
        <f>IF(ISERROR(VLOOKUP(J45,'KAYIT LİSTESİ'!$B$4:$G$779,2,0)),"",(VLOOKUP(J45,'KAYIT LİSTESİ'!$B$4:$G$779,2,0)))</f>
      </c>
      <c r="L45" s="128">
        <f>IF(ISERROR(VLOOKUP(J45,'KAYIT LİSTESİ'!$B$4:$G$779,3,0)),"",(VLOOKUP(J45,'KAYIT LİSTESİ'!$B$4:$G$779,3,0)))</f>
      </c>
      <c r="M45" s="219">
        <f>IF(ISERROR(VLOOKUP(J45,'KAYIT LİSTESİ'!$B$4:$G$779,4,0)),"",(VLOOKUP(J45,'KAYIT LİSTESİ'!$B$4:$G$779,4,0)))</f>
      </c>
      <c r="N45" s="219">
        <f>IF(ISERROR(VLOOKUP(J45,'KAYIT LİSTESİ'!$B$4:$G$779,5,0)),"",(VLOOKUP(J45,'KAYIT LİSTESİ'!$B$4:$G$779,5,0)))</f>
      </c>
      <c r="O45" s="196"/>
      <c r="P45" s="305"/>
      <c r="T45" s="264">
        <v>45514</v>
      </c>
      <c r="U45" s="262">
        <v>56</v>
      </c>
    </row>
    <row r="46" spans="1:21" s="19" customFormat="1" ht="35.25" customHeight="1">
      <c r="A46" s="74"/>
      <c r="B46" s="306"/>
      <c r="C46" s="128"/>
      <c r="D46" s="307"/>
      <c r="E46" s="187"/>
      <c r="F46" s="196"/>
      <c r="G46" s="283"/>
      <c r="H46" s="22"/>
      <c r="I46" s="74">
        <v>11</v>
      </c>
      <c r="J46" s="218" t="s">
        <v>598</v>
      </c>
      <c r="K46" s="283">
        <f>IF(ISERROR(VLOOKUP(J46,'KAYIT LİSTESİ'!$B$4:$G$779,2,0)),"",(VLOOKUP(J46,'KAYIT LİSTESİ'!$B$4:$G$779,2,0)))</f>
      </c>
      <c r="L46" s="128">
        <f>IF(ISERROR(VLOOKUP(J46,'KAYIT LİSTESİ'!$B$4:$G$779,3,0)),"",(VLOOKUP(J46,'KAYIT LİSTESİ'!$B$4:$G$779,3,0)))</f>
      </c>
      <c r="M46" s="219">
        <f>IF(ISERROR(VLOOKUP(J46,'KAYIT LİSTESİ'!$B$4:$G$779,4,0)),"",(VLOOKUP(J46,'KAYIT LİSTESİ'!$B$4:$G$779,4,0)))</f>
      </c>
      <c r="N46" s="219">
        <f>IF(ISERROR(VLOOKUP(J46,'KAYIT LİSTESİ'!$B$4:$G$779,5,0)),"",(VLOOKUP(J46,'KAYIT LİSTESİ'!$B$4:$G$779,5,0)))</f>
      </c>
      <c r="O46" s="196"/>
      <c r="P46" s="305"/>
      <c r="T46" s="264">
        <v>45664</v>
      </c>
      <c r="U46" s="262">
        <v>55</v>
      </c>
    </row>
    <row r="47" spans="1:21" s="19" customFormat="1" ht="35.25" customHeight="1">
      <c r="A47" s="74"/>
      <c r="B47" s="306"/>
      <c r="C47" s="128"/>
      <c r="D47" s="307"/>
      <c r="E47" s="187"/>
      <c r="F47" s="196"/>
      <c r="G47" s="283"/>
      <c r="H47" s="22"/>
      <c r="I47" s="74">
        <v>12</v>
      </c>
      <c r="J47" s="218" t="s">
        <v>599</v>
      </c>
      <c r="K47" s="283">
        <f>IF(ISERROR(VLOOKUP(J47,'KAYIT LİSTESİ'!$B$4:$G$779,2,0)),"",(VLOOKUP(J47,'KAYIT LİSTESİ'!$B$4:$G$779,2,0)))</f>
      </c>
      <c r="L47" s="128">
        <f>IF(ISERROR(VLOOKUP(J47,'KAYIT LİSTESİ'!$B$4:$G$779,3,0)),"",(VLOOKUP(J47,'KAYIT LİSTESİ'!$B$4:$G$779,3,0)))</f>
      </c>
      <c r="M47" s="219">
        <f>IF(ISERROR(VLOOKUP(J47,'KAYIT LİSTESİ'!$B$4:$G$779,4,0)),"",(VLOOKUP(J47,'KAYIT LİSTESİ'!$B$4:$G$779,4,0)))</f>
      </c>
      <c r="N47" s="219">
        <f>IF(ISERROR(VLOOKUP(J47,'KAYIT LİSTESİ'!$B$4:$G$779,5,0)),"",(VLOOKUP(J47,'KAYIT LİSTESİ'!$B$4:$G$779,5,0)))</f>
      </c>
      <c r="O47" s="196"/>
      <c r="P47" s="305"/>
      <c r="T47" s="264">
        <v>45814</v>
      </c>
      <c r="U47" s="262">
        <v>54</v>
      </c>
    </row>
    <row r="48" spans="1:21" ht="7.5" customHeight="1">
      <c r="A48" s="36"/>
      <c r="B48" s="36"/>
      <c r="C48" s="37"/>
      <c r="D48" s="58"/>
      <c r="E48" s="38"/>
      <c r="F48" s="197"/>
      <c r="G48" s="40"/>
      <c r="I48" s="41"/>
      <c r="J48" s="42"/>
      <c r="K48" s="43"/>
      <c r="L48" s="44"/>
      <c r="M48" s="54"/>
      <c r="N48" s="54"/>
      <c r="O48" s="191"/>
      <c r="P48" s="43"/>
      <c r="T48" s="264">
        <v>52614</v>
      </c>
      <c r="U48" s="262">
        <v>39</v>
      </c>
    </row>
    <row r="49" spans="1:21" ht="14.25" customHeight="1">
      <c r="A49" s="30" t="s">
        <v>19</v>
      </c>
      <c r="B49" s="30"/>
      <c r="C49" s="30"/>
      <c r="D49" s="59"/>
      <c r="E49" s="52" t="s">
        <v>0</v>
      </c>
      <c r="F49" s="198" t="s">
        <v>1</v>
      </c>
      <c r="G49" s="27"/>
      <c r="H49" s="31" t="s">
        <v>2</v>
      </c>
      <c r="I49" s="31"/>
      <c r="J49" s="31"/>
      <c r="K49" s="31"/>
      <c r="M49" s="55" t="s">
        <v>3</v>
      </c>
      <c r="N49" s="56" t="s">
        <v>3</v>
      </c>
      <c r="O49" s="192" t="s">
        <v>3</v>
      </c>
      <c r="P49" s="30"/>
      <c r="Q49" s="32"/>
      <c r="T49" s="264">
        <v>52814</v>
      </c>
      <c r="U49" s="262">
        <v>38</v>
      </c>
    </row>
    <row r="50" spans="20:21" ht="12.75">
      <c r="T50" s="264">
        <v>53014</v>
      </c>
      <c r="U50" s="262">
        <v>37</v>
      </c>
    </row>
    <row r="51" spans="20:21" ht="12.75">
      <c r="T51" s="264">
        <v>53214</v>
      </c>
      <c r="U51" s="262">
        <v>36</v>
      </c>
    </row>
    <row r="52" spans="20:21" ht="12.75">
      <c r="T52" s="264">
        <v>53514</v>
      </c>
      <c r="U52" s="262">
        <v>35</v>
      </c>
    </row>
    <row r="53" spans="20:21" ht="12.75">
      <c r="T53" s="264">
        <v>53814</v>
      </c>
      <c r="U53" s="262">
        <v>34</v>
      </c>
    </row>
    <row r="54" spans="20:21" ht="12.75">
      <c r="T54" s="264">
        <v>54114</v>
      </c>
      <c r="U54" s="262">
        <v>33</v>
      </c>
    </row>
    <row r="55" spans="20:21" ht="12.75">
      <c r="T55" s="264">
        <v>54414</v>
      </c>
      <c r="U55" s="262">
        <v>32</v>
      </c>
    </row>
    <row r="56" spans="20:21" ht="12.75">
      <c r="T56" s="264">
        <v>54814</v>
      </c>
      <c r="U56" s="262">
        <v>31</v>
      </c>
    </row>
    <row r="57" spans="20:21" ht="12.75">
      <c r="T57" s="264">
        <v>55214</v>
      </c>
      <c r="U57" s="262">
        <v>30</v>
      </c>
    </row>
    <row r="58" spans="20:21" ht="12.75">
      <c r="T58" s="264">
        <v>55614</v>
      </c>
      <c r="U58" s="262">
        <v>29</v>
      </c>
    </row>
    <row r="59" spans="20:21" ht="12.75">
      <c r="T59" s="264">
        <v>60014</v>
      </c>
      <c r="U59" s="262">
        <v>28</v>
      </c>
    </row>
    <row r="60" spans="20:21" ht="12.75">
      <c r="T60" s="264">
        <v>60414</v>
      </c>
      <c r="U60" s="262">
        <v>27</v>
      </c>
    </row>
    <row r="61" spans="20:21" ht="12.75">
      <c r="T61" s="264">
        <v>60814</v>
      </c>
      <c r="U61" s="262">
        <v>26</v>
      </c>
    </row>
    <row r="62" spans="20:21" ht="12.75">
      <c r="T62" s="264">
        <v>61214</v>
      </c>
      <c r="U62" s="262">
        <v>25</v>
      </c>
    </row>
    <row r="63" spans="20:21" ht="12.75">
      <c r="T63" s="264">
        <v>61614</v>
      </c>
      <c r="U63" s="262">
        <v>24</v>
      </c>
    </row>
    <row r="64" spans="20:21" ht="12.75">
      <c r="T64" s="264">
        <v>62014</v>
      </c>
      <c r="U64" s="262">
        <v>23</v>
      </c>
    </row>
    <row r="65" spans="20:21" ht="12.75">
      <c r="T65" s="264">
        <v>62414</v>
      </c>
      <c r="U65" s="262">
        <v>22</v>
      </c>
    </row>
    <row r="66" spans="20:21" ht="12.75">
      <c r="T66" s="264">
        <v>62814</v>
      </c>
      <c r="U66" s="262">
        <v>21</v>
      </c>
    </row>
    <row r="67" spans="20:21" ht="12.75">
      <c r="T67" s="264">
        <v>63214</v>
      </c>
      <c r="U67" s="262">
        <v>20</v>
      </c>
    </row>
    <row r="68" spans="20:21" ht="12.75">
      <c r="T68" s="264">
        <v>63614</v>
      </c>
      <c r="U68" s="262">
        <v>19</v>
      </c>
    </row>
    <row r="69" spans="20:21" ht="12.75">
      <c r="T69" s="264">
        <v>64014</v>
      </c>
      <c r="U69" s="262">
        <v>18</v>
      </c>
    </row>
    <row r="70" spans="20:21" ht="12.75">
      <c r="T70" s="264">
        <v>64414</v>
      </c>
      <c r="U70" s="262">
        <v>17</v>
      </c>
    </row>
    <row r="71" spans="20:21" ht="12.75">
      <c r="T71" s="264">
        <v>64814</v>
      </c>
      <c r="U71" s="262">
        <v>16</v>
      </c>
    </row>
    <row r="72" spans="20:21" ht="12.75">
      <c r="T72" s="264">
        <v>65214</v>
      </c>
      <c r="U72" s="262">
        <v>15</v>
      </c>
    </row>
    <row r="73" spans="20:21" ht="12.75">
      <c r="T73" s="264">
        <v>65614</v>
      </c>
      <c r="U73" s="262">
        <v>14</v>
      </c>
    </row>
    <row r="74" spans="20:21" ht="12.75">
      <c r="T74" s="264">
        <v>70014</v>
      </c>
      <c r="U74" s="262">
        <v>13</v>
      </c>
    </row>
    <row r="75" spans="20:21" ht="12.75">
      <c r="T75" s="264">
        <v>70414</v>
      </c>
      <c r="U75" s="262">
        <v>12</v>
      </c>
    </row>
    <row r="76" spans="20:21" ht="12.75">
      <c r="T76" s="264">
        <v>70914</v>
      </c>
      <c r="U76" s="262">
        <v>11</v>
      </c>
    </row>
    <row r="77" spans="20:21" ht="12.75">
      <c r="T77" s="264">
        <v>71414</v>
      </c>
      <c r="U77" s="262">
        <v>10</v>
      </c>
    </row>
    <row r="78" spans="20:21" ht="12.75">
      <c r="T78" s="264">
        <v>71914</v>
      </c>
      <c r="U78" s="262">
        <v>9</v>
      </c>
    </row>
    <row r="79" spans="20:21" ht="12.75">
      <c r="T79" s="264">
        <v>72414</v>
      </c>
      <c r="U79" s="262">
        <v>8</v>
      </c>
    </row>
    <row r="80" spans="20:21" ht="12.75">
      <c r="T80" s="264">
        <v>72914</v>
      </c>
      <c r="U80" s="262">
        <v>7</v>
      </c>
    </row>
    <row r="81" spans="20:21" ht="12.75">
      <c r="T81" s="264">
        <v>73414</v>
      </c>
      <c r="U81" s="262">
        <v>6</v>
      </c>
    </row>
    <row r="82" spans="20:21" ht="12.75">
      <c r="T82" s="264">
        <v>73914</v>
      </c>
      <c r="U82" s="262">
        <v>5</v>
      </c>
    </row>
    <row r="83" spans="20:21" ht="12.75">
      <c r="T83" s="264">
        <v>74414</v>
      </c>
      <c r="U83" s="262">
        <v>4</v>
      </c>
    </row>
    <row r="84" spans="20:21" ht="12.75">
      <c r="T84" s="264">
        <v>74914</v>
      </c>
      <c r="U84" s="262">
        <v>3</v>
      </c>
    </row>
    <row r="85" spans="20:21" ht="12.75">
      <c r="T85" s="264">
        <v>75414</v>
      </c>
      <c r="U85" s="262">
        <v>2</v>
      </c>
    </row>
    <row r="86" spans="20:21" ht="12.75">
      <c r="T86" s="264">
        <v>80014</v>
      </c>
      <c r="U86" s="262">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F8:F26">
    <cfRule type="duplicateValues" priority="1" dxfId="0" stopIfTrue="1">
      <formula>AND(COUNTIF($F$8:$F$26,F8)&gt;1,NOT(ISBLANK(F8)))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U83"/>
  <sheetViews>
    <sheetView view="pageBreakPreview" zoomScale="70" zoomScaleSheetLayoutView="70" zoomScalePageLayoutView="0" workbookViewId="0" topLeftCell="A1">
      <selection activeCell="S10" sqref="S10"/>
    </sheetView>
  </sheetViews>
  <sheetFormatPr defaultColWidth="9.140625" defaultRowHeight="12.75"/>
  <cols>
    <col min="1" max="1" width="4.8515625" style="27" customWidth="1"/>
    <col min="2" max="2" width="8.00390625" style="27" bestFit="1" customWidth="1"/>
    <col min="3" max="3" width="13.28125" style="21" bestFit="1" customWidth="1"/>
    <col min="4" max="4" width="20.8515625" style="53" customWidth="1"/>
    <col min="5" max="5" width="26.8515625" style="53" customWidth="1"/>
    <col min="6" max="6" width="12.57421875" style="21" customWidth="1"/>
    <col min="7" max="7" width="9.8515625" style="28" customWidth="1"/>
    <col min="8" max="8" width="2.140625" style="21" customWidth="1"/>
    <col min="9" max="9" width="7.7109375" style="27" customWidth="1"/>
    <col min="10" max="10" width="14.00390625" style="27" hidden="1" customWidth="1"/>
    <col min="11" max="11" width="7.7109375" style="27" customWidth="1"/>
    <col min="12" max="12" width="12.421875" style="29" customWidth="1"/>
    <col min="13" max="13" width="37.7109375" style="57" customWidth="1"/>
    <col min="14" max="14" width="25.8515625" style="57" customWidth="1"/>
    <col min="15" max="15" width="9.57421875" style="21" customWidth="1"/>
    <col min="16" max="16" width="7.7109375" style="21" customWidth="1"/>
    <col min="17" max="17" width="5.7109375" style="21" customWidth="1"/>
    <col min="18" max="19" width="9.140625" style="21" customWidth="1"/>
    <col min="20" max="20" width="9.140625" style="264" hidden="1" customWidth="1"/>
    <col min="21" max="21" width="9.140625" style="262" hidden="1" customWidth="1"/>
    <col min="22" max="16384" width="9.140625" style="21" customWidth="1"/>
  </cols>
  <sheetData>
    <row r="1" spans="1:21" s="10" customFormat="1" ht="48.7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3">
        <v>21214</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3">
        <v>21244</v>
      </c>
      <c r="U2" s="259">
        <v>99</v>
      </c>
    </row>
    <row r="3" spans="1:21" s="12" customFormat="1" ht="20.25" customHeight="1">
      <c r="A3" s="515" t="s">
        <v>96</v>
      </c>
      <c r="B3" s="515"/>
      <c r="C3" s="515"/>
      <c r="D3" s="516" t="str">
        <f>'YARIŞMA PROGRAMI'!C16</f>
        <v>4x100 Metre Bayrak</v>
      </c>
      <c r="E3" s="516"/>
      <c r="F3" s="517"/>
      <c r="G3" s="517"/>
      <c r="H3" s="11"/>
      <c r="I3" s="558"/>
      <c r="J3" s="558"/>
      <c r="K3" s="558"/>
      <c r="L3" s="558"/>
      <c r="M3" s="254" t="s">
        <v>455</v>
      </c>
      <c r="N3" s="520" t="str">
        <f>'YARIŞMA PROGRAMI'!E16</f>
        <v>Milli Takım 41.96</v>
      </c>
      <c r="O3" s="520"/>
      <c r="P3" s="520"/>
      <c r="T3" s="263">
        <v>21274</v>
      </c>
      <c r="U3" s="259">
        <v>98</v>
      </c>
    </row>
    <row r="4" spans="1:21" s="12" customFormat="1" ht="17.25" customHeight="1">
      <c r="A4" s="518" t="s">
        <v>86</v>
      </c>
      <c r="B4" s="518"/>
      <c r="C4" s="518"/>
      <c r="D4" s="519" t="str">
        <f>'YARIŞMA BİLGİLERİ'!F21</f>
        <v>Yıldız Erkekler</v>
      </c>
      <c r="E4" s="519"/>
      <c r="F4" s="33"/>
      <c r="G4" s="33"/>
      <c r="H4" s="33"/>
      <c r="I4" s="33"/>
      <c r="J4" s="33"/>
      <c r="K4" s="33"/>
      <c r="L4" s="34"/>
      <c r="M4" s="84" t="s">
        <v>94</v>
      </c>
      <c r="N4" s="505" t="str">
        <f>'YARIŞMA PROGRAMI'!B16</f>
        <v>10 Mayıs 2014 - 19.55</v>
      </c>
      <c r="O4" s="505"/>
      <c r="P4" s="505"/>
      <c r="T4" s="263">
        <v>21304</v>
      </c>
      <c r="U4" s="259">
        <v>97</v>
      </c>
    </row>
    <row r="5" spans="1:21" s="10" customFormat="1" ht="15" customHeight="1">
      <c r="A5" s="13"/>
      <c r="B5" s="13"/>
      <c r="C5" s="14"/>
      <c r="D5" s="15"/>
      <c r="E5" s="16"/>
      <c r="F5" s="16"/>
      <c r="G5" s="16"/>
      <c r="H5" s="16"/>
      <c r="I5" s="13"/>
      <c r="J5" s="13"/>
      <c r="K5" s="13"/>
      <c r="L5" s="17"/>
      <c r="M5" s="18"/>
      <c r="N5" s="531">
        <f ca="1">NOW()</f>
        <v>41770.96389814815</v>
      </c>
      <c r="O5" s="531"/>
      <c r="P5" s="531"/>
      <c r="T5" s="263">
        <v>21334</v>
      </c>
      <c r="U5" s="259">
        <v>96</v>
      </c>
    </row>
    <row r="6" spans="1:21" s="19" customFormat="1" ht="24" customHeight="1">
      <c r="A6" s="511" t="s">
        <v>12</v>
      </c>
      <c r="B6" s="512" t="s">
        <v>81</v>
      </c>
      <c r="C6" s="510" t="s">
        <v>93</v>
      </c>
      <c r="D6" s="509" t="s">
        <v>14</v>
      </c>
      <c r="E6" s="509" t="s">
        <v>537</v>
      </c>
      <c r="F6" s="509" t="s">
        <v>15</v>
      </c>
      <c r="G6" s="507" t="s">
        <v>226</v>
      </c>
      <c r="I6" s="277" t="s">
        <v>16</v>
      </c>
      <c r="J6" s="278"/>
      <c r="K6" s="278"/>
      <c r="L6" s="278"/>
      <c r="M6" s="278"/>
      <c r="N6" s="278"/>
      <c r="O6" s="278"/>
      <c r="P6" s="279"/>
      <c r="T6" s="264">
        <v>21364</v>
      </c>
      <c r="U6" s="262">
        <v>95</v>
      </c>
    </row>
    <row r="7" spans="1:21" ht="24" customHeight="1">
      <c r="A7" s="511"/>
      <c r="B7" s="513"/>
      <c r="C7" s="510"/>
      <c r="D7" s="509"/>
      <c r="E7" s="509"/>
      <c r="F7" s="509"/>
      <c r="G7" s="508"/>
      <c r="H7" s="20"/>
      <c r="I7" s="50" t="s">
        <v>12</v>
      </c>
      <c r="J7" s="47" t="s">
        <v>82</v>
      </c>
      <c r="K7" s="47" t="s">
        <v>81</v>
      </c>
      <c r="L7" s="48" t="s">
        <v>13</v>
      </c>
      <c r="M7" s="49" t="s">
        <v>14</v>
      </c>
      <c r="N7" s="49" t="s">
        <v>537</v>
      </c>
      <c r="O7" s="47" t="s">
        <v>15</v>
      </c>
      <c r="P7" s="47" t="s">
        <v>28</v>
      </c>
      <c r="T7" s="264">
        <v>21394</v>
      </c>
      <c r="U7" s="262">
        <v>94</v>
      </c>
    </row>
    <row r="8" spans="1:21" s="19" customFormat="1" ht="52.5" customHeight="1">
      <c r="A8" s="74">
        <v>1</v>
      </c>
      <c r="B8" s="412" t="s">
        <v>1115</v>
      </c>
      <c r="C8" s="404" t="s">
        <v>1073</v>
      </c>
      <c r="D8" s="406" t="s">
        <v>1116</v>
      </c>
      <c r="E8" s="187" t="s">
        <v>881</v>
      </c>
      <c r="F8" s="196">
        <v>4339</v>
      </c>
      <c r="G8" s="283">
        <v>19</v>
      </c>
      <c r="H8" s="22"/>
      <c r="I8" s="74">
        <v>1</v>
      </c>
      <c r="J8" s="218" t="s">
        <v>487</v>
      </c>
      <c r="K8" s="403">
        <f>IF(ISERROR(VLOOKUP(J8,'KAYIT LİSTESİ'!$B$4:$G$779,2,0)),"",(VLOOKUP(J8,'KAYIT LİSTESİ'!$B$4:$G$779,2,0)))</f>
      </c>
      <c r="L8" s="404">
        <f>IF(ISERROR(VLOOKUP(J8,'KAYIT LİSTESİ'!$B$4:$G$779,3,0)),"",(VLOOKUP(J8,'KAYIT LİSTESİ'!$B$4:$G$779,3,0)))</f>
      </c>
      <c r="M8" s="405">
        <f>IF(ISERROR(VLOOKUP(J8,'KAYIT LİSTESİ'!$B$4:$G$779,4,0)),"",(VLOOKUP(J8,'KAYIT LİSTESİ'!$B$4:$G$779,4,0)))</f>
      </c>
      <c r="N8" s="219">
        <f>IF(ISERROR(VLOOKUP(J8,'KAYIT LİSTESİ'!$B$4:$G$779,5,0)),"",(VLOOKUP(J8,'KAYIT LİSTESİ'!$B$4:$G$779,5,0)))</f>
      </c>
      <c r="O8" s="129"/>
      <c r="P8" s="305"/>
      <c r="T8" s="264">
        <v>21424</v>
      </c>
      <c r="U8" s="262">
        <v>93</v>
      </c>
    </row>
    <row r="9" spans="1:21" s="19" customFormat="1" ht="52.5" customHeight="1">
      <c r="A9" s="74">
        <v>2</v>
      </c>
      <c r="B9" s="412" t="s">
        <v>1077</v>
      </c>
      <c r="C9" s="404" t="s">
        <v>1003</v>
      </c>
      <c r="D9" s="406" t="s">
        <v>1076</v>
      </c>
      <c r="E9" s="187" t="s">
        <v>866</v>
      </c>
      <c r="F9" s="196">
        <v>4357</v>
      </c>
      <c r="G9" s="283">
        <v>18</v>
      </c>
      <c r="H9" s="22"/>
      <c r="I9" s="74">
        <v>2</v>
      </c>
      <c r="J9" s="218" t="s">
        <v>488</v>
      </c>
      <c r="K9" s="403" t="str">
        <f>IF(ISERROR(VLOOKUP(J9,'KAYIT LİSTESİ'!$B$4:$G$779,2,0)),"",(VLOOKUP(J9,'KAYIT LİSTESİ'!$B$4:$G$779,2,0)))</f>
        <v>446
437
447
436</v>
      </c>
      <c r="L9" s="404" t="str">
        <f>IF(ISERROR(VLOOKUP(J9,'KAYIT LİSTESİ'!$B$4:$G$779,3,0)),"",(VLOOKUP(J9,'KAYIT LİSTESİ'!$B$4:$G$779,3,0)))</f>
        <v>-</v>
      </c>
      <c r="M9" s="402" t="str">
        <f>IF(ISERROR(VLOOKUP(J9,'KAYIT LİSTESİ'!$B$4:$G$779,4,0)),"",(VLOOKUP(J9,'KAYIT LİSTESİ'!$B$4:$G$779,4,0)))</f>
        <v>HÜRKAN ÇAKAN
HÜSEYİN İŞEKEŞ
YASİN TEKAL
HARUN AKIN</v>
      </c>
      <c r="N9" s="219" t="str">
        <f>IF(ISERROR(VLOOKUP(J9,'KAYIT LİSTESİ'!$B$4:$G$779,5,0)),"",(VLOOKUP(J9,'KAYIT LİSTESİ'!$B$4:$G$779,5,0)))</f>
        <v>İSTANBUL-FENERBAHÇE</v>
      </c>
      <c r="O9" s="129">
        <v>4339</v>
      </c>
      <c r="P9" s="305">
        <v>1</v>
      </c>
      <c r="T9" s="264">
        <v>21454</v>
      </c>
      <c r="U9" s="262">
        <v>92</v>
      </c>
    </row>
    <row r="10" spans="1:21" s="19" customFormat="1" ht="52.5" customHeight="1">
      <c r="A10" s="74">
        <v>3</v>
      </c>
      <c r="B10" s="412" t="s">
        <v>1085</v>
      </c>
      <c r="C10" s="404" t="s">
        <v>1073</v>
      </c>
      <c r="D10" s="406" t="s">
        <v>1086</v>
      </c>
      <c r="E10" s="187" t="s">
        <v>936</v>
      </c>
      <c r="F10" s="196">
        <v>4385</v>
      </c>
      <c r="G10" s="283">
        <v>17</v>
      </c>
      <c r="H10" s="22"/>
      <c r="I10" s="74">
        <v>3</v>
      </c>
      <c r="J10" s="218" t="s">
        <v>489</v>
      </c>
      <c r="K10" s="403" t="str">
        <f>IF(ISERROR(VLOOKUP(J10,'KAYIT LİSTESİ'!$B$4:$G$779,2,0)),"",(VLOOKUP(J10,'KAYIT LİSTESİ'!$B$4:$G$779,2,0)))</f>
        <v>529
528
517
516</v>
      </c>
      <c r="L10" s="404" t="str">
        <f>IF(ISERROR(VLOOKUP(J10,'KAYIT LİSTESİ'!$B$4:$G$779,3,0)),"",(VLOOKUP(J10,'KAYIT LİSTESİ'!$B$4:$G$779,3,0)))</f>
        <v>-</v>
      </c>
      <c r="M10" s="402" t="str">
        <f>IF(ISERROR(VLOOKUP(J10,'KAYIT LİSTESİ'!$B$4:$G$779,4,0)),"",(VLOOKUP(J10,'KAYIT LİSTESİ'!$B$4:$G$779,4,0)))</f>
        <v>ZEKAİ SERDAR
TURAN CENK
DİNÇER ŞOFÖROĞLU
BERK ÇAKIR</v>
      </c>
      <c r="N10" s="219" t="str">
        <f>IF(ISERROR(VLOOKUP(J10,'KAYIT LİSTESİ'!$B$4:$G$779,5,0)),"",(VLOOKUP(J10,'KAYIT LİSTESİ'!$B$4:$G$779,5,0)))</f>
        <v>K.K.T.C.</v>
      </c>
      <c r="O10" s="129">
        <v>4440</v>
      </c>
      <c r="P10" s="305">
        <v>2</v>
      </c>
      <c r="T10" s="264">
        <v>21484</v>
      </c>
      <c r="U10" s="262">
        <v>91</v>
      </c>
    </row>
    <row r="11" spans="1:21" s="19" customFormat="1" ht="52.5" customHeight="1">
      <c r="A11" s="74">
        <v>4</v>
      </c>
      <c r="B11" s="412" t="s">
        <v>1087</v>
      </c>
      <c r="C11" s="404" t="s">
        <v>1073</v>
      </c>
      <c r="D11" s="406" t="s">
        <v>1088</v>
      </c>
      <c r="E11" s="187" t="s">
        <v>923</v>
      </c>
      <c r="F11" s="196">
        <v>4440</v>
      </c>
      <c r="G11" s="283">
        <v>16</v>
      </c>
      <c r="H11" s="22"/>
      <c r="I11" s="74">
        <v>4</v>
      </c>
      <c r="J11" s="218" t="s">
        <v>490</v>
      </c>
      <c r="K11" s="403" t="str">
        <f>IF(ISERROR(VLOOKUP(J11,'KAYIT LİSTESİ'!$B$4:$G$779,2,0)),"",(VLOOKUP(J11,'KAYIT LİSTESİ'!$B$4:$G$779,2,0)))</f>
        <v>599
413
407
412</v>
      </c>
      <c r="L11" s="404" t="str">
        <f>IF(ISERROR(VLOOKUP(J11,'KAYIT LİSTESİ'!$B$4:$G$779,3,0)),"",(VLOOKUP(J11,'KAYIT LİSTESİ'!$B$4:$G$779,3,0)))</f>
        <v>-</v>
      </c>
      <c r="M11" s="402" t="str">
        <f>IF(ISERROR(VLOOKUP(J11,'KAYIT LİSTESİ'!$B$4:$G$779,4,0)),"",(VLOOKUP(J11,'KAYIT LİSTESİ'!$B$4:$G$779,4,0)))</f>
        <v>EREN BEZEK
TUGAY ÖZ
FURKAN KILIÇ
SUAT ACER</v>
      </c>
      <c r="N11" s="219" t="str">
        <f>IF(ISERROR(VLOOKUP(J11,'KAYIT LİSTESİ'!$B$4:$G$779,5,0)),"",(VLOOKUP(J11,'KAYIT LİSTESİ'!$B$4:$G$779,5,0)))</f>
        <v>ESKİŞEHİR-B.ŞHR.BLD.GNÇ.SP.KLB.</v>
      </c>
      <c r="O11" s="129">
        <v>4557</v>
      </c>
      <c r="P11" s="305">
        <v>5</v>
      </c>
      <c r="T11" s="264">
        <v>21514</v>
      </c>
      <c r="U11" s="262">
        <v>90</v>
      </c>
    </row>
    <row r="12" spans="1:21" s="19" customFormat="1" ht="52.5" customHeight="1">
      <c r="A12" s="74">
        <v>5</v>
      </c>
      <c r="B12" s="412" t="s">
        <v>1092</v>
      </c>
      <c r="C12" s="404" t="s">
        <v>1003</v>
      </c>
      <c r="D12" s="406" t="s">
        <v>1091</v>
      </c>
      <c r="E12" s="187" t="s">
        <v>812</v>
      </c>
      <c r="F12" s="196">
        <v>4527</v>
      </c>
      <c r="G12" s="283">
        <v>15</v>
      </c>
      <c r="H12" s="22"/>
      <c r="I12" s="74">
        <v>5</v>
      </c>
      <c r="J12" s="218" t="s">
        <v>491</v>
      </c>
      <c r="K12" s="403" t="str">
        <f>IF(ISERROR(VLOOKUP(J12,'KAYIT LİSTESİ'!$B$4:$G$779,2,0)),"",(VLOOKUP(J12,'KAYIT LİSTESİ'!$B$4:$G$779,2,0)))</f>
        <v>458
459
453
454</v>
      </c>
      <c r="L12" s="404" t="str">
        <f>IF(ISERROR(VLOOKUP(J12,'KAYIT LİSTESİ'!$B$4:$G$779,3,0)),"",(VLOOKUP(J12,'KAYIT LİSTESİ'!$B$4:$G$779,3,0)))</f>
        <v> -</v>
      </c>
      <c r="M12" s="402" t="str">
        <f>IF(ISERROR(VLOOKUP(J12,'KAYIT LİSTESİ'!$B$4:$G$779,4,0)),"",(VLOOKUP(J12,'KAYIT LİSTESİ'!$B$4:$G$779,4,0)))</f>
        <v>UĞUR ERİM
YUNUS EMRE CİN
ÖMER FARUK IŞIKDAĞ
ÖMER FARUK İÇYAR</v>
      </c>
      <c r="N12" s="219" t="str">
        <f>IF(ISERROR(VLOOKUP(J12,'KAYIT LİSTESİ'!$B$4:$G$779,5,0)),"",(VLOOKUP(J12,'KAYIT LİSTESİ'!$B$4:$G$779,5,0)))</f>
        <v>İSTANBUL-PENDİK BLD.SP.KLB.</v>
      </c>
      <c r="O12" s="129">
        <v>4637</v>
      </c>
      <c r="P12" s="305">
        <v>6</v>
      </c>
      <c r="T12" s="264">
        <v>21544</v>
      </c>
      <c r="U12" s="262">
        <v>89</v>
      </c>
    </row>
    <row r="13" spans="1:21" s="19" customFormat="1" ht="52.5" customHeight="1">
      <c r="A13" s="74">
        <v>6</v>
      </c>
      <c r="B13" s="412" t="s">
        <v>1104</v>
      </c>
      <c r="C13" s="404" t="s">
        <v>1073</v>
      </c>
      <c r="D13" s="406" t="s">
        <v>1105</v>
      </c>
      <c r="E13" s="187" t="s">
        <v>905</v>
      </c>
      <c r="F13" s="196">
        <v>4540</v>
      </c>
      <c r="G13" s="283">
        <v>14</v>
      </c>
      <c r="H13" s="22"/>
      <c r="I13" s="74">
        <v>6</v>
      </c>
      <c r="J13" s="218" t="s">
        <v>492</v>
      </c>
      <c r="K13" s="403" t="str">
        <f>IF(ISERROR(VLOOKUP(J13,'KAYIT LİSTESİ'!$B$4:$G$779,2,0)),"",(VLOOKUP(J13,'KAYIT LİSTESİ'!$B$4:$G$779,2,0)))</f>
        <v>471
470
472
466</v>
      </c>
      <c r="L13" s="404" t="str">
        <f>IF(ISERROR(VLOOKUP(J13,'KAYIT LİSTESİ'!$B$4:$G$779,3,0)),"",(VLOOKUP(J13,'KAYIT LİSTESİ'!$B$4:$G$779,3,0)))</f>
        <v>-</v>
      </c>
      <c r="M13" s="402" t="str">
        <f>IF(ISERROR(VLOOKUP(J13,'KAYIT LİSTESİ'!$B$4:$G$779,4,0)),"",(VLOOKUP(J13,'KAYIT LİSTESİ'!$B$4:$G$779,4,0)))</f>
        <v>UMUT ASYILI
SEDAT BOZBEY
ÜMİT BAĞRIAÇIK
İSHAK MERT ŞEN</v>
      </c>
      <c r="N13" s="219" t="str">
        <f>IF(ISERROR(VLOOKUP(J13,'KAYIT LİSTESİ'!$B$4:$G$779,5,0)),"",(VLOOKUP(J13,'KAYIT LİSTESİ'!$B$4:$G$779,5,0)))</f>
        <v>İSTANBUL-ÜSKÜDAR BLD.SP.KLB.</v>
      </c>
      <c r="O13" s="129">
        <v>4540</v>
      </c>
      <c r="P13" s="305">
        <v>4</v>
      </c>
      <c r="T13" s="264">
        <v>21574</v>
      </c>
      <c r="U13" s="262">
        <v>88</v>
      </c>
    </row>
    <row r="14" spans="1:21" s="19" customFormat="1" ht="52.5" customHeight="1">
      <c r="A14" s="74">
        <v>7</v>
      </c>
      <c r="B14" s="412" t="s">
        <v>1133</v>
      </c>
      <c r="C14" s="404" t="s">
        <v>1073</v>
      </c>
      <c r="D14" s="406" t="s">
        <v>1084</v>
      </c>
      <c r="E14" s="187" t="s">
        <v>950</v>
      </c>
      <c r="F14" s="196">
        <v>4541</v>
      </c>
      <c r="G14" s="283">
        <v>13</v>
      </c>
      <c r="H14" s="22"/>
      <c r="I14" s="74">
        <v>7</v>
      </c>
      <c r="J14" s="218" t="s">
        <v>493</v>
      </c>
      <c r="K14" s="403" t="str">
        <f>IF(ISERROR(VLOOKUP(J14,'KAYIT LİSTESİ'!$B$4:$G$779,2,0)),"",(VLOOKUP(J14,'KAYIT LİSTESİ'!$B$4:$G$779,2,0)))</f>
        <v>334
347
335
337</v>
      </c>
      <c r="L14" s="404" t="str">
        <f>IF(ISERROR(VLOOKUP(J14,'KAYIT LİSTESİ'!$B$4:$G$779,3,0)),"",(VLOOKUP(J14,'KAYIT LİSTESİ'!$B$4:$G$779,3,0)))</f>
        <v> -</v>
      </c>
      <c r="M14" s="402" t="str">
        <f>IF(ISERROR(VLOOKUP(J14,'KAYIT LİSTESİ'!$B$4:$G$779,4,0)),"",(VLOOKUP(J14,'KAYIT LİSTESİ'!$B$4:$G$779,4,0)))</f>
        <v>ALPER ÜNVER
SEZAİ TURHAN
CAN GÜNERSU
EGEMEN BARIN</v>
      </c>
      <c r="N14" s="219" t="str">
        <f>IF(ISERROR(VLOOKUP(J14,'KAYIT LİSTESİ'!$B$4:$G$779,5,0)),"",(VLOOKUP(J14,'KAYIT LİSTESİ'!$B$4:$G$779,5,0)))</f>
        <v>ANKARA-EGO SP.KLB.</v>
      </c>
      <c r="O14" s="129">
        <v>4527</v>
      </c>
      <c r="P14" s="305">
        <v>3</v>
      </c>
      <c r="T14" s="264">
        <v>21604</v>
      </c>
      <c r="U14" s="262">
        <v>87</v>
      </c>
    </row>
    <row r="15" spans="1:21" s="19" customFormat="1" ht="52.5" customHeight="1">
      <c r="A15" s="74">
        <v>8</v>
      </c>
      <c r="B15" s="412" t="s">
        <v>1131</v>
      </c>
      <c r="C15" s="404" t="s">
        <v>1073</v>
      </c>
      <c r="D15" s="406" t="s">
        <v>1110</v>
      </c>
      <c r="E15" s="187" t="s">
        <v>835</v>
      </c>
      <c r="F15" s="196">
        <v>4545</v>
      </c>
      <c r="G15" s="283">
        <v>12</v>
      </c>
      <c r="H15" s="22"/>
      <c r="I15" s="74">
        <v>8</v>
      </c>
      <c r="J15" s="218" t="s">
        <v>494</v>
      </c>
      <c r="K15" s="403" t="str">
        <f>IF(ISERROR(VLOOKUP(J15,'KAYIT LİSTESİ'!$B$4:$G$779,2,0)),"",(VLOOKUP(J15,'KAYIT LİSTESİ'!$B$4:$G$779,2,0)))</f>
        <v>586
585
578
579</v>
      </c>
      <c r="L15" s="404" t="str">
        <f>IF(ISERROR(VLOOKUP(J15,'KAYIT LİSTESİ'!$B$4:$G$779,3,0)),"",(VLOOKUP(J15,'KAYIT LİSTESİ'!$B$4:$G$779,3,0)))</f>
        <v> -</v>
      </c>
      <c r="M15" s="402" t="str">
        <f>IF(ISERROR(VLOOKUP(J15,'KAYIT LİSTESİ'!$B$4:$G$779,4,0)),"",(VLOOKUP(J15,'KAYIT LİSTESİ'!$B$4:$G$779,4,0)))</f>
        <v>SEDAT BARIŞ ALA
SEÇKİN YILDIZ
BARIŞ KURBAN
BATUHAN BAŞDAĞ</v>
      </c>
      <c r="N15" s="219" t="str">
        <f>IF(ISERROR(VLOOKUP(J15,'KAYIT LİSTESİ'!$B$4:$G$779,5,0)),"",(VLOOKUP(J15,'KAYIT LİSTESİ'!$B$4:$G$779,5,0)))</f>
        <v>TOKAT-BLD.PLEVNE SP.KLB.</v>
      </c>
      <c r="O15" s="129">
        <v>4768</v>
      </c>
      <c r="P15" s="305">
        <v>7</v>
      </c>
      <c r="T15" s="264">
        <v>21634</v>
      </c>
      <c r="U15" s="262">
        <v>86</v>
      </c>
    </row>
    <row r="16" spans="1:21" s="19" customFormat="1" ht="52.5" customHeight="1">
      <c r="A16" s="74">
        <v>9</v>
      </c>
      <c r="B16" s="412" t="s">
        <v>1089</v>
      </c>
      <c r="C16" s="404" t="s">
        <v>1073</v>
      </c>
      <c r="D16" s="406" t="s">
        <v>1090</v>
      </c>
      <c r="E16" s="187" t="s">
        <v>849</v>
      </c>
      <c r="F16" s="196">
        <v>4557</v>
      </c>
      <c r="G16" s="283">
        <v>11</v>
      </c>
      <c r="H16" s="22"/>
      <c r="I16" s="277" t="s">
        <v>17</v>
      </c>
      <c r="J16" s="278"/>
      <c r="K16" s="278"/>
      <c r="L16" s="278"/>
      <c r="M16" s="278"/>
      <c r="N16" s="278"/>
      <c r="O16" s="278"/>
      <c r="P16" s="279"/>
      <c r="T16" s="264">
        <v>21664</v>
      </c>
      <c r="U16" s="262">
        <v>85</v>
      </c>
    </row>
    <row r="17" spans="1:21" s="19" customFormat="1" ht="52.5" customHeight="1">
      <c r="A17" s="74">
        <v>10</v>
      </c>
      <c r="B17" s="412" t="s">
        <v>1134</v>
      </c>
      <c r="C17" s="404" t="s">
        <v>1073</v>
      </c>
      <c r="D17" s="406" t="s">
        <v>1093</v>
      </c>
      <c r="E17" s="187" t="s">
        <v>908</v>
      </c>
      <c r="F17" s="196">
        <v>4594</v>
      </c>
      <c r="G17" s="283">
        <v>10</v>
      </c>
      <c r="H17" s="22"/>
      <c r="I17" s="50" t="s">
        <v>12</v>
      </c>
      <c r="J17" s="47" t="s">
        <v>82</v>
      </c>
      <c r="K17" s="47" t="s">
        <v>81</v>
      </c>
      <c r="L17" s="48" t="s">
        <v>13</v>
      </c>
      <c r="M17" s="49" t="s">
        <v>14</v>
      </c>
      <c r="N17" s="49" t="s">
        <v>537</v>
      </c>
      <c r="O17" s="47" t="s">
        <v>15</v>
      </c>
      <c r="P17" s="47" t="s">
        <v>28</v>
      </c>
      <c r="T17" s="264">
        <v>21694</v>
      </c>
      <c r="U17" s="262">
        <v>84</v>
      </c>
    </row>
    <row r="18" spans="1:21" s="19" customFormat="1" ht="52.5" customHeight="1">
      <c r="A18" s="74">
        <v>11</v>
      </c>
      <c r="B18" s="412" t="s">
        <v>1130</v>
      </c>
      <c r="C18" s="404" t="s">
        <v>1003</v>
      </c>
      <c r="D18" s="406" t="s">
        <v>1129</v>
      </c>
      <c r="E18" s="187" t="s">
        <v>893</v>
      </c>
      <c r="F18" s="196">
        <v>4637</v>
      </c>
      <c r="G18" s="283">
        <v>9</v>
      </c>
      <c r="H18" s="22"/>
      <c r="I18" s="74">
        <v>1</v>
      </c>
      <c r="J18" s="218" t="s">
        <v>495</v>
      </c>
      <c r="K18" s="403">
        <f>IF(ISERROR(VLOOKUP(J18,'KAYIT LİSTESİ'!$B$4:$G$779,2,0)),"",(VLOOKUP(J18,'KAYIT LİSTESİ'!$B$4:$G$779,2,0)))</f>
      </c>
      <c r="L18" s="404">
        <f>IF(ISERROR(VLOOKUP(J18,'KAYIT LİSTESİ'!$B$4:$G$779,3,0)),"",(VLOOKUP(J18,'KAYIT LİSTESİ'!$B$4:$G$779,3,0)))</f>
      </c>
      <c r="M18" s="405">
        <f>IF(ISERROR(VLOOKUP(J18,'KAYIT LİSTESİ'!$B$4:$G$779,4,0)),"",(VLOOKUP(J18,'KAYIT LİSTESİ'!$B$4:$G$779,4,0)))</f>
      </c>
      <c r="N18" s="219">
        <f>IF(ISERROR(VLOOKUP(J18,'KAYIT LİSTESİ'!$B$4:$G$779,5,0)),"",(VLOOKUP(J18,'KAYIT LİSTESİ'!$B$4:$G$779,5,0)))</f>
      </c>
      <c r="O18" s="129"/>
      <c r="P18" s="305"/>
      <c r="T18" s="264">
        <v>21724</v>
      </c>
      <c r="U18" s="262">
        <v>83</v>
      </c>
    </row>
    <row r="19" spans="1:21" s="19" customFormat="1" ht="52.5" customHeight="1">
      <c r="A19" s="74">
        <v>12</v>
      </c>
      <c r="B19" s="412" t="s">
        <v>1094</v>
      </c>
      <c r="C19" s="404" t="s">
        <v>1073</v>
      </c>
      <c r="D19" s="406" t="s">
        <v>1095</v>
      </c>
      <c r="E19" s="187" t="s">
        <v>811</v>
      </c>
      <c r="F19" s="196">
        <v>4682</v>
      </c>
      <c r="G19" s="283">
        <v>8</v>
      </c>
      <c r="H19" s="22"/>
      <c r="I19" s="74">
        <v>2</v>
      </c>
      <c r="J19" s="218" t="s">
        <v>496</v>
      </c>
      <c r="K19" s="403" t="str">
        <f>IF(ISERROR(VLOOKUP(J19,'KAYIT LİSTESİ'!$B$4:$G$779,2,0)),"",(VLOOKUP(J19,'KAYIT LİSTESİ'!$B$4:$G$779,2,0)))</f>
        <v>559
564
562
566</v>
      </c>
      <c r="L19" s="404" t="str">
        <f>IF(ISERROR(VLOOKUP(J19,'KAYIT LİSTESİ'!$B$4:$G$779,3,0)),"",(VLOOKUP(J19,'KAYIT LİSTESİ'!$B$4:$G$779,3,0)))</f>
        <v>-</v>
      </c>
      <c r="M19" s="402" t="str">
        <f>IF(ISERROR(VLOOKUP(J19,'KAYIT LİSTESİ'!$B$4:$G$779,4,0)),"",(VLOOKUP(J19,'KAYIT LİSTESİ'!$B$4:$G$779,4,0)))</f>
        <v>ERDAL TAŞ
ŞENOL ŞEN
SEFA YUNT
YUSUF KOÇLARDAN</v>
      </c>
      <c r="N19" s="219" t="str">
        <f>IF(ISERROR(VLOOKUP(J19,'KAYIT LİSTESİ'!$B$4:$G$779,5,0)),"",(VLOOKUP(J19,'KAYIT LİSTESİ'!$B$4:$G$779,5,0)))</f>
        <v>MUŞ-GENÇ.HİZ.SP.KLB.</v>
      </c>
      <c r="O19" s="129">
        <v>4768</v>
      </c>
      <c r="P19" s="305">
        <v>5</v>
      </c>
      <c r="T19" s="264">
        <v>21754</v>
      </c>
      <c r="U19" s="262">
        <v>82</v>
      </c>
    </row>
    <row r="20" spans="1:21" s="19" customFormat="1" ht="52.5" customHeight="1">
      <c r="A20" s="74">
        <v>13</v>
      </c>
      <c r="B20" s="412" t="s">
        <v>1108</v>
      </c>
      <c r="C20" s="404" t="s">
        <v>1073</v>
      </c>
      <c r="D20" s="406" t="s">
        <v>1109</v>
      </c>
      <c r="E20" s="187" t="s">
        <v>906</v>
      </c>
      <c r="F20" s="196">
        <v>4734</v>
      </c>
      <c r="G20" s="283">
        <v>7</v>
      </c>
      <c r="H20" s="22"/>
      <c r="I20" s="74">
        <v>3</v>
      </c>
      <c r="J20" s="218" t="s">
        <v>497</v>
      </c>
      <c r="K20" s="403" t="str">
        <f>IF(ISERROR(VLOOKUP(J20,'KAYIT LİSTESİ'!$B$4:$G$779,2,0)),"",(VLOOKUP(J20,'KAYIT LİSTESİ'!$B$4:$G$779,2,0)))</f>
        <v>387
391
386
381</v>
      </c>
      <c r="L20" s="404" t="str">
        <f>IF(ISERROR(VLOOKUP(J20,'KAYIT LİSTESİ'!$B$4:$G$779,3,0)),"",(VLOOKUP(J20,'KAYIT LİSTESİ'!$B$4:$G$779,3,0)))</f>
        <v>-</v>
      </c>
      <c r="M20" s="402" t="str">
        <f>IF(ISERROR(VLOOKUP(J20,'KAYIT LİSTESİ'!$B$4:$G$779,4,0)),"",(VLOOKUP(J20,'KAYIT LİSTESİ'!$B$4:$G$779,4,0)))</f>
        <v>MEHMET ÖCAL
SEMİH ŞAHİN
KAZIM KAPUCU
BURAK AKIN</v>
      </c>
      <c r="N20" s="219" t="str">
        <f>IF(ISERROR(VLOOKUP(J20,'KAYIT LİSTESİ'!$B$4:$G$779,5,0)),"",(VLOOKUP(J20,'KAYIT LİSTESİ'!$B$4:$G$779,5,0)))</f>
        <v>BURSA-BURSA SP.KLB.</v>
      </c>
      <c r="O20" s="129">
        <v>4545</v>
      </c>
      <c r="P20" s="305">
        <v>2</v>
      </c>
      <c r="T20" s="264">
        <v>21794</v>
      </c>
      <c r="U20" s="262">
        <v>81</v>
      </c>
    </row>
    <row r="21" spans="1:21" s="19" customFormat="1" ht="52.5" customHeight="1">
      <c r="A21" s="74">
        <v>14</v>
      </c>
      <c r="B21" s="412" t="s">
        <v>1132</v>
      </c>
      <c r="C21" s="404" t="s">
        <v>1003</v>
      </c>
      <c r="D21" s="406" t="s">
        <v>1096</v>
      </c>
      <c r="E21" s="187" t="s">
        <v>823</v>
      </c>
      <c r="F21" s="196">
        <v>4742</v>
      </c>
      <c r="G21" s="283">
        <v>6</v>
      </c>
      <c r="H21" s="22"/>
      <c r="I21" s="74">
        <v>4</v>
      </c>
      <c r="J21" s="218" t="s">
        <v>498</v>
      </c>
      <c r="K21" s="403" t="str">
        <f>IF(ISERROR(VLOOKUP(J21,'KAYIT LİSTESİ'!$B$4:$G$779,2,0)),"",(VLOOKUP(J21,'KAYIT LİSTESİ'!$B$4:$G$779,2,0)))</f>
        <v>480
483
476
482</v>
      </c>
      <c r="L21" s="404" t="str">
        <f>IF(ISERROR(VLOOKUP(J21,'KAYIT LİSTESİ'!$B$4:$G$779,3,0)),"",(VLOOKUP(J21,'KAYIT LİSTESİ'!$B$4:$G$779,3,0)))</f>
        <v>-</v>
      </c>
      <c r="M21" s="402" t="str">
        <f>IF(ISERROR(VLOOKUP(J21,'KAYIT LİSTESİ'!$B$4:$G$779,4,0)),"",(VLOOKUP(J21,'KAYIT LİSTESİ'!$B$4:$G$779,4,0)))</f>
        <v>GÜNAY ONAYBERİ
M.ENES ALTUN
BARIŞ ÖNDER PEKER
LOKMAN EŞSİZ</v>
      </c>
      <c r="N21" s="219" t="str">
        <f>IF(ISERROR(VLOOKUP(J21,'KAYIT LİSTESİ'!$B$4:$G$779,5,0)),"",(VLOOKUP(J21,'KAYIT LİSTESİ'!$B$4:$G$779,5,0)))</f>
        <v>İZMİR-B.ŞHR.BLD.SP.KLB.</v>
      </c>
      <c r="O21" s="129">
        <v>4734</v>
      </c>
      <c r="P21" s="305">
        <v>3</v>
      </c>
      <c r="T21" s="264">
        <v>21824</v>
      </c>
      <c r="U21" s="262">
        <v>80</v>
      </c>
    </row>
    <row r="22" spans="1:21" s="19" customFormat="1" ht="52.5" customHeight="1">
      <c r="A22" s="74">
        <v>15</v>
      </c>
      <c r="B22" s="412" t="s">
        <v>1004</v>
      </c>
      <c r="C22" s="404" t="s">
        <v>1003</v>
      </c>
      <c r="D22" s="406" t="s">
        <v>1034</v>
      </c>
      <c r="E22" s="187" t="s">
        <v>836</v>
      </c>
      <c r="F22" s="196">
        <v>4764</v>
      </c>
      <c r="G22" s="283">
        <v>5</v>
      </c>
      <c r="H22" s="22"/>
      <c r="I22" s="74">
        <v>5</v>
      </c>
      <c r="J22" s="218" t="s">
        <v>499</v>
      </c>
      <c r="K22" s="403" t="str">
        <f>IF(ISERROR(VLOOKUP(J22,'KAYIT LİSTESİ'!$B$4:$G$779,2,0)),"",(VLOOKUP(J22,'KAYIT LİSTESİ'!$B$4:$G$779,2,0)))</f>
        <v>505
512
511
513</v>
      </c>
      <c r="L22" s="404" t="str">
        <f>IF(ISERROR(VLOOKUP(J22,'KAYIT LİSTESİ'!$B$4:$G$779,3,0)),"",(VLOOKUP(J22,'KAYIT LİSTESİ'!$B$4:$G$779,3,0)))</f>
        <v>-</v>
      </c>
      <c r="M22" s="402" t="str">
        <f>IF(ISERROR(VLOOKUP(J22,'KAYIT LİSTESİ'!$B$4:$G$779,4,0)),"",(VLOOKUP(J22,'KAYIT LİSTESİ'!$B$4:$G$779,4,0)))</f>
        <v>ATAKAN GÜNEŞ
MUSTAFA VARLI
SALİH BARAN
MUSTAFA SAVAŞ</v>
      </c>
      <c r="N22" s="219" t="str">
        <f>IF(ISERROR(VLOOKUP(J22,'KAYIT LİSTESİ'!$B$4:$G$779,5,0)),"",(VLOOKUP(J22,'KAYIT LİSTESİ'!$B$4:$G$779,5,0)))</f>
        <v>İZMİR-KONAK BLD.SP.KLB.</v>
      </c>
      <c r="O22" s="129">
        <v>4804</v>
      </c>
      <c r="P22" s="305">
        <v>6</v>
      </c>
      <c r="T22" s="264">
        <v>21854</v>
      </c>
      <c r="U22" s="262">
        <v>79</v>
      </c>
    </row>
    <row r="23" spans="1:21" s="19" customFormat="1" ht="52.5" customHeight="1">
      <c r="A23" s="74">
        <v>16</v>
      </c>
      <c r="B23" s="412" t="s">
        <v>1102</v>
      </c>
      <c r="C23" s="404" t="s">
        <v>1003</v>
      </c>
      <c r="D23" s="406" t="s">
        <v>1101</v>
      </c>
      <c r="E23" s="187" t="s">
        <v>980</v>
      </c>
      <c r="F23" s="196">
        <v>4768</v>
      </c>
      <c r="G23" s="388">
        <v>3.5</v>
      </c>
      <c r="H23" s="22"/>
      <c r="I23" s="74">
        <v>6</v>
      </c>
      <c r="J23" s="218" t="s">
        <v>500</v>
      </c>
      <c r="K23" s="403" t="str">
        <f>IF(ISERROR(VLOOKUP(J23,'KAYIT LİSTESİ'!$B$4:$G$779,2,0)),"",(VLOOKUP(J23,'KAYIT LİSTESİ'!$B$4:$G$779,2,0)))</f>
        <v>367
377
369
366</v>
      </c>
      <c r="L23" s="404" t="str">
        <f>IF(ISERROR(VLOOKUP(J23,'KAYIT LİSTESİ'!$B$4:$G$779,3,0)),"",(VLOOKUP(J23,'KAYIT LİSTESİ'!$B$4:$G$779,3,0)))</f>
        <v> -</v>
      </c>
      <c r="M23" s="402" t="str">
        <f>IF(ISERROR(VLOOKUP(J23,'KAYIT LİSTESİ'!$B$4:$G$779,4,0)),"",(VLOOKUP(J23,'KAYIT LİSTESİ'!$B$4:$G$779,4,0)))</f>
        <v>ENES ATAŞ
OĞUZHAN ÖZKAN
ERDİ SERT
ÇAĞATAY ÇAKAN</v>
      </c>
      <c r="N23" s="219" t="str">
        <f>IF(ISERROR(VLOOKUP(J23,'KAYIT LİSTESİ'!$B$4:$G$779,5,0)),"",(VLOOKUP(J23,'KAYIT LİSTESİ'!$B$4:$G$779,5,0)))</f>
        <v>BOLU-GENÇ.MRK.SP.KLB.</v>
      </c>
      <c r="O23" s="129">
        <v>4742</v>
      </c>
      <c r="P23" s="305">
        <v>4</v>
      </c>
      <c r="T23" s="264">
        <v>21894</v>
      </c>
      <c r="U23" s="262">
        <v>78</v>
      </c>
    </row>
    <row r="24" spans="1:21" s="19" customFormat="1" ht="52.5" customHeight="1">
      <c r="A24" s="74">
        <v>16</v>
      </c>
      <c r="B24" s="412" t="s">
        <v>1083</v>
      </c>
      <c r="C24" s="404" t="s">
        <v>1073</v>
      </c>
      <c r="D24" s="406" t="s">
        <v>1082</v>
      </c>
      <c r="E24" s="187" t="s">
        <v>959</v>
      </c>
      <c r="F24" s="196">
        <v>4768</v>
      </c>
      <c r="G24" s="388">
        <v>3.5</v>
      </c>
      <c r="H24" s="22"/>
      <c r="I24" s="74">
        <v>7</v>
      </c>
      <c r="J24" s="218" t="s">
        <v>501</v>
      </c>
      <c r="K24" s="403" t="str">
        <f>IF(ISERROR(VLOOKUP(J24,'KAYIT LİSTESİ'!$B$4:$G$779,2,0)),"",(VLOOKUP(J24,'KAYIT LİSTESİ'!$B$4:$G$779,2,0)))</f>
        <v>739
558
546
548</v>
      </c>
      <c r="L24" s="404" t="str">
        <f>IF(ISERROR(VLOOKUP(J24,'KAYIT LİSTESİ'!$B$4:$G$779,3,0)),"",(VLOOKUP(J24,'KAYIT LİSTESİ'!$B$4:$G$779,3,0)))</f>
        <v>-</v>
      </c>
      <c r="M24" s="402" t="str">
        <f>IF(ISERROR(VLOOKUP(J24,'KAYIT LİSTESİ'!$B$4:$G$779,4,0)),"",(VLOOKUP(J24,'KAYIT LİSTESİ'!$B$4:$G$779,4,0)))</f>
        <v>OZAN GÖÇMEN
RAMAZAN AKKAYA
AGİT ERYILMAZ
BERAT ŞAHİN</v>
      </c>
      <c r="N24" s="219" t="str">
        <f>IF(ISERROR(VLOOKUP(J24,'KAYIT LİSTESİ'!$B$4:$G$779,5,0)),"",(VLOOKUP(J24,'KAYIT LİSTESİ'!$B$4:$G$779,5,0)))</f>
        <v>MERSİN-MESKİ SPOR KLB.</v>
      </c>
      <c r="O24" s="129">
        <v>4541</v>
      </c>
      <c r="P24" s="305">
        <v>1</v>
      </c>
      <c r="T24" s="264">
        <v>21934</v>
      </c>
      <c r="U24" s="262">
        <v>77</v>
      </c>
    </row>
    <row r="25" spans="1:21" s="19" customFormat="1" ht="52.5" customHeight="1">
      <c r="A25" s="74">
        <v>18</v>
      </c>
      <c r="B25" s="412" t="s">
        <v>1111</v>
      </c>
      <c r="C25" s="404" t="s">
        <v>1073</v>
      </c>
      <c r="D25" s="406" t="s">
        <v>1112</v>
      </c>
      <c r="E25" s="187" t="s">
        <v>920</v>
      </c>
      <c r="F25" s="196">
        <v>4804</v>
      </c>
      <c r="G25" s="283">
        <v>2</v>
      </c>
      <c r="H25" s="22"/>
      <c r="I25" s="74">
        <v>8</v>
      </c>
      <c r="J25" s="218" t="s">
        <v>502</v>
      </c>
      <c r="K25" s="403">
        <f>IF(ISERROR(VLOOKUP(J25,'KAYIT LİSTESİ'!$B$4:$G$779,2,0)),"",(VLOOKUP(J25,'KAYIT LİSTESİ'!$B$4:$G$779,2,0)))</f>
      </c>
      <c r="L25" s="404">
        <f>IF(ISERROR(VLOOKUP(J25,'KAYIT LİSTESİ'!$B$4:$G$779,3,0)),"",(VLOOKUP(J25,'KAYIT LİSTESİ'!$B$4:$G$779,3,0)))</f>
      </c>
      <c r="M25" s="402">
        <f>IF(ISERROR(VLOOKUP(J25,'KAYIT LİSTESİ'!$B$4:$G$779,4,0)),"",(VLOOKUP(J25,'KAYIT LİSTESİ'!$B$4:$G$779,4,0)))</f>
      </c>
      <c r="N25" s="219">
        <f>IF(ISERROR(VLOOKUP(J25,'KAYIT LİSTESİ'!$B$4:$G$779,5,0)),"",(VLOOKUP(J25,'KAYIT LİSTESİ'!$B$4:$G$779,5,0)))</f>
      </c>
      <c r="O25" s="129"/>
      <c r="P25" s="305"/>
      <c r="T25" s="264">
        <v>21974</v>
      </c>
      <c r="U25" s="262">
        <v>76</v>
      </c>
    </row>
    <row r="26" spans="1:21" s="19" customFormat="1" ht="52.5" customHeight="1">
      <c r="A26" s="74">
        <v>19</v>
      </c>
      <c r="B26" s="412" t="s">
        <v>1113</v>
      </c>
      <c r="C26" s="404" t="s">
        <v>1073</v>
      </c>
      <c r="D26" s="406" t="s">
        <v>1114</v>
      </c>
      <c r="E26" s="187" t="s">
        <v>969</v>
      </c>
      <c r="F26" s="196">
        <v>4967</v>
      </c>
      <c r="G26" s="283">
        <v>1</v>
      </c>
      <c r="I26" s="277" t="s">
        <v>18</v>
      </c>
      <c r="J26" s="278"/>
      <c r="K26" s="278"/>
      <c r="L26" s="278"/>
      <c r="M26" s="278"/>
      <c r="N26" s="278"/>
      <c r="O26" s="278"/>
      <c r="P26" s="279"/>
      <c r="T26" s="264">
        <v>21364</v>
      </c>
      <c r="U26" s="262">
        <v>95</v>
      </c>
    </row>
    <row r="27" spans="1:21" ht="52.5" customHeight="1">
      <c r="A27" s="74"/>
      <c r="B27" s="308"/>
      <c r="C27" s="404"/>
      <c r="D27" s="407"/>
      <c r="E27" s="187"/>
      <c r="F27" s="196"/>
      <c r="G27" s="283"/>
      <c r="H27" s="20"/>
      <c r="I27" s="50" t="s">
        <v>12</v>
      </c>
      <c r="J27" s="47" t="s">
        <v>82</v>
      </c>
      <c r="K27" s="47" t="s">
        <v>81</v>
      </c>
      <c r="L27" s="48" t="s">
        <v>13</v>
      </c>
      <c r="M27" s="49" t="s">
        <v>14</v>
      </c>
      <c r="N27" s="49" t="s">
        <v>537</v>
      </c>
      <c r="O27" s="47" t="s">
        <v>15</v>
      </c>
      <c r="P27" s="47" t="s">
        <v>28</v>
      </c>
      <c r="T27" s="264">
        <v>21394</v>
      </c>
      <c r="U27" s="262">
        <v>94</v>
      </c>
    </row>
    <row r="28" spans="1:21" s="19" customFormat="1" ht="52.5" customHeight="1">
      <c r="A28" s="74"/>
      <c r="B28" s="308"/>
      <c r="C28" s="404"/>
      <c r="D28" s="407"/>
      <c r="E28" s="187"/>
      <c r="F28" s="196"/>
      <c r="G28" s="283"/>
      <c r="H28" s="22"/>
      <c r="I28" s="74">
        <v>1</v>
      </c>
      <c r="J28" s="218" t="s">
        <v>727</v>
      </c>
      <c r="K28" s="403">
        <f>IF(ISERROR(VLOOKUP(J28,'KAYIT LİSTESİ'!$B$4:$G$779,2,0)),"",(VLOOKUP(J28,'KAYIT LİSTESİ'!$B$4:$G$779,2,0)))</f>
      </c>
      <c r="L28" s="404">
        <f>IF(ISERROR(VLOOKUP(J28,'KAYIT LİSTESİ'!$B$4:$G$779,3,0)),"",(VLOOKUP(J28,'KAYIT LİSTESİ'!$B$4:$G$779,3,0)))</f>
      </c>
      <c r="M28" s="405">
        <f>IF(ISERROR(VLOOKUP(J28,'KAYIT LİSTESİ'!$B$4:$G$779,4,0)),"",(VLOOKUP(J28,'KAYIT LİSTESİ'!$B$4:$G$779,4,0)))</f>
      </c>
      <c r="N28" s="219">
        <f>IF(ISERROR(VLOOKUP(J28,'KAYIT LİSTESİ'!$B$4:$G$779,5,0)),"",(VLOOKUP(J28,'KAYIT LİSTESİ'!$B$4:$G$779,5,0)))</f>
      </c>
      <c r="O28" s="129"/>
      <c r="P28" s="305"/>
      <c r="T28" s="264">
        <v>21424</v>
      </c>
      <c r="U28" s="262">
        <v>93</v>
      </c>
    </row>
    <row r="29" spans="1:21" s="19" customFormat="1" ht="52.5" customHeight="1">
      <c r="A29" s="74"/>
      <c r="B29" s="308"/>
      <c r="C29" s="404"/>
      <c r="D29" s="407"/>
      <c r="E29" s="187"/>
      <c r="F29" s="196"/>
      <c r="G29" s="283"/>
      <c r="H29" s="22"/>
      <c r="I29" s="74">
        <v>2</v>
      </c>
      <c r="J29" s="218" t="s">
        <v>728</v>
      </c>
      <c r="K29" s="403" t="str">
        <f>IF(ISERROR(VLOOKUP(J29,'KAYIT LİSTESİ'!$B$4:$G$779,2,0)),"",(VLOOKUP(J29,'KAYIT LİSTESİ'!$B$4:$G$779,2,0)))</f>
        <v>417
428
429
596</v>
      </c>
      <c r="L29" s="404" t="str">
        <f>IF(ISERROR(VLOOKUP(J29,'KAYIT LİSTESİ'!$B$4:$G$779,3,0)),"",(VLOOKUP(J29,'KAYIT LİSTESİ'!$B$4:$G$779,3,0)))</f>
        <v> -</v>
      </c>
      <c r="M29" s="402" t="str">
        <f>IF(ISERROR(VLOOKUP(J29,'KAYIT LİSTESİ'!$B$4:$G$779,4,0)),"",(VLOOKUP(J29,'KAYIT LİSTESİ'!$B$4:$G$779,4,0)))</f>
        <v>DAVUT GÜNEŞ
SİNAN ÖREN 
UĞUR BİLGİ
YİĞİT YEŞİLÇİÇEK</v>
      </c>
      <c r="N29" s="219" t="str">
        <f>IF(ISERROR(VLOOKUP(J29,'KAYIT LİSTESİ'!$B$4:$G$779,5,0)),"",(VLOOKUP(J29,'KAYIT LİSTESİ'!$B$4:$G$779,5,0)))</f>
        <v>İSTANBUL-ENKA SPOR KLB.</v>
      </c>
      <c r="O29" s="129">
        <v>4357</v>
      </c>
      <c r="P29" s="305">
        <v>1</v>
      </c>
      <c r="T29" s="264">
        <v>21454</v>
      </c>
      <c r="U29" s="262">
        <v>92</v>
      </c>
    </row>
    <row r="30" spans="1:21" s="19" customFormat="1" ht="52.5" customHeight="1">
      <c r="A30" s="74"/>
      <c r="B30" s="308"/>
      <c r="C30" s="404"/>
      <c r="D30" s="407"/>
      <c r="E30" s="187"/>
      <c r="F30" s="196"/>
      <c r="G30" s="283"/>
      <c r="H30" s="22"/>
      <c r="I30" s="74">
        <v>3</v>
      </c>
      <c r="J30" s="218" t="s">
        <v>729</v>
      </c>
      <c r="K30" s="403" t="str">
        <f>IF(ISERROR(VLOOKUP(J30,'KAYIT LİSTESİ'!$B$4:$G$779,2,0)),"",(VLOOKUP(J30,'KAYIT LİSTESİ'!$B$4:$G$779,2,0)))</f>
        <v>567
737
577
569</v>
      </c>
      <c r="L30" s="404" t="str">
        <f>IF(ISERROR(VLOOKUP(J30,'KAYIT LİSTESİ'!$B$4:$G$779,3,0)),"",(VLOOKUP(J30,'KAYIT LİSTESİ'!$B$4:$G$779,3,0)))</f>
        <v>-</v>
      </c>
      <c r="M30" s="402" t="str">
        <f>IF(ISERROR(VLOOKUP(J30,'KAYIT LİSTESİ'!$B$4:$G$779,4,0)),"",(VLOOKUP(J30,'KAYIT LİSTESİ'!$B$4:$G$779,4,0)))</f>
        <v>ABDULSAMET ERDOĞAN
ÇAĞRI KARABEY
TAHA YILDIZ
EMRE DOĞAN</v>
      </c>
      <c r="N30" s="219" t="str">
        <f>IF(ISERROR(VLOOKUP(J30,'KAYIT LİSTESİ'!$B$4:$G$779,5,0)),"",(VLOOKUP(J30,'KAYIT LİSTESİ'!$B$4:$G$779,5,0)))</f>
        <v>SİVAS-SPORCU EĞT.MRK.SP.KLB.</v>
      </c>
      <c r="O30" s="129">
        <v>4967</v>
      </c>
      <c r="P30" s="305">
        <v>6</v>
      </c>
      <c r="T30" s="264">
        <v>21484</v>
      </c>
      <c r="U30" s="262">
        <v>91</v>
      </c>
    </row>
    <row r="31" spans="1:21" s="19" customFormat="1" ht="52.5" customHeight="1">
      <c r="A31" s="74"/>
      <c r="B31" s="308"/>
      <c r="C31" s="404"/>
      <c r="D31" s="407"/>
      <c r="E31" s="187"/>
      <c r="F31" s="196"/>
      <c r="G31" s="283"/>
      <c r="H31" s="22"/>
      <c r="I31" s="74">
        <v>4</v>
      </c>
      <c r="J31" s="218" t="s">
        <v>730</v>
      </c>
      <c r="K31" s="403" t="str">
        <f>IF(ISERROR(VLOOKUP(J31,'KAYIT LİSTESİ'!$B$4:$G$779,2,0)),"",(VLOOKUP(J31,'KAYIT LİSTESİ'!$B$4:$G$779,2,0)))</f>
        <v>398
402
397
399</v>
      </c>
      <c r="L31" s="404" t="str">
        <f>IF(ISERROR(VLOOKUP(J31,'KAYIT LİSTESİ'!$B$4:$G$779,3,0)),"",(VLOOKUP(J31,'KAYIT LİSTESİ'!$B$4:$G$779,3,0)))</f>
        <v> -</v>
      </c>
      <c r="M31" s="402" t="str">
        <f>IF(ISERROR(VLOOKUP(J31,'KAYIT LİSTESİ'!$B$4:$G$779,4,0)),"",(VLOOKUP(J31,'KAYIT LİSTESİ'!$B$4:$G$779,4,0)))</f>
        <v>MERT BOZACI
SAMET GÜLER
KAAN GÜNDÜZ
MERTCAN AY</v>
      </c>
      <c r="N31" s="219" t="str">
        <f>IF(ISERROR(VLOOKUP(J31,'KAYIT LİSTESİ'!$B$4:$G$779,5,0)),"",(VLOOKUP(J31,'KAYIT LİSTESİ'!$B$4:$G$779,5,0)))</f>
        <v>BURSA-NİLÜFER BLD.SP.KLB.</v>
      </c>
      <c r="O31" s="129">
        <v>4764</v>
      </c>
      <c r="P31" s="305">
        <v>5</v>
      </c>
      <c r="T31" s="264">
        <v>21514</v>
      </c>
      <c r="U31" s="262">
        <v>90</v>
      </c>
    </row>
    <row r="32" spans="1:21" s="19" customFormat="1" ht="52.5" customHeight="1">
      <c r="A32" s="74"/>
      <c r="B32" s="308"/>
      <c r="C32" s="404"/>
      <c r="D32" s="407"/>
      <c r="E32" s="187"/>
      <c r="F32" s="196"/>
      <c r="G32" s="283"/>
      <c r="H32" s="22"/>
      <c r="I32" s="74">
        <v>5</v>
      </c>
      <c r="J32" s="218" t="s">
        <v>731</v>
      </c>
      <c r="K32" s="403" t="str">
        <f>IF(ISERROR(VLOOKUP(J32,'KAYIT LİSTESİ'!$B$4:$G$779,2,0)),"",(VLOOKUP(J32,'KAYIT LİSTESİ'!$B$4:$G$779,2,0)))</f>
        <v>535
539
544
542</v>
      </c>
      <c r="L32" s="404" t="str">
        <f>IF(ISERROR(VLOOKUP(J32,'KAYIT LİSTESİ'!$B$4:$G$779,3,0)),"",(VLOOKUP(J32,'KAYIT LİSTESİ'!$B$4:$G$779,3,0)))</f>
        <v>-</v>
      </c>
      <c r="M32" s="402" t="str">
        <f>IF(ISERROR(VLOOKUP(J32,'KAYIT LİSTESİ'!$B$4:$G$779,4,0)),"",(VLOOKUP(J32,'KAYIT LİSTESİ'!$B$4:$G$779,4,0)))</f>
        <v>FURKAN EKİNCİ
MUSTAFA YILMAZ
YAVUZ TOMAK
ONURCAN SEYHAN</v>
      </c>
      <c r="N32" s="219" t="str">
        <f>IF(ISERROR(VLOOKUP(J32,'KAYIT LİSTESİ'!$B$4:$G$779,5,0)),"",(VLOOKUP(J32,'KAYIT LİSTESİ'!$B$4:$G$779,5,0)))</f>
        <v>KOCAELİ-B.ŞHR.BLD.KAĞIT SP.KLB.</v>
      </c>
      <c r="O32" s="129">
        <v>4385</v>
      </c>
      <c r="P32" s="305">
        <v>2</v>
      </c>
      <c r="T32" s="264">
        <v>21544</v>
      </c>
      <c r="U32" s="262">
        <v>89</v>
      </c>
    </row>
    <row r="33" spans="1:21" s="19" customFormat="1" ht="52.5" customHeight="1">
      <c r="A33" s="74"/>
      <c r="B33" s="308"/>
      <c r="C33" s="404"/>
      <c r="D33" s="407"/>
      <c r="E33" s="187"/>
      <c r="F33" s="196"/>
      <c r="G33" s="283"/>
      <c r="H33" s="22"/>
      <c r="I33" s="74">
        <v>6</v>
      </c>
      <c r="J33" s="218" t="s">
        <v>732</v>
      </c>
      <c r="K33" s="403" t="str">
        <f>IF(ISERROR(VLOOKUP(J33,'KAYIT LİSTESİ'!$B$4:$G$779,2,0)),"",(VLOOKUP(J33,'KAYIT LİSTESİ'!$B$4:$G$779,2,0)))</f>
        <v>325
330
318
322</v>
      </c>
      <c r="L33" s="404" t="str">
        <f>IF(ISERROR(VLOOKUP(J33,'KAYIT LİSTESİ'!$B$4:$G$779,3,0)),"",(VLOOKUP(J33,'KAYIT LİSTESİ'!$B$4:$G$779,3,0)))</f>
        <v>-</v>
      </c>
      <c r="M33" s="402" t="str">
        <f>IF(ISERROR(VLOOKUP(J33,'KAYIT LİSTESİ'!$B$4:$G$779,4,0)),"",(VLOOKUP(J33,'KAYIT LİSTESİ'!$B$4:$G$779,4,0)))</f>
        <v>MEHMET POLAT
SERHAT KABADAYI
EMRE GÜZEL
HAMZA ÇETİN</v>
      </c>
      <c r="N33" s="219" t="str">
        <f>IF(ISERROR(VLOOKUP(J33,'KAYIT LİSTESİ'!$B$4:$G$779,5,0)),"",(VLOOKUP(J33,'KAYIT LİSTESİ'!$B$4:$G$779,5,0)))</f>
        <v>ADANA-GENÇLİK SP.KLB.</v>
      </c>
      <c r="O33" s="129">
        <v>4682</v>
      </c>
      <c r="P33" s="305">
        <v>4</v>
      </c>
      <c r="T33" s="264">
        <v>21574</v>
      </c>
      <c r="U33" s="262">
        <v>88</v>
      </c>
    </row>
    <row r="34" spans="1:21" s="19" customFormat="1" ht="52.5" customHeight="1">
      <c r="A34" s="74"/>
      <c r="B34" s="308"/>
      <c r="C34" s="404"/>
      <c r="D34" s="407"/>
      <c r="E34" s="187"/>
      <c r="F34" s="196"/>
      <c r="G34" s="283"/>
      <c r="H34" s="22"/>
      <c r="I34" s="74">
        <v>7</v>
      </c>
      <c r="J34" s="218" t="s">
        <v>733</v>
      </c>
      <c r="K34" s="403" t="str">
        <f>IF(ISERROR(VLOOKUP(J34,'KAYIT LİSTESİ'!$B$4:$G$779,2,0)),"",(VLOOKUP(J34,'KAYIT LİSTESİ'!$B$4:$G$779,2,0)))</f>
        <v>501
490
494
495</v>
      </c>
      <c r="L34" s="404" t="str">
        <f>IF(ISERROR(VLOOKUP(J34,'KAYIT LİSTESİ'!$B$4:$G$779,3,0)),"",(VLOOKUP(J34,'KAYIT LİSTESİ'!$B$4:$G$779,3,0)))</f>
        <v>-</v>
      </c>
      <c r="M34" s="402" t="str">
        <f>IF(ISERROR(VLOOKUP(J34,'KAYIT LİSTESİ'!$B$4:$G$779,4,0)),"",(VLOOKUP(J34,'KAYIT LİSTESİ'!$B$4:$G$779,4,0)))</f>
        <v>ONUR ÖZKAYA
ALPEREN KÖYLÜ
İBRAHİM SIRRI SEYREK
İHSANCAN ERİŞ</v>
      </c>
      <c r="N34" s="219" t="str">
        <f>IF(ISERROR(VLOOKUP(J34,'KAYIT LİSTESİ'!$B$4:$G$779,5,0)),"",(VLOOKUP(J34,'KAYIT LİSTESİ'!$B$4:$G$779,5,0)))</f>
        <v>İZMİR-ÇİMENTAŞ SP.KLB.</v>
      </c>
      <c r="O34" s="129">
        <v>4594</v>
      </c>
      <c r="P34" s="305">
        <v>3</v>
      </c>
      <c r="T34" s="264">
        <v>21604</v>
      </c>
      <c r="U34" s="262">
        <v>87</v>
      </c>
    </row>
    <row r="35" spans="1:21" s="19" customFormat="1" ht="52.5" customHeight="1">
      <c r="A35" s="74"/>
      <c r="B35" s="308"/>
      <c r="C35" s="404"/>
      <c r="D35" s="407"/>
      <c r="E35" s="187"/>
      <c r="F35" s="196"/>
      <c r="G35" s="283"/>
      <c r="H35" s="22"/>
      <c r="I35" s="74">
        <v>8</v>
      </c>
      <c r="J35" s="218" t="s">
        <v>734</v>
      </c>
      <c r="K35" s="403">
        <f>IF(ISERROR(VLOOKUP(J35,'KAYIT LİSTESİ'!$B$4:$G$779,2,0)),"",(VLOOKUP(J35,'KAYIT LİSTESİ'!$B$4:$G$779,2,0)))</f>
      </c>
      <c r="L35" s="404">
        <f>IF(ISERROR(VLOOKUP(J35,'KAYIT LİSTESİ'!$B$4:$G$779,3,0)),"",(VLOOKUP(J35,'KAYIT LİSTESİ'!$B$4:$G$779,3,0)))</f>
      </c>
      <c r="M35" s="405">
        <f>IF(ISERROR(VLOOKUP(J35,'KAYIT LİSTESİ'!$B$4:$G$779,4,0)),"",(VLOOKUP(J35,'KAYIT LİSTESİ'!$B$4:$G$779,4,0)))</f>
      </c>
      <c r="N35" s="219">
        <f>IF(ISERROR(VLOOKUP(J35,'KAYIT LİSTESİ'!$B$4:$G$779,5,0)),"",(VLOOKUP(J35,'KAYIT LİSTESİ'!$B$4:$G$779,5,0)))</f>
      </c>
      <c r="O35" s="129"/>
      <c r="P35" s="305"/>
      <c r="T35" s="264">
        <v>21634</v>
      </c>
      <c r="U35" s="262">
        <v>86</v>
      </c>
    </row>
    <row r="36" spans="1:21" ht="45.75" customHeight="1">
      <c r="A36" s="36"/>
      <c r="B36" s="36"/>
      <c r="C36" s="37"/>
      <c r="D36" s="58"/>
      <c r="E36" s="38"/>
      <c r="F36" s="39"/>
      <c r="G36" s="40"/>
      <c r="T36" s="264">
        <v>22014</v>
      </c>
      <c r="U36" s="262">
        <v>75</v>
      </c>
    </row>
    <row r="37" spans="1:21" ht="14.25" customHeight="1">
      <c r="A37" s="30" t="s">
        <v>19</v>
      </c>
      <c r="B37" s="30"/>
      <c r="C37" s="30"/>
      <c r="D37" s="59"/>
      <c r="E37" s="52" t="s">
        <v>0</v>
      </c>
      <c r="F37" s="46" t="s">
        <v>1</v>
      </c>
      <c r="G37" s="27"/>
      <c r="H37" s="31" t="s">
        <v>2</v>
      </c>
      <c r="M37" s="55" t="s">
        <v>3</v>
      </c>
      <c r="N37" s="56" t="s">
        <v>3</v>
      </c>
      <c r="O37" s="27" t="s">
        <v>3</v>
      </c>
      <c r="P37" s="30"/>
      <c r="Q37" s="32"/>
      <c r="T37" s="264">
        <v>22054</v>
      </c>
      <c r="U37" s="262">
        <v>74</v>
      </c>
    </row>
    <row r="38" spans="20:21" ht="12.75">
      <c r="T38" s="264">
        <v>23254</v>
      </c>
      <c r="U38" s="262">
        <v>46</v>
      </c>
    </row>
    <row r="39" spans="20:21" ht="12.75">
      <c r="T39" s="264">
        <v>23314</v>
      </c>
      <c r="U39" s="262">
        <v>45</v>
      </c>
    </row>
    <row r="40" spans="20:21" ht="12.75">
      <c r="T40" s="264">
        <v>23374</v>
      </c>
      <c r="U40" s="262">
        <v>44</v>
      </c>
    </row>
    <row r="41" spans="20:21" ht="12.75">
      <c r="T41" s="264">
        <v>23434</v>
      </c>
      <c r="U41" s="262">
        <v>43</v>
      </c>
    </row>
    <row r="42" spans="20:21" ht="12.75">
      <c r="T42" s="264">
        <v>23494</v>
      </c>
      <c r="U42" s="262">
        <v>42</v>
      </c>
    </row>
    <row r="43" spans="20:21" ht="12.75">
      <c r="T43" s="264">
        <v>23554</v>
      </c>
      <c r="U43" s="262">
        <v>41</v>
      </c>
    </row>
    <row r="44" spans="20:21" ht="12.75">
      <c r="T44" s="264">
        <v>23614</v>
      </c>
      <c r="U44" s="262">
        <v>40</v>
      </c>
    </row>
    <row r="45" spans="20:21" ht="12.75">
      <c r="T45" s="264">
        <v>23674</v>
      </c>
      <c r="U45" s="262">
        <v>39</v>
      </c>
    </row>
    <row r="46" spans="20:21" ht="12.75">
      <c r="T46" s="264">
        <v>23734</v>
      </c>
      <c r="U46" s="262">
        <v>38</v>
      </c>
    </row>
    <row r="47" spans="20:21" ht="12.75">
      <c r="T47" s="264">
        <v>23794</v>
      </c>
      <c r="U47" s="262">
        <v>37</v>
      </c>
    </row>
    <row r="48" spans="20:21" ht="12.75">
      <c r="T48" s="264">
        <v>23854</v>
      </c>
      <c r="U48" s="262">
        <v>36</v>
      </c>
    </row>
    <row r="49" spans="20:21" ht="12.75">
      <c r="T49" s="264">
        <v>23814</v>
      </c>
      <c r="U49" s="262">
        <v>35</v>
      </c>
    </row>
    <row r="50" spans="20:21" ht="12.75">
      <c r="T50" s="264">
        <v>23974</v>
      </c>
      <c r="U50" s="262">
        <v>34</v>
      </c>
    </row>
    <row r="51" spans="20:21" ht="12.75">
      <c r="T51" s="264">
        <v>24034</v>
      </c>
      <c r="U51" s="262">
        <v>33</v>
      </c>
    </row>
    <row r="52" spans="20:21" ht="12.75">
      <c r="T52" s="264">
        <v>24094</v>
      </c>
      <c r="U52" s="262">
        <v>32</v>
      </c>
    </row>
    <row r="53" spans="20:21" ht="12.75">
      <c r="T53" s="264">
        <v>24154</v>
      </c>
      <c r="U53" s="262">
        <v>31</v>
      </c>
    </row>
    <row r="54" spans="20:21" ht="12.75">
      <c r="T54" s="264">
        <v>24214</v>
      </c>
      <c r="U54" s="262">
        <v>30</v>
      </c>
    </row>
    <row r="55" spans="20:21" ht="12.75">
      <c r="T55" s="264">
        <v>24274</v>
      </c>
      <c r="U55" s="262">
        <v>29</v>
      </c>
    </row>
    <row r="56" spans="20:21" ht="12.75">
      <c r="T56" s="264">
        <v>24334</v>
      </c>
      <c r="U56" s="262">
        <v>28</v>
      </c>
    </row>
    <row r="57" spans="20:21" ht="12.75">
      <c r="T57" s="264">
        <v>24394</v>
      </c>
      <c r="U57" s="262">
        <v>27</v>
      </c>
    </row>
    <row r="58" spans="20:21" ht="12.75">
      <c r="T58" s="264">
        <v>24454</v>
      </c>
      <c r="U58" s="262">
        <v>26</v>
      </c>
    </row>
    <row r="59" spans="20:21" ht="12.75">
      <c r="T59" s="264">
        <v>24514</v>
      </c>
      <c r="U59" s="262">
        <v>25</v>
      </c>
    </row>
    <row r="60" spans="20:21" ht="12.75">
      <c r="T60" s="264">
        <v>24614</v>
      </c>
      <c r="U60" s="262">
        <v>24</v>
      </c>
    </row>
    <row r="61" spans="20:21" ht="12.75">
      <c r="T61" s="264">
        <v>24714</v>
      </c>
      <c r="U61" s="262">
        <v>23</v>
      </c>
    </row>
    <row r="62" spans="20:21" ht="12.75">
      <c r="T62" s="264">
        <v>24814</v>
      </c>
      <c r="U62" s="262">
        <v>22</v>
      </c>
    </row>
    <row r="63" spans="20:21" ht="12.75">
      <c r="T63" s="264">
        <v>24914</v>
      </c>
      <c r="U63" s="262">
        <v>21</v>
      </c>
    </row>
    <row r="64" spans="20:21" ht="12.75">
      <c r="T64" s="264">
        <v>25014</v>
      </c>
      <c r="U64" s="262">
        <v>20</v>
      </c>
    </row>
    <row r="65" spans="20:21" ht="12.75">
      <c r="T65" s="264">
        <v>25114</v>
      </c>
      <c r="U65" s="262">
        <v>19</v>
      </c>
    </row>
    <row r="66" spans="20:21" ht="12.75">
      <c r="T66" s="264">
        <v>25214</v>
      </c>
      <c r="U66" s="262">
        <v>18</v>
      </c>
    </row>
    <row r="67" spans="20:21" ht="12.75">
      <c r="T67" s="264">
        <v>25314</v>
      </c>
      <c r="U67" s="262">
        <v>17</v>
      </c>
    </row>
    <row r="68" spans="20:21" ht="12.75">
      <c r="T68" s="264">
        <v>25414</v>
      </c>
      <c r="U68" s="262">
        <v>16</v>
      </c>
    </row>
    <row r="69" spans="20:21" ht="12.75">
      <c r="T69" s="264">
        <v>25514</v>
      </c>
      <c r="U69" s="262">
        <v>15</v>
      </c>
    </row>
    <row r="70" spans="20:21" ht="12.75">
      <c r="T70" s="264">
        <v>25614</v>
      </c>
      <c r="U70" s="262">
        <v>14</v>
      </c>
    </row>
    <row r="71" spans="20:21" ht="12.75">
      <c r="T71" s="264">
        <v>25714</v>
      </c>
      <c r="U71" s="262">
        <v>13</v>
      </c>
    </row>
    <row r="72" spans="20:21" ht="12.75">
      <c r="T72" s="264">
        <v>25814</v>
      </c>
      <c r="U72" s="262">
        <v>12</v>
      </c>
    </row>
    <row r="73" spans="20:21" ht="12.75">
      <c r="T73" s="264">
        <v>25914</v>
      </c>
      <c r="U73" s="262">
        <v>11</v>
      </c>
    </row>
    <row r="74" spans="20:21" ht="12.75">
      <c r="T74" s="264">
        <v>30014</v>
      </c>
      <c r="U74" s="262">
        <v>10</v>
      </c>
    </row>
    <row r="75" spans="20:21" ht="12.75">
      <c r="T75" s="264">
        <v>30114</v>
      </c>
      <c r="U75" s="262">
        <v>9</v>
      </c>
    </row>
    <row r="76" spans="20:21" ht="12.75">
      <c r="T76" s="264">
        <v>30214</v>
      </c>
      <c r="U76" s="262">
        <v>8</v>
      </c>
    </row>
    <row r="77" spans="20:21" ht="12.75">
      <c r="T77" s="264">
        <v>30314</v>
      </c>
      <c r="U77" s="262">
        <v>7</v>
      </c>
    </row>
    <row r="78" spans="20:21" ht="12.75">
      <c r="T78" s="264">
        <v>30414</v>
      </c>
      <c r="U78" s="262">
        <v>6</v>
      </c>
    </row>
    <row r="79" spans="20:21" ht="12.75">
      <c r="T79" s="264">
        <v>30514</v>
      </c>
      <c r="U79" s="262">
        <v>5</v>
      </c>
    </row>
    <row r="80" spans="20:21" ht="12.75">
      <c r="T80" s="264">
        <v>30614</v>
      </c>
      <c r="U80" s="262">
        <v>4</v>
      </c>
    </row>
    <row r="81" spans="20:21" ht="12.75">
      <c r="T81" s="264">
        <v>30714</v>
      </c>
      <c r="U81" s="262">
        <v>3</v>
      </c>
    </row>
    <row r="82" spans="20:21" ht="12.75">
      <c r="T82" s="264">
        <v>30814</v>
      </c>
      <c r="U82" s="262">
        <v>2</v>
      </c>
    </row>
    <row r="83" spans="20:21" ht="12.75">
      <c r="T83" s="264">
        <v>30914</v>
      </c>
      <c r="U83" s="262">
        <v>1</v>
      </c>
    </row>
  </sheetData>
  <sheetProtection/>
  <mergeCells count="18">
    <mergeCell ref="D4:E4"/>
    <mergeCell ref="A1:P1"/>
    <mergeCell ref="A2:P2"/>
    <mergeCell ref="A3:C3"/>
    <mergeCell ref="D3:E3"/>
    <mergeCell ref="F3:G3"/>
    <mergeCell ref="I3:L3"/>
    <mergeCell ref="N3:P3"/>
    <mergeCell ref="N4:P4"/>
    <mergeCell ref="A4:C4"/>
    <mergeCell ref="N5:P5"/>
    <mergeCell ref="A6:A7"/>
    <mergeCell ref="B6:B7"/>
    <mergeCell ref="C6:C7"/>
    <mergeCell ref="D6:D7"/>
    <mergeCell ref="E6:E7"/>
    <mergeCell ref="F6:F7"/>
    <mergeCell ref="G6:G7"/>
  </mergeCells>
  <conditionalFormatting sqref="F8:F26">
    <cfRule type="duplicateValues" priority="1" dxfId="0" stopIfTrue="1">
      <formula>AND(COUNTIF($F$8:$F$26,F8)&gt;1,NOT(ISBLANK(F8)))</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A49"/>
  <sheetViews>
    <sheetView tabSelected="1" view="pageBreakPreview" zoomScale="50" zoomScaleSheetLayoutView="50" zoomScalePageLayoutView="0" workbookViewId="0" topLeftCell="A27">
      <selection activeCell="B9" sqref="B9"/>
    </sheetView>
  </sheetViews>
  <sheetFormatPr defaultColWidth="9.140625" defaultRowHeight="12.75"/>
  <cols>
    <col min="2" max="2" width="68.140625" style="0" bestFit="1" customWidth="1"/>
    <col min="3" max="3" width="14.421875" style="0" customWidth="1"/>
    <col min="4" max="4" width="11.281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9.57421875" style="0" bestFit="1" customWidth="1"/>
    <col min="11" max="11" width="13.140625" style="0" customWidth="1"/>
    <col min="12" max="12" width="9.8515625" style="0" customWidth="1"/>
    <col min="13" max="13" width="14.140625" style="0" customWidth="1"/>
    <col min="14" max="14" width="9.421875" style="0" customWidth="1"/>
    <col min="15" max="16" width="14.140625" style="0" customWidth="1"/>
    <col min="17" max="17" width="15.421875" style="0" customWidth="1"/>
    <col min="18" max="18" width="14.28125" style="0" customWidth="1"/>
    <col min="19" max="19" width="13.421875" style="0" customWidth="1"/>
    <col min="20" max="20" width="12.57421875" style="0" customWidth="1"/>
    <col min="21" max="21" width="15.140625" style="0" customWidth="1"/>
    <col min="22" max="22" width="16.00390625" style="0" customWidth="1"/>
    <col min="23" max="23" width="15.7109375" style="0" customWidth="1"/>
  </cols>
  <sheetData>
    <row r="1" spans="1:23" ht="57.75" customHeight="1">
      <c r="A1" s="567" t="str">
        <f>('YARIŞMA BİLGİLERİ'!A2)</f>
        <v>Türkiye Atletizm Federasyonu
Eskişehir Atletizm İl Temsilciliği</v>
      </c>
      <c r="B1" s="567"/>
      <c r="C1" s="567"/>
      <c r="D1" s="567"/>
      <c r="E1" s="567"/>
      <c r="F1" s="567"/>
      <c r="G1" s="567"/>
      <c r="H1" s="567"/>
      <c r="I1" s="567"/>
      <c r="J1" s="567"/>
      <c r="K1" s="567"/>
      <c r="L1" s="567"/>
      <c r="M1" s="567"/>
      <c r="N1" s="567"/>
      <c r="O1" s="567"/>
      <c r="P1" s="567"/>
      <c r="Q1" s="567"/>
      <c r="R1" s="567"/>
      <c r="S1" s="567"/>
      <c r="T1" s="567"/>
      <c r="U1" s="567"/>
      <c r="V1" s="567"/>
      <c r="W1" s="567"/>
    </row>
    <row r="2" spans="1:23" ht="27.75" customHeight="1">
      <c r="A2" s="568" t="str">
        <f>'YARIŞMA BİLGİLERİ'!F19</f>
        <v>Kulüpler arası Yıldızlar Ligi 1.Kademe Yarışmaları</v>
      </c>
      <c r="B2" s="568"/>
      <c r="C2" s="568"/>
      <c r="D2" s="568"/>
      <c r="E2" s="568"/>
      <c r="F2" s="568"/>
      <c r="G2" s="568"/>
      <c r="H2" s="568"/>
      <c r="I2" s="568"/>
      <c r="J2" s="568"/>
      <c r="K2" s="568"/>
      <c r="L2" s="568"/>
      <c r="M2" s="568"/>
      <c r="N2" s="568"/>
      <c r="O2" s="568"/>
      <c r="P2" s="568"/>
      <c r="Q2" s="568"/>
      <c r="R2" s="568"/>
      <c r="S2" s="568"/>
      <c r="T2" s="568"/>
      <c r="U2" s="568"/>
      <c r="V2" s="568"/>
      <c r="W2" s="568"/>
    </row>
    <row r="3" spans="1:23" ht="23.25" customHeight="1">
      <c r="A3" s="559" t="s">
        <v>356</v>
      </c>
      <c r="B3" s="559"/>
      <c r="C3" s="559"/>
      <c r="D3" s="559"/>
      <c r="E3" s="559"/>
      <c r="F3" s="559"/>
      <c r="G3" s="559"/>
      <c r="H3" s="559"/>
      <c r="I3" s="559"/>
      <c r="J3" s="559"/>
      <c r="K3" s="559"/>
      <c r="L3" s="559"/>
      <c r="M3" s="559"/>
      <c r="N3" s="559"/>
      <c r="O3" s="559"/>
      <c r="P3" s="559"/>
      <c r="Q3" s="559"/>
      <c r="R3" s="559"/>
      <c r="S3" s="559"/>
      <c r="T3" s="559"/>
      <c r="U3" s="559"/>
      <c r="V3" s="559"/>
      <c r="W3" s="559"/>
    </row>
    <row r="4" spans="1:23" ht="41.25" customHeight="1">
      <c r="A4" s="560" t="str">
        <f>'YARIŞMA BİLGİLERİ'!F21</f>
        <v>Yıldız Erkekler</v>
      </c>
      <c r="B4" s="560"/>
      <c r="C4" s="560"/>
      <c r="D4" s="560"/>
      <c r="E4" s="560"/>
      <c r="F4" s="560"/>
      <c r="G4" s="560"/>
      <c r="H4" s="560"/>
      <c r="I4" s="560"/>
      <c r="J4" s="560"/>
      <c r="K4" s="560"/>
      <c r="L4" s="560"/>
      <c r="M4" s="560"/>
      <c r="N4" s="560"/>
      <c r="O4" s="560"/>
      <c r="P4" s="560"/>
      <c r="Q4" s="560"/>
      <c r="R4" s="560"/>
      <c r="S4" s="560"/>
      <c r="T4" s="560"/>
      <c r="U4" s="560"/>
      <c r="V4" s="560"/>
      <c r="W4" s="560"/>
    </row>
    <row r="5" spans="1:23" ht="23.25" customHeight="1">
      <c r="A5" s="258"/>
      <c r="B5" s="258"/>
      <c r="C5" s="258"/>
      <c r="D5" s="258"/>
      <c r="E5" s="258"/>
      <c r="F5" s="258"/>
      <c r="G5" s="258"/>
      <c r="H5" s="258"/>
      <c r="I5" s="258"/>
      <c r="J5" s="258"/>
      <c r="K5" s="258"/>
      <c r="L5" s="258"/>
      <c r="M5" s="258"/>
      <c r="N5" s="258"/>
      <c r="O5" s="258"/>
      <c r="P5" s="258"/>
      <c r="Q5" s="258"/>
      <c r="R5" s="561">
        <v>41770.64811099537</v>
      </c>
      <c r="S5" s="561"/>
      <c r="T5" s="561"/>
      <c r="U5" s="561"/>
      <c r="V5" s="561"/>
      <c r="W5" s="561"/>
    </row>
    <row r="6" spans="1:27" ht="36.75" customHeight="1">
      <c r="A6" s="570" t="s">
        <v>222</v>
      </c>
      <c r="B6" s="570" t="s">
        <v>537</v>
      </c>
      <c r="C6" s="566" t="s">
        <v>217</v>
      </c>
      <c r="D6" s="566"/>
      <c r="E6" s="562" t="s">
        <v>362</v>
      </c>
      <c r="F6" s="563"/>
      <c r="G6" s="566" t="s">
        <v>219</v>
      </c>
      <c r="H6" s="566"/>
      <c r="I6" s="562" t="s">
        <v>221</v>
      </c>
      <c r="J6" s="563"/>
      <c r="K6" s="566" t="s">
        <v>328</v>
      </c>
      <c r="L6" s="566"/>
      <c r="M6" s="562" t="s">
        <v>327</v>
      </c>
      <c r="N6" s="563"/>
      <c r="O6" s="566" t="s">
        <v>694</v>
      </c>
      <c r="P6" s="566"/>
      <c r="Q6" s="562" t="s">
        <v>601</v>
      </c>
      <c r="R6" s="563"/>
      <c r="S6" s="566" t="s">
        <v>528</v>
      </c>
      <c r="T6" s="566"/>
      <c r="U6" s="562" t="s">
        <v>529</v>
      </c>
      <c r="V6" s="563"/>
      <c r="W6" s="569" t="s">
        <v>223</v>
      </c>
      <c r="X6" s="245"/>
      <c r="Y6" s="246"/>
      <c r="Z6" s="246"/>
      <c r="AA6" s="246"/>
    </row>
    <row r="7" spans="1:27" ht="27" customHeight="1">
      <c r="A7" s="570"/>
      <c r="B7" s="570"/>
      <c r="C7" s="322" t="s">
        <v>27</v>
      </c>
      <c r="D7" s="323" t="s">
        <v>140</v>
      </c>
      <c r="E7" s="322" t="s">
        <v>27</v>
      </c>
      <c r="F7" s="323" t="s">
        <v>140</v>
      </c>
      <c r="G7" s="322" t="s">
        <v>27</v>
      </c>
      <c r="H7" s="323" t="s">
        <v>140</v>
      </c>
      <c r="I7" s="322" t="s">
        <v>27</v>
      </c>
      <c r="J7" s="323" t="s">
        <v>140</v>
      </c>
      <c r="K7" s="322" t="s">
        <v>27</v>
      </c>
      <c r="L7" s="323" t="s">
        <v>140</v>
      </c>
      <c r="M7" s="322" t="s">
        <v>27</v>
      </c>
      <c r="N7" s="323" t="s">
        <v>140</v>
      </c>
      <c r="O7" s="322" t="s">
        <v>27</v>
      </c>
      <c r="P7" s="323" t="s">
        <v>140</v>
      </c>
      <c r="Q7" s="322" t="s">
        <v>27</v>
      </c>
      <c r="R7" s="323" t="s">
        <v>140</v>
      </c>
      <c r="S7" s="322" t="s">
        <v>27</v>
      </c>
      <c r="T7" s="323" t="s">
        <v>140</v>
      </c>
      <c r="U7" s="322" t="s">
        <v>27</v>
      </c>
      <c r="V7" s="323" t="s">
        <v>140</v>
      </c>
      <c r="W7" s="569"/>
      <c r="X7" s="245"/>
      <c r="Y7" s="246"/>
      <c r="Z7" s="246"/>
      <c r="AA7" s="246"/>
    </row>
    <row r="8" spans="1:27" ht="49.5" customHeight="1">
      <c r="A8" s="216">
        <v>1</v>
      </c>
      <c r="B8" s="309" t="s">
        <v>881</v>
      </c>
      <c r="C8" s="310">
        <v>1184</v>
      </c>
      <c r="D8" s="389">
        <v>8</v>
      </c>
      <c r="E8" s="312">
        <v>5013</v>
      </c>
      <c r="F8" s="313">
        <v>19</v>
      </c>
      <c r="G8" s="314">
        <v>197</v>
      </c>
      <c r="H8" s="395">
        <v>17</v>
      </c>
      <c r="I8" s="316">
        <v>720</v>
      </c>
      <c r="J8" s="313">
        <v>19</v>
      </c>
      <c r="K8" s="317">
        <v>1663</v>
      </c>
      <c r="L8" s="311">
        <v>18</v>
      </c>
      <c r="M8" s="312">
        <v>35829</v>
      </c>
      <c r="N8" s="318">
        <v>19</v>
      </c>
      <c r="O8" s="310">
        <v>1450</v>
      </c>
      <c r="P8" s="311">
        <v>19</v>
      </c>
      <c r="Q8" s="312">
        <v>61364</v>
      </c>
      <c r="R8" s="313">
        <v>18</v>
      </c>
      <c r="S8" s="397">
        <v>6595</v>
      </c>
      <c r="T8" s="311">
        <v>19</v>
      </c>
      <c r="U8" s="416">
        <v>4339</v>
      </c>
      <c r="V8" s="413">
        <v>19</v>
      </c>
      <c r="W8" s="396">
        <v>175</v>
      </c>
      <c r="X8" s="245"/>
      <c r="Y8" s="246"/>
      <c r="Z8" s="246"/>
      <c r="AA8" s="246"/>
    </row>
    <row r="9" spans="1:27" ht="49.5" customHeight="1">
      <c r="A9" s="216">
        <v>2</v>
      </c>
      <c r="B9" s="309" t="s">
        <v>866</v>
      </c>
      <c r="C9" s="310">
        <v>1127</v>
      </c>
      <c r="D9" s="389">
        <v>15</v>
      </c>
      <c r="E9" s="312">
        <v>5142</v>
      </c>
      <c r="F9" s="313">
        <v>17</v>
      </c>
      <c r="G9" s="314">
        <v>200</v>
      </c>
      <c r="H9" s="395">
        <v>18</v>
      </c>
      <c r="I9" s="316">
        <v>695</v>
      </c>
      <c r="J9" s="313">
        <v>18</v>
      </c>
      <c r="K9" s="317">
        <v>1629</v>
      </c>
      <c r="L9" s="311">
        <v>17</v>
      </c>
      <c r="M9" s="312">
        <v>40807</v>
      </c>
      <c r="N9" s="318">
        <v>17</v>
      </c>
      <c r="O9" s="310">
        <v>1541</v>
      </c>
      <c r="P9" s="311">
        <v>16</v>
      </c>
      <c r="Q9" s="312">
        <v>61027</v>
      </c>
      <c r="R9" s="313">
        <v>19</v>
      </c>
      <c r="S9" s="397">
        <v>6130</v>
      </c>
      <c r="T9" s="311">
        <v>18</v>
      </c>
      <c r="U9" s="416">
        <v>4357</v>
      </c>
      <c r="V9" s="413">
        <v>18</v>
      </c>
      <c r="W9" s="396">
        <v>173</v>
      </c>
      <c r="X9" s="245"/>
      <c r="Y9" s="246"/>
      <c r="Z9" s="246"/>
      <c r="AA9" s="246"/>
    </row>
    <row r="10" spans="1:27" ht="49.5" customHeight="1">
      <c r="A10" s="216">
        <v>3</v>
      </c>
      <c r="B10" s="309" t="s">
        <v>812</v>
      </c>
      <c r="C10" s="310">
        <v>1113</v>
      </c>
      <c r="D10" s="389">
        <v>19</v>
      </c>
      <c r="E10" s="312">
        <v>5127</v>
      </c>
      <c r="F10" s="313">
        <v>18</v>
      </c>
      <c r="G10" s="314">
        <v>179</v>
      </c>
      <c r="H10" s="395">
        <v>14</v>
      </c>
      <c r="I10" s="316">
        <v>658</v>
      </c>
      <c r="J10" s="313">
        <v>16</v>
      </c>
      <c r="K10" s="317">
        <v>1677</v>
      </c>
      <c r="L10" s="311">
        <v>19</v>
      </c>
      <c r="M10" s="312">
        <v>40808</v>
      </c>
      <c r="N10" s="318">
        <v>16</v>
      </c>
      <c r="O10" s="310">
        <v>1664</v>
      </c>
      <c r="P10" s="311">
        <v>11</v>
      </c>
      <c r="Q10" s="312">
        <v>63534</v>
      </c>
      <c r="R10" s="313">
        <v>16</v>
      </c>
      <c r="S10" s="397">
        <v>6025</v>
      </c>
      <c r="T10" s="311">
        <v>17</v>
      </c>
      <c r="U10" s="416">
        <v>4527</v>
      </c>
      <c r="V10" s="413">
        <v>15</v>
      </c>
      <c r="W10" s="396">
        <v>161</v>
      </c>
      <c r="X10" s="245"/>
      <c r="Y10" s="246"/>
      <c r="Z10" s="246"/>
      <c r="AA10" s="246"/>
    </row>
    <row r="11" spans="1:27" ht="49.5" customHeight="1">
      <c r="A11" s="216">
        <v>4</v>
      </c>
      <c r="B11" s="309" t="s">
        <v>950</v>
      </c>
      <c r="C11" s="390" t="s">
        <v>1099</v>
      </c>
      <c r="D11" s="389">
        <v>17.5</v>
      </c>
      <c r="E11" s="312">
        <v>5353</v>
      </c>
      <c r="F11" s="313">
        <v>12</v>
      </c>
      <c r="G11" s="314">
        <v>191</v>
      </c>
      <c r="H11" s="395">
        <v>16</v>
      </c>
      <c r="I11" s="316">
        <v>667</v>
      </c>
      <c r="J11" s="313">
        <v>17</v>
      </c>
      <c r="K11" s="317">
        <v>1100</v>
      </c>
      <c r="L11" s="311">
        <v>8</v>
      </c>
      <c r="M11" s="312">
        <v>41064</v>
      </c>
      <c r="N11" s="318">
        <v>14</v>
      </c>
      <c r="O11" s="310">
        <v>1513</v>
      </c>
      <c r="P11" s="311">
        <v>17</v>
      </c>
      <c r="Q11" s="312">
        <v>65346</v>
      </c>
      <c r="R11" s="313">
        <v>11</v>
      </c>
      <c r="S11" s="397">
        <v>4526</v>
      </c>
      <c r="T11" s="311">
        <v>13</v>
      </c>
      <c r="U11" s="416">
        <v>4541</v>
      </c>
      <c r="V11" s="413">
        <v>13</v>
      </c>
      <c r="W11" s="396">
        <v>138.5</v>
      </c>
      <c r="X11" s="245"/>
      <c r="Y11" s="246"/>
      <c r="Z11" s="246"/>
      <c r="AA11" s="246"/>
    </row>
    <row r="12" spans="1:27" ht="49.5" customHeight="1">
      <c r="A12" s="216">
        <v>5</v>
      </c>
      <c r="B12" s="309" t="s">
        <v>936</v>
      </c>
      <c r="C12" s="390" t="s">
        <v>1099</v>
      </c>
      <c r="D12" s="389">
        <v>17.5</v>
      </c>
      <c r="E12" s="312">
        <v>5194</v>
      </c>
      <c r="F12" s="313">
        <v>16</v>
      </c>
      <c r="G12" s="314">
        <v>176</v>
      </c>
      <c r="H12" s="395">
        <v>10</v>
      </c>
      <c r="I12" s="316">
        <v>633</v>
      </c>
      <c r="J12" s="313">
        <v>14</v>
      </c>
      <c r="K12" s="317">
        <v>1285</v>
      </c>
      <c r="L12" s="311">
        <v>12</v>
      </c>
      <c r="M12" s="312">
        <v>43314</v>
      </c>
      <c r="N12" s="318">
        <v>5</v>
      </c>
      <c r="O12" s="310">
        <v>1679</v>
      </c>
      <c r="P12" s="311">
        <v>9</v>
      </c>
      <c r="Q12" s="312">
        <v>63714</v>
      </c>
      <c r="R12" s="313">
        <v>14</v>
      </c>
      <c r="S12" s="397">
        <v>4697</v>
      </c>
      <c r="T12" s="311">
        <v>15</v>
      </c>
      <c r="U12" s="416">
        <v>4385</v>
      </c>
      <c r="V12" s="413">
        <v>17</v>
      </c>
      <c r="W12" s="396">
        <v>129.5</v>
      </c>
      <c r="X12" s="245"/>
      <c r="Y12" s="246"/>
      <c r="Z12" s="246"/>
      <c r="AA12" s="246"/>
    </row>
    <row r="13" spans="1:27" ht="49.5" customHeight="1">
      <c r="A13" s="216">
        <v>6</v>
      </c>
      <c r="B13" s="309" t="s">
        <v>908</v>
      </c>
      <c r="C13" s="310">
        <v>1176</v>
      </c>
      <c r="D13" s="389">
        <v>9</v>
      </c>
      <c r="E13" s="312">
        <v>5397</v>
      </c>
      <c r="F13" s="313">
        <v>10</v>
      </c>
      <c r="G13" s="314">
        <v>188</v>
      </c>
      <c r="H13" s="395">
        <v>15</v>
      </c>
      <c r="I13" s="316">
        <v>647</v>
      </c>
      <c r="J13" s="313">
        <v>15</v>
      </c>
      <c r="K13" s="317">
        <v>1324</v>
      </c>
      <c r="L13" s="311">
        <v>14</v>
      </c>
      <c r="M13" s="312">
        <v>41282</v>
      </c>
      <c r="N13" s="318">
        <v>12</v>
      </c>
      <c r="O13" s="310">
        <v>1671</v>
      </c>
      <c r="P13" s="311">
        <v>10</v>
      </c>
      <c r="Q13" s="312">
        <v>63546</v>
      </c>
      <c r="R13" s="313">
        <v>15</v>
      </c>
      <c r="S13" s="397">
        <v>5234</v>
      </c>
      <c r="T13" s="311">
        <v>16</v>
      </c>
      <c r="U13" s="416">
        <v>4594</v>
      </c>
      <c r="V13" s="413">
        <v>10</v>
      </c>
      <c r="W13" s="396">
        <v>126</v>
      </c>
      <c r="X13" s="245"/>
      <c r="Y13" s="246"/>
      <c r="Z13" s="246"/>
      <c r="AA13" s="246"/>
    </row>
    <row r="14" spans="1:27" ht="49.5" customHeight="1">
      <c r="A14" s="216">
        <v>7</v>
      </c>
      <c r="B14" s="309" t="s">
        <v>923</v>
      </c>
      <c r="C14" s="310">
        <v>1132</v>
      </c>
      <c r="D14" s="389">
        <v>14</v>
      </c>
      <c r="E14" s="312">
        <v>5445</v>
      </c>
      <c r="F14" s="313">
        <v>8</v>
      </c>
      <c r="G14" s="314">
        <v>176</v>
      </c>
      <c r="H14" s="395">
        <v>11</v>
      </c>
      <c r="I14" s="316">
        <v>595</v>
      </c>
      <c r="J14" s="313">
        <v>10</v>
      </c>
      <c r="K14" s="317">
        <v>1383</v>
      </c>
      <c r="L14" s="311">
        <v>15</v>
      </c>
      <c r="M14" s="312">
        <v>43020</v>
      </c>
      <c r="N14" s="318">
        <v>7</v>
      </c>
      <c r="O14" s="310">
        <v>1560</v>
      </c>
      <c r="P14" s="311">
        <v>13</v>
      </c>
      <c r="Q14" s="312">
        <v>72288</v>
      </c>
      <c r="R14" s="313">
        <v>2</v>
      </c>
      <c r="S14" s="397">
        <v>2715</v>
      </c>
      <c r="T14" s="311">
        <v>8</v>
      </c>
      <c r="U14" s="416">
        <v>4440</v>
      </c>
      <c r="V14" s="417">
        <v>16</v>
      </c>
      <c r="W14" s="396">
        <v>104</v>
      </c>
      <c r="X14" s="245"/>
      <c r="Y14" s="246"/>
      <c r="Z14" s="246"/>
      <c r="AA14" s="246"/>
    </row>
    <row r="15" spans="1:27" ht="49.5" customHeight="1">
      <c r="A15" s="216">
        <v>8</v>
      </c>
      <c r="B15" s="309" t="s">
        <v>849</v>
      </c>
      <c r="C15" s="310">
        <v>1173</v>
      </c>
      <c r="D15" s="389">
        <v>11</v>
      </c>
      <c r="E15" s="312">
        <v>5444</v>
      </c>
      <c r="F15" s="313">
        <v>9</v>
      </c>
      <c r="G15" s="314">
        <v>179</v>
      </c>
      <c r="H15" s="395">
        <v>13</v>
      </c>
      <c r="I15" s="316">
        <v>612</v>
      </c>
      <c r="J15" s="313">
        <v>12</v>
      </c>
      <c r="K15" s="317">
        <v>1300</v>
      </c>
      <c r="L15" s="311">
        <v>13</v>
      </c>
      <c r="M15" s="312">
        <v>43180</v>
      </c>
      <c r="N15" s="318">
        <v>6</v>
      </c>
      <c r="O15" s="310">
        <v>1545</v>
      </c>
      <c r="P15" s="315">
        <v>15</v>
      </c>
      <c r="Q15" s="312">
        <v>72004</v>
      </c>
      <c r="R15" s="313">
        <v>3</v>
      </c>
      <c r="S15" s="397">
        <v>4084</v>
      </c>
      <c r="T15" s="311">
        <v>11</v>
      </c>
      <c r="U15" s="416">
        <v>4557</v>
      </c>
      <c r="V15" s="413">
        <v>11</v>
      </c>
      <c r="W15" s="396">
        <v>104</v>
      </c>
      <c r="X15" s="245"/>
      <c r="Y15" s="246"/>
      <c r="Z15" s="246"/>
      <c r="AA15" s="246"/>
    </row>
    <row r="16" spans="1:27" ht="49.5" customHeight="1">
      <c r="A16" s="216">
        <v>9</v>
      </c>
      <c r="B16" s="309" t="s">
        <v>835</v>
      </c>
      <c r="C16" s="310">
        <v>1119</v>
      </c>
      <c r="D16" s="389">
        <v>16</v>
      </c>
      <c r="E16" s="312">
        <v>5616</v>
      </c>
      <c r="F16" s="313">
        <v>3</v>
      </c>
      <c r="G16" s="314">
        <v>200</v>
      </c>
      <c r="H16" s="395">
        <v>19</v>
      </c>
      <c r="I16" s="316">
        <v>631</v>
      </c>
      <c r="J16" s="313">
        <v>13</v>
      </c>
      <c r="K16" s="317">
        <v>1034</v>
      </c>
      <c r="L16" s="311">
        <v>6</v>
      </c>
      <c r="M16" s="312">
        <v>44018</v>
      </c>
      <c r="N16" s="318">
        <v>4</v>
      </c>
      <c r="O16" s="310">
        <v>1509</v>
      </c>
      <c r="P16" s="311">
        <v>18</v>
      </c>
      <c r="Q16" s="312">
        <v>72734</v>
      </c>
      <c r="R16" s="313">
        <v>1</v>
      </c>
      <c r="S16" s="397">
        <v>3579</v>
      </c>
      <c r="T16" s="311">
        <v>9</v>
      </c>
      <c r="U16" s="416">
        <v>4545</v>
      </c>
      <c r="V16" s="413">
        <v>12</v>
      </c>
      <c r="W16" s="396">
        <v>101</v>
      </c>
      <c r="X16" s="245"/>
      <c r="Y16" s="246"/>
      <c r="Z16" s="246"/>
      <c r="AA16" s="246"/>
    </row>
    <row r="17" spans="1:27" ht="49.5" customHeight="1">
      <c r="A17" s="216">
        <v>10</v>
      </c>
      <c r="B17" s="309" t="s">
        <v>905</v>
      </c>
      <c r="C17" s="310">
        <v>1151</v>
      </c>
      <c r="D17" s="389">
        <v>13</v>
      </c>
      <c r="E17" s="312">
        <v>5392</v>
      </c>
      <c r="F17" s="313">
        <v>11</v>
      </c>
      <c r="G17" s="314">
        <v>160</v>
      </c>
      <c r="H17" s="395">
        <v>3.5</v>
      </c>
      <c r="I17" s="316">
        <v>606</v>
      </c>
      <c r="J17" s="313">
        <v>11</v>
      </c>
      <c r="K17" s="317">
        <v>1249</v>
      </c>
      <c r="L17" s="311">
        <v>11</v>
      </c>
      <c r="M17" s="312">
        <v>42033</v>
      </c>
      <c r="N17" s="318">
        <v>11</v>
      </c>
      <c r="O17" s="310">
        <v>1905</v>
      </c>
      <c r="P17" s="311">
        <v>4</v>
      </c>
      <c r="Q17" s="312">
        <v>64694</v>
      </c>
      <c r="R17" s="313">
        <v>12</v>
      </c>
      <c r="S17" s="397">
        <v>2592</v>
      </c>
      <c r="T17" s="311">
        <v>6</v>
      </c>
      <c r="U17" s="416">
        <v>4540</v>
      </c>
      <c r="V17" s="413">
        <v>14</v>
      </c>
      <c r="W17" s="396">
        <v>96.5</v>
      </c>
      <c r="X17" s="245"/>
      <c r="Y17" s="246"/>
      <c r="Z17" s="246"/>
      <c r="AA17" s="246"/>
    </row>
    <row r="18" spans="1:27" ht="49.5" customHeight="1">
      <c r="A18" s="216">
        <v>11</v>
      </c>
      <c r="B18" s="309" t="s">
        <v>906</v>
      </c>
      <c r="C18" s="310">
        <v>1206</v>
      </c>
      <c r="D18" s="389">
        <v>4</v>
      </c>
      <c r="E18" s="312">
        <v>5519</v>
      </c>
      <c r="F18" s="313">
        <v>5</v>
      </c>
      <c r="G18" s="314">
        <v>150</v>
      </c>
      <c r="H18" s="395">
        <v>1</v>
      </c>
      <c r="I18" s="316">
        <v>507</v>
      </c>
      <c r="J18" s="313">
        <v>3</v>
      </c>
      <c r="K18" s="317">
        <v>1182</v>
      </c>
      <c r="L18" s="311">
        <v>9</v>
      </c>
      <c r="M18" s="312">
        <v>35885</v>
      </c>
      <c r="N18" s="415">
        <v>18</v>
      </c>
      <c r="O18" s="310">
        <v>1557</v>
      </c>
      <c r="P18" s="311">
        <v>14</v>
      </c>
      <c r="Q18" s="312">
        <v>70492</v>
      </c>
      <c r="R18" s="313">
        <v>7</v>
      </c>
      <c r="S18" s="397">
        <v>4570</v>
      </c>
      <c r="T18" s="311">
        <v>14</v>
      </c>
      <c r="U18" s="416">
        <v>4734</v>
      </c>
      <c r="V18" s="413">
        <v>7</v>
      </c>
      <c r="W18" s="396">
        <v>82</v>
      </c>
      <c r="X18" s="245"/>
      <c r="Y18" s="246"/>
      <c r="Z18" s="246"/>
      <c r="AA18" s="246"/>
    </row>
    <row r="19" spans="1:27" ht="49.5" customHeight="1">
      <c r="A19" s="216">
        <v>12</v>
      </c>
      <c r="B19" s="309" t="s">
        <v>811</v>
      </c>
      <c r="C19" s="310">
        <v>1207</v>
      </c>
      <c r="D19" s="389">
        <v>3</v>
      </c>
      <c r="E19" s="312">
        <v>5560</v>
      </c>
      <c r="F19" s="313">
        <v>4</v>
      </c>
      <c r="G19" s="314">
        <v>173</v>
      </c>
      <c r="H19" s="395">
        <v>9</v>
      </c>
      <c r="I19" s="316">
        <v>582</v>
      </c>
      <c r="J19" s="313">
        <v>9</v>
      </c>
      <c r="K19" s="317">
        <v>1412</v>
      </c>
      <c r="L19" s="311">
        <v>16</v>
      </c>
      <c r="M19" s="312">
        <v>44045</v>
      </c>
      <c r="N19" s="318">
        <v>3</v>
      </c>
      <c r="O19" s="310">
        <v>1614</v>
      </c>
      <c r="P19" s="311">
        <v>12</v>
      </c>
      <c r="Q19" s="312">
        <v>70853</v>
      </c>
      <c r="R19" s="313">
        <v>6</v>
      </c>
      <c r="S19" s="397">
        <v>4220</v>
      </c>
      <c r="T19" s="311">
        <v>12</v>
      </c>
      <c r="U19" s="416">
        <v>4682</v>
      </c>
      <c r="V19" s="413">
        <v>8</v>
      </c>
      <c r="W19" s="396">
        <v>82</v>
      </c>
      <c r="X19" s="245"/>
      <c r="Y19" s="246"/>
      <c r="Z19" s="246"/>
      <c r="AA19" s="246"/>
    </row>
    <row r="20" spans="1:27" ht="49.5" customHeight="1">
      <c r="A20" s="216">
        <v>13</v>
      </c>
      <c r="B20" s="309" t="s">
        <v>980</v>
      </c>
      <c r="C20" s="310">
        <v>1194</v>
      </c>
      <c r="D20" s="389">
        <v>7</v>
      </c>
      <c r="E20" s="312">
        <v>5660</v>
      </c>
      <c r="F20" s="313">
        <v>2</v>
      </c>
      <c r="G20" s="314">
        <v>170</v>
      </c>
      <c r="H20" s="395">
        <v>8</v>
      </c>
      <c r="I20" s="316">
        <v>536</v>
      </c>
      <c r="J20" s="313">
        <v>6</v>
      </c>
      <c r="K20" s="317">
        <v>1033</v>
      </c>
      <c r="L20" s="311">
        <v>5</v>
      </c>
      <c r="M20" s="312">
        <v>40957</v>
      </c>
      <c r="N20" s="318">
        <v>15</v>
      </c>
      <c r="O20" s="310">
        <v>1768</v>
      </c>
      <c r="P20" s="311">
        <v>7</v>
      </c>
      <c r="Q20" s="312">
        <v>65766</v>
      </c>
      <c r="R20" s="313">
        <v>9</v>
      </c>
      <c r="S20" s="397">
        <v>4073</v>
      </c>
      <c r="T20" s="311">
        <v>10</v>
      </c>
      <c r="U20" s="416">
        <v>4768</v>
      </c>
      <c r="V20" s="413">
        <v>3.5</v>
      </c>
      <c r="W20" s="396">
        <v>72.5</v>
      </c>
      <c r="X20" s="245"/>
      <c r="Y20" s="246"/>
      <c r="Z20" s="246"/>
      <c r="AA20" s="246"/>
    </row>
    <row r="21" spans="1:27" ht="49.5" customHeight="1">
      <c r="A21" s="216">
        <v>14</v>
      </c>
      <c r="B21" s="309" t="s">
        <v>920</v>
      </c>
      <c r="C21" s="310">
        <v>1153</v>
      </c>
      <c r="D21" s="389">
        <v>12</v>
      </c>
      <c r="E21" s="312">
        <v>10210</v>
      </c>
      <c r="F21" s="313">
        <v>1</v>
      </c>
      <c r="G21" s="314">
        <v>176</v>
      </c>
      <c r="H21" s="395">
        <v>12</v>
      </c>
      <c r="I21" s="316">
        <v>571</v>
      </c>
      <c r="J21" s="313">
        <v>8</v>
      </c>
      <c r="K21" s="317">
        <v>1192</v>
      </c>
      <c r="L21" s="311">
        <v>10</v>
      </c>
      <c r="M21" s="312">
        <v>41109</v>
      </c>
      <c r="N21" s="318">
        <v>13</v>
      </c>
      <c r="O21" s="310">
        <v>1750</v>
      </c>
      <c r="P21" s="311">
        <v>8</v>
      </c>
      <c r="Q21" s="312">
        <v>71839</v>
      </c>
      <c r="R21" s="313">
        <v>4</v>
      </c>
      <c r="S21" s="397">
        <v>1380</v>
      </c>
      <c r="T21" s="311">
        <v>1</v>
      </c>
      <c r="U21" s="416">
        <v>4804</v>
      </c>
      <c r="V21" s="413">
        <v>2</v>
      </c>
      <c r="W21" s="396">
        <v>71</v>
      </c>
      <c r="X21" s="245"/>
      <c r="Y21" s="246"/>
      <c r="Z21" s="246"/>
      <c r="AA21" s="246"/>
    </row>
    <row r="22" spans="1:27" ht="49.5" customHeight="1">
      <c r="A22" s="216">
        <v>15</v>
      </c>
      <c r="B22" s="309" t="s">
        <v>959</v>
      </c>
      <c r="C22" s="310">
        <v>1195</v>
      </c>
      <c r="D22" s="389">
        <v>6</v>
      </c>
      <c r="E22" s="312">
        <v>5196</v>
      </c>
      <c r="F22" s="313">
        <v>15</v>
      </c>
      <c r="G22" s="314">
        <v>165</v>
      </c>
      <c r="H22" s="395">
        <v>5</v>
      </c>
      <c r="I22" s="316">
        <v>544</v>
      </c>
      <c r="J22" s="313">
        <v>7</v>
      </c>
      <c r="K22" s="317">
        <v>1091</v>
      </c>
      <c r="L22" s="311">
        <v>7</v>
      </c>
      <c r="M22" s="312">
        <v>42385</v>
      </c>
      <c r="N22" s="318">
        <v>9</v>
      </c>
      <c r="O22" s="310">
        <v>1936</v>
      </c>
      <c r="P22" s="311">
        <v>3</v>
      </c>
      <c r="Q22" s="312">
        <v>71428</v>
      </c>
      <c r="R22" s="313">
        <v>5</v>
      </c>
      <c r="S22" s="397">
        <v>2375</v>
      </c>
      <c r="T22" s="311">
        <v>3</v>
      </c>
      <c r="U22" s="416">
        <v>4768</v>
      </c>
      <c r="V22" s="413">
        <v>3.5</v>
      </c>
      <c r="W22" s="396">
        <v>63.5</v>
      </c>
      <c r="X22" s="245"/>
      <c r="Y22" s="246"/>
      <c r="Z22" s="246"/>
      <c r="AA22" s="246"/>
    </row>
    <row r="23" spans="1:27" ht="49.5" customHeight="1">
      <c r="A23" s="216">
        <v>16</v>
      </c>
      <c r="B23" s="309" t="s">
        <v>823</v>
      </c>
      <c r="C23" s="310">
        <v>1202</v>
      </c>
      <c r="D23" s="389">
        <v>5</v>
      </c>
      <c r="E23" s="312">
        <v>5445</v>
      </c>
      <c r="F23" s="313">
        <v>7</v>
      </c>
      <c r="G23" s="314">
        <v>155</v>
      </c>
      <c r="H23" s="395">
        <v>2</v>
      </c>
      <c r="I23" s="316">
        <v>521</v>
      </c>
      <c r="J23" s="313">
        <v>5</v>
      </c>
      <c r="K23" s="317">
        <v>934</v>
      </c>
      <c r="L23" s="311">
        <v>3</v>
      </c>
      <c r="M23" s="312">
        <v>42244</v>
      </c>
      <c r="N23" s="318">
        <v>10</v>
      </c>
      <c r="O23" s="310">
        <v>1861</v>
      </c>
      <c r="P23" s="311">
        <v>5</v>
      </c>
      <c r="Q23" s="312">
        <v>62727</v>
      </c>
      <c r="R23" s="414">
        <v>17</v>
      </c>
      <c r="S23" s="397">
        <v>2359</v>
      </c>
      <c r="T23" s="311">
        <v>2</v>
      </c>
      <c r="U23" s="416">
        <v>4742</v>
      </c>
      <c r="V23" s="413">
        <v>6</v>
      </c>
      <c r="W23" s="396">
        <v>62</v>
      </c>
      <c r="X23" s="245"/>
      <c r="Y23" s="246"/>
      <c r="Z23" s="246"/>
      <c r="AA23" s="246"/>
    </row>
    <row r="24" spans="1:27" ht="49.5" customHeight="1">
      <c r="A24" s="216">
        <v>17</v>
      </c>
      <c r="B24" s="309" t="s">
        <v>893</v>
      </c>
      <c r="C24" s="310">
        <v>1233</v>
      </c>
      <c r="D24" s="389">
        <v>2</v>
      </c>
      <c r="E24" s="312">
        <v>5338</v>
      </c>
      <c r="F24" s="313">
        <v>13</v>
      </c>
      <c r="G24" s="314">
        <v>165</v>
      </c>
      <c r="H24" s="395">
        <v>6</v>
      </c>
      <c r="I24" s="316">
        <v>502</v>
      </c>
      <c r="J24" s="313">
        <v>1</v>
      </c>
      <c r="K24" s="317">
        <v>998</v>
      </c>
      <c r="L24" s="311">
        <v>4</v>
      </c>
      <c r="M24" s="312">
        <v>42563</v>
      </c>
      <c r="N24" s="318">
        <v>8</v>
      </c>
      <c r="O24" s="310">
        <v>1800</v>
      </c>
      <c r="P24" s="311">
        <v>6</v>
      </c>
      <c r="Q24" s="312">
        <v>65976</v>
      </c>
      <c r="R24" s="313">
        <v>8</v>
      </c>
      <c r="S24" s="397">
        <v>2445</v>
      </c>
      <c r="T24" s="311">
        <v>5</v>
      </c>
      <c r="U24" s="416">
        <v>4637</v>
      </c>
      <c r="V24" s="413">
        <v>9</v>
      </c>
      <c r="W24" s="396">
        <v>62</v>
      </c>
      <c r="X24" s="245"/>
      <c r="Y24" s="246"/>
      <c r="Z24" s="246"/>
      <c r="AA24" s="246"/>
    </row>
    <row r="25" spans="1:27" ht="49.5" customHeight="1">
      <c r="A25" s="216">
        <v>18</v>
      </c>
      <c r="B25" s="309" t="s">
        <v>836</v>
      </c>
      <c r="C25" s="310">
        <v>1175</v>
      </c>
      <c r="D25" s="389">
        <v>10</v>
      </c>
      <c r="E25" s="312">
        <v>5320</v>
      </c>
      <c r="F25" s="313">
        <v>14</v>
      </c>
      <c r="G25" s="314">
        <v>170</v>
      </c>
      <c r="H25" s="395">
        <v>7</v>
      </c>
      <c r="I25" s="316">
        <v>503</v>
      </c>
      <c r="J25" s="313">
        <v>2</v>
      </c>
      <c r="K25" s="317">
        <v>931</v>
      </c>
      <c r="L25" s="311">
        <v>2</v>
      </c>
      <c r="M25" s="312">
        <v>50311</v>
      </c>
      <c r="N25" s="318">
        <v>1</v>
      </c>
      <c r="O25" s="310">
        <v>2092</v>
      </c>
      <c r="P25" s="311">
        <v>1</v>
      </c>
      <c r="Q25" s="312">
        <v>65578</v>
      </c>
      <c r="R25" s="313">
        <v>10</v>
      </c>
      <c r="S25" s="397">
        <v>2709</v>
      </c>
      <c r="T25" s="311">
        <v>7</v>
      </c>
      <c r="U25" s="416">
        <v>4764</v>
      </c>
      <c r="V25" s="413">
        <v>5</v>
      </c>
      <c r="W25" s="396">
        <v>59</v>
      </c>
      <c r="X25" s="245"/>
      <c r="Y25" s="246"/>
      <c r="Z25" s="246"/>
      <c r="AA25" s="246"/>
    </row>
    <row r="26" spans="1:27" ht="49.5" customHeight="1">
      <c r="A26" s="216">
        <v>19</v>
      </c>
      <c r="B26" s="309" t="s">
        <v>969</v>
      </c>
      <c r="C26" s="310">
        <v>1294</v>
      </c>
      <c r="D26" s="389">
        <v>1</v>
      </c>
      <c r="E26" s="312">
        <v>5516</v>
      </c>
      <c r="F26" s="313">
        <v>6</v>
      </c>
      <c r="G26" s="314">
        <v>160</v>
      </c>
      <c r="H26" s="395">
        <v>3.5</v>
      </c>
      <c r="I26" s="316">
        <v>507</v>
      </c>
      <c r="J26" s="313">
        <v>4</v>
      </c>
      <c r="K26" s="317">
        <v>858</v>
      </c>
      <c r="L26" s="311">
        <v>1</v>
      </c>
      <c r="M26" s="312">
        <v>44592</v>
      </c>
      <c r="N26" s="318">
        <v>2</v>
      </c>
      <c r="O26" s="310">
        <v>1977</v>
      </c>
      <c r="P26" s="311">
        <v>2</v>
      </c>
      <c r="Q26" s="312">
        <v>64607</v>
      </c>
      <c r="R26" s="313">
        <v>13</v>
      </c>
      <c r="S26" s="397">
        <v>2437</v>
      </c>
      <c r="T26" s="311">
        <v>4</v>
      </c>
      <c r="U26" s="416">
        <v>4967</v>
      </c>
      <c r="V26" s="413">
        <v>1</v>
      </c>
      <c r="W26" s="396">
        <v>37.5</v>
      </c>
      <c r="X26" s="245"/>
      <c r="Y26" s="246"/>
      <c r="Z26" s="246"/>
      <c r="AA26" s="246"/>
    </row>
    <row r="27" spans="1:23" ht="58.5" customHeight="1">
      <c r="A27" s="564" t="s">
        <v>357</v>
      </c>
      <c r="B27" s="564"/>
      <c r="C27" s="564"/>
      <c r="D27" s="564"/>
      <c r="E27" s="564"/>
      <c r="F27" s="564"/>
      <c r="G27" s="564"/>
      <c r="H27" s="564"/>
      <c r="I27" s="564"/>
      <c r="J27" s="564"/>
      <c r="K27" s="564"/>
      <c r="L27" s="564"/>
      <c r="M27" s="564"/>
      <c r="N27" s="564"/>
      <c r="O27" s="564"/>
      <c r="P27" s="564"/>
      <c r="Q27" s="564"/>
      <c r="R27" s="564"/>
      <c r="S27" s="564"/>
      <c r="T27" s="564"/>
      <c r="U27" s="564"/>
      <c r="V27" s="564"/>
      <c r="W27" s="564"/>
    </row>
    <row r="28" spans="1:23" ht="58.5" customHeight="1">
      <c r="A28" s="565" t="s">
        <v>619</v>
      </c>
      <c r="B28" s="565"/>
      <c r="C28" s="565"/>
      <c r="D28" s="565"/>
      <c r="E28" s="565"/>
      <c r="F28" s="565"/>
      <c r="G28" s="565"/>
      <c r="H28" s="565"/>
      <c r="I28" s="565"/>
      <c r="J28" s="565"/>
      <c r="K28" s="565"/>
      <c r="L28" s="565"/>
      <c r="M28" s="565"/>
      <c r="N28" s="565"/>
      <c r="O28" s="565"/>
      <c r="P28" s="565"/>
      <c r="Q28" s="565"/>
      <c r="R28" s="565"/>
      <c r="S28" s="565"/>
      <c r="T28" s="565"/>
      <c r="U28" s="565"/>
      <c r="V28" s="565"/>
      <c r="W28" s="565"/>
    </row>
    <row r="29" spans="1:23" ht="24" customHeight="1">
      <c r="A29" s="320" t="s">
        <v>222</v>
      </c>
      <c r="B29" s="320" t="s">
        <v>537</v>
      </c>
      <c r="C29" s="562" t="s">
        <v>376</v>
      </c>
      <c r="D29" s="563"/>
      <c r="E29" s="562" t="s">
        <v>531</v>
      </c>
      <c r="F29" s="563"/>
      <c r="G29" s="562" t="s">
        <v>369</v>
      </c>
      <c r="H29" s="563"/>
      <c r="I29" s="562" t="s">
        <v>354</v>
      </c>
      <c r="J29" s="563"/>
      <c r="K29" s="562" t="s">
        <v>355</v>
      </c>
      <c r="L29" s="563"/>
      <c r="M29" s="562" t="s">
        <v>220</v>
      </c>
      <c r="N29" s="563"/>
      <c r="O29" s="562" t="s">
        <v>375</v>
      </c>
      <c r="P29" s="563"/>
      <c r="Q29" s="562" t="s">
        <v>532</v>
      </c>
      <c r="R29" s="563"/>
      <c r="S29" s="562" t="s">
        <v>563</v>
      </c>
      <c r="T29" s="563"/>
      <c r="U29" s="571" t="s">
        <v>223</v>
      </c>
      <c r="V29" s="571" t="s">
        <v>224</v>
      </c>
      <c r="W29" s="571" t="s">
        <v>225</v>
      </c>
    </row>
    <row r="30" spans="1:23" ht="24" customHeight="1">
      <c r="A30" s="321"/>
      <c r="B30" s="321"/>
      <c r="C30" s="322" t="s">
        <v>27</v>
      </c>
      <c r="D30" s="323" t="s">
        <v>140</v>
      </c>
      <c r="E30" s="322" t="s">
        <v>27</v>
      </c>
      <c r="F30" s="323" t="s">
        <v>140</v>
      </c>
      <c r="G30" s="322" t="s">
        <v>27</v>
      </c>
      <c r="H30" s="323" t="s">
        <v>140</v>
      </c>
      <c r="I30" s="322" t="s">
        <v>27</v>
      </c>
      <c r="J30" s="323" t="s">
        <v>140</v>
      </c>
      <c r="K30" s="322" t="s">
        <v>27</v>
      </c>
      <c r="L30" s="323" t="s">
        <v>140</v>
      </c>
      <c r="M30" s="322" t="s">
        <v>27</v>
      </c>
      <c r="N30" s="323" t="s">
        <v>140</v>
      </c>
      <c r="O30" s="322" t="s">
        <v>27</v>
      </c>
      <c r="P30" s="323" t="s">
        <v>140</v>
      </c>
      <c r="Q30" s="322" t="s">
        <v>27</v>
      </c>
      <c r="R30" s="323" t="s">
        <v>140</v>
      </c>
      <c r="S30" s="322" t="s">
        <v>27</v>
      </c>
      <c r="T30" s="323" t="s">
        <v>140</v>
      </c>
      <c r="U30" s="572"/>
      <c r="V30" s="572"/>
      <c r="W30" s="572"/>
    </row>
    <row r="31" spans="1:23" ht="48.75" customHeight="1">
      <c r="A31" s="216">
        <v>1</v>
      </c>
      <c r="B31" s="309" t="s">
        <v>866</v>
      </c>
      <c r="C31" s="310">
        <v>2309</v>
      </c>
      <c r="D31" s="395">
        <v>17</v>
      </c>
      <c r="E31" s="312">
        <v>5859</v>
      </c>
      <c r="F31" s="413">
        <v>14</v>
      </c>
      <c r="G31" s="314">
        <v>390</v>
      </c>
      <c r="H31" s="395">
        <v>17</v>
      </c>
      <c r="I31" s="316">
        <v>4843</v>
      </c>
      <c r="J31" s="413">
        <v>18</v>
      </c>
      <c r="K31" s="317">
        <v>6708</v>
      </c>
      <c r="L31" s="395">
        <v>19</v>
      </c>
      <c r="M31" s="312">
        <v>20068</v>
      </c>
      <c r="N31" s="413">
        <v>14</v>
      </c>
      <c r="O31" s="314">
        <v>1482</v>
      </c>
      <c r="P31" s="395">
        <v>19</v>
      </c>
      <c r="Q31" s="312">
        <v>90535</v>
      </c>
      <c r="R31" s="413">
        <v>16</v>
      </c>
      <c r="S31" s="342">
        <v>20211</v>
      </c>
      <c r="T31" s="395">
        <v>18</v>
      </c>
      <c r="U31" s="408">
        <v>173</v>
      </c>
      <c r="V31" s="408">
        <v>152</v>
      </c>
      <c r="W31" s="409">
        <v>325</v>
      </c>
    </row>
    <row r="32" spans="1:23" ht="48.75" customHeight="1">
      <c r="A32" s="216">
        <v>2</v>
      </c>
      <c r="B32" s="309" t="s">
        <v>881</v>
      </c>
      <c r="C32" s="390" t="s">
        <v>1157</v>
      </c>
      <c r="D32" s="395">
        <v>18</v>
      </c>
      <c r="E32" s="420" t="s">
        <v>1135</v>
      </c>
      <c r="F32" s="413">
        <v>0</v>
      </c>
      <c r="G32" s="314">
        <v>460</v>
      </c>
      <c r="H32" s="395">
        <v>19</v>
      </c>
      <c r="I32" s="316">
        <v>4995</v>
      </c>
      <c r="J32" s="413">
        <v>19</v>
      </c>
      <c r="K32" s="317">
        <v>5231</v>
      </c>
      <c r="L32" s="395">
        <v>18</v>
      </c>
      <c r="M32" s="312">
        <v>15751</v>
      </c>
      <c r="N32" s="413">
        <v>18</v>
      </c>
      <c r="O32" s="314">
        <v>1469</v>
      </c>
      <c r="P32" s="395">
        <v>18</v>
      </c>
      <c r="Q32" s="312">
        <v>85083</v>
      </c>
      <c r="R32" s="413">
        <v>19</v>
      </c>
      <c r="S32" s="342">
        <v>15927</v>
      </c>
      <c r="T32" s="395">
        <v>19</v>
      </c>
      <c r="U32" s="408">
        <v>175</v>
      </c>
      <c r="V32" s="408">
        <v>148</v>
      </c>
      <c r="W32" s="409">
        <v>323</v>
      </c>
    </row>
    <row r="33" spans="1:23" ht="48.75" customHeight="1">
      <c r="A33" s="216">
        <v>3</v>
      </c>
      <c r="B33" s="309" t="s">
        <v>812</v>
      </c>
      <c r="C33" s="310">
        <v>2337</v>
      </c>
      <c r="D33" s="395">
        <v>14</v>
      </c>
      <c r="E33" s="420" t="s">
        <v>1141</v>
      </c>
      <c r="F33" s="413">
        <v>10.5</v>
      </c>
      <c r="G33" s="314">
        <v>380</v>
      </c>
      <c r="H33" s="395">
        <v>16</v>
      </c>
      <c r="I33" s="316">
        <v>3577</v>
      </c>
      <c r="J33" s="413">
        <v>12</v>
      </c>
      <c r="K33" s="317">
        <v>4863</v>
      </c>
      <c r="L33" s="395">
        <v>14</v>
      </c>
      <c r="M33" s="312">
        <v>20001</v>
      </c>
      <c r="N33" s="413">
        <v>15</v>
      </c>
      <c r="O33" s="314">
        <v>1320</v>
      </c>
      <c r="P33" s="395">
        <v>14</v>
      </c>
      <c r="Q33" s="312">
        <v>90352</v>
      </c>
      <c r="R33" s="413">
        <v>17</v>
      </c>
      <c r="S33" s="342">
        <v>20850</v>
      </c>
      <c r="T33" s="395">
        <v>9</v>
      </c>
      <c r="U33" s="408">
        <v>161</v>
      </c>
      <c r="V33" s="408">
        <v>121.5</v>
      </c>
      <c r="W33" s="409">
        <v>282.5</v>
      </c>
    </row>
    <row r="34" spans="1:23" ht="48.75" customHeight="1">
      <c r="A34" s="216">
        <v>4</v>
      </c>
      <c r="B34" s="309" t="s">
        <v>950</v>
      </c>
      <c r="C34" s="310">
        <v>2316</v>
      </c>
      <c r="D34" s="395">
        <v>16</v>
      </c>
      <c r="E34" s="312">
        <v>5833</v>
      </c>
      <c r="F34" s="413">
        <v>15</v>
      </c>
      <c r="G34" s="314">
        <v>350</v>
      </c>
      <c r="H34" s="395">
        <v>13</v>
      </c>
      <c r="I34" s="316">
        <v>4369</v>
      </c>
      <c r="J34" s="413">
        <v>17</v>
      </c>
      <c r="K34" s="317">
        <v>4500</v>
      </c>
      <c r="L34" s="395">
        <v>11</v>
      </c>
      <c r="M34" s="312">
        <v>15934</v>
      </c>
      <c r="N34" s="413">
        <v>16</v>
      </c>
      <c r="O34" s="314">
        <v>1353</v>
      </c>
      <c r="P34" s="395">
        <v>15</v>
      </c>
      <c r="Q34" s="312">
        <v>95475</v>
      </c>
      <c r="R34" s="413">
        <v>6</v>
      </c>
      <c r="S34" s="342">
        <v>20584</v>
      </c>
      <c r="T34" s="395">
        <v>15</v>
      </c>
      <c r="U34" s="408">
        <v>138.5</v>
      </c>
      <c r="V34" s="408">
        <v>124</v>
      </c>
      <c r="W34" s="409">
        <v>262.5</v>
      </c>
    </row>
    <row r="35" spans="1:23" ht="48.75" customHeight="1">
      <c r="A35" s="216">
        <v>5</v>
      </c>
      <c r="B35" s="309" t="s">
        <v>936</v>
      </c>
      <c r="C35" s="390" t="s">
        <v>1158</v>
      </c>
      <c r="D35" s="395">
        <v>19</v>
      </c>
      <c r="E35" s="312">
        <v>5534</v>
      </c>
      <c r="F35" s="413">
        <v>19</v>
      </c>
      <c r="G35" s="314">
        <v>370</v>
      </c>
      <c r="H35" s="395">
        <v>15</v>
      </c>
      <c r="I35" s="316">
        <v>4293</v>
      </c>
      <c r="J35" s="413">
        <v>16</v>
      </c>
      <c r="K35" s="317">
        <v>4714</v>
      </c>
      <c r="L35" s="395">
        <v>13</v>
      </c>
      <c r="M35" s="312">
        <v>20631</v>
      </c>
      <c r="N35" s="413">
        <v>9</v>
      </c>
      <c r="O35" s="314">
        <v>1303</v>
      </c>
      <c r="P35" s="395">
        <v>12</v>
      </c>
      <c r="Q35" s="312">
        <v>93918</v>
      </c>
      <c r="R35" s="413">
        <v>8</v>
      </c>
      <c r="S35" s="342">
        <v>20226</v>
      </c>
      <c r="T35" s="395">
        <v>17</v>
      </c>
      <c r="U35" s="408">
        <v>129.5</v>
      </c>
      <c r="V35" s="408">
        <v>128</v>
      </c>
      <c r="W35" s="409">
        <v>257.5</v>
      </c>
    </row>
    <row r="36" spans="1:23" ht="48.75" customHeight="1">
      <c r="A36" s="216">
        <v>6</v>
      </c>
      <c r="B36" s="309" t="s">
        <v>908</v>
      </c>
      <c r="C36" s="310">
        <v>2403</v>
      </c>
      <c r="D36" s="395">
        <v>10</v>
      </c>
      <c r="E36" s="312">
        <v>10895</v>
      </c>
      <c r="F36" s="413">
        <v>2</v>
      </c>
      <c r="G36" s="314">
        <v>350</v>
      </c>
      <c r="H36" s="395">
        <v>14</v>
      </c>
      <c r="I36" s="316">
        <v>4215</v>
      </c>
      <c r="J36" s="413">
        <v>15</v>
      </c>
      <c r="K36" s="317">
        <v>5119</v>
      </c>
      <c r="L36" s="395">
        <v>17</v>
      </c>
      <c r="M36" s="312">
        <v>20317</v>
      </c>
      <c r="N36" s="413">
        <v>11</v>
      </c>
      <c r="O36" s="314">
        <v>1228</v>
      </c>
      <c r="P36" s="395">
        <v>9</v>
      </c>
      <c r="Q36" s="312">
        <v>91311</v>
      </c>
      <c r="R36" s="413">
        <v>14</v>
      </c>
      <c r="S36" s="342">
        <v>21169</v>
      </c>
      <c r="T36" s="395">
        <v>4</v>
      </c>
      <c r="U36" s="408">
        <v>126</v>
      </c>
      <c r="V36" s="408">
        <v>96</v>
      </c>
      <c r="W36" s="409">
        <v>222</v>
      </c>
    </row>
    <row r="37" spans="1:23" ht="48.75" customHeight="1">
      <c r="A37" s="216">
        <v>7</v>
      </c>
      <c r="B37" s="309" t="s">
        <v>835</v>
      </c>
      <c r="C37" s="310">
        <v>2394</v>
      </c>
      <c r="D37" s="395">
        <v>11</v>
      </c>
      <c r="E37" s="312">
        <v>5779</v>
      </c>
      <c r="F37" s="413">
        <v>18</v>
      </c>
      <c r="G37" s="314">
        <v>280</v>
      </c>
      <c r="H37" s="395">
        <v>7</v>
      </c>
      <c r="I37" s="316">
        <v>2926</v>
      </c>
      <c r="J37" s="413">
        <v>8</v>
      </c>
      <c r="K37" s="317">
        <v>5055</v>
      </c>
      <c r="L37" s="395">
        <v>16</v>
      </c>
      <c r="M37" s="312">
        <v>20496</v>
      </c>
      <c r="N37" s="413">
        <v>10</v>
      </c>
      <c r="O37" s="314">
        <v>1367</v>
      </c>
      <c r="P37" s="395">
        <v>17</v>
      </c>
      <c r="Q37" s="312">
        <v>101536</v>
      </c>
      <c r="R37" s="413">
        <v>3</v>
      </c>
      <c r="S37" s="342">
        <v>20801</v>
      </c>
      <c r="T37" s="395">
        <v>11</v>
      </c>
      <c r="U37" s="408">
        <v>101</v>
      </c>
      <c r="V37" s="408">
        <v>101</v>
      </c>
      <c r="W37" s="409">
        <v>202</v>
      </c>
    </row>
    <row r="38" spans="1:23" ht="48.75" customHeight="1">
      <c r="A38" s="216">
        <v>8</v>
      </c>
      <c r="B38" s="309" t="s">
        <v>905</v>
      </c>
      <c r="C38" s="310">
        <v>2391</v>
      </c>
      <c r="D38" s="395">
        <v>12</v>
      </c>
      <c r="E38" s="312">
        <v>10075</v>
      </c>
      <c r="F38" s="413">
        <v>12</v>
      </c>
      <c r="G38" s="314">
        <v>335</v>
      </c>
      <c r="H38" s="395">
        <v>12</v>
      </c>
      <c r="I38" s="316">
        <v>3876</v>
      </c>
      <c r="J38" s="413">
        <v>13</v>
      </c>
      <c r="K38" s="317">
        <v>2801</v>
      </c>
      <c r="L38" s="395">
        <v>1</v>
      </c>
      <c r="M38" s="312">
        <v>20956</v>
      </c>
      <c r="N38" s="413">
        <v>6</v>
      </c>
      <c r="O38" s="314">
        <v>1316</v>
      </c>
      <c r="P38" s="395">
        <v>13</v>
      </c>
      <c r="Q38" s="312">
        <v>91636</v>
      </c>
      <c r="R38" s="413">
        <v>13</v>
      </c>
      <c r="S38" s="342">
        <v>20644</v>
      </c>
      <c r="T38" s="395">
        <v>14</v>
      </c>
      <c r="U38" s="408">
        <v>96.5</v>
      </c>
      <c r="V38" s="408">
        <v>96</v>
      </c>
      <c r="W38" s="409">
        <v>192.5</v>
      </c>
    </row>
    <row r="39" spans="1:23" ht="48.75" customHeight="1">
      <c r="A39" s="216">
        <v>9</v>
      </c>
      <c r="B39" s="309" t="s">
        <v>849</v>
      </c>
      <c r="C39" s="390" t="s">
        <v>1160</v>
      </c>
      <c r="D39" s="395">
        <v>4</v>
      </c>
      <c r="E39" s="312">
        <v>5796</v>
      </c>
      <c r="F39" s="413">
        <v>17</v>
      </c>
      <c r="G39" s="314">
        <v>310</v>
      </c>
      <c r="H39" s="395">
        <v>10</v>
      </c>
      <c r="I39" s="316">
        <v>3200</v>
      </c>
      <c r="J39" s="413">
        <v>10</v>
      </c>
      <c r="K39" s="317">
        <v>4492</v>
      </c>
      <c r="L39" s="395">
        <v>10</v>
      </c>
      <c r="M39" s="312">
        <v>20828</v>
      </c>
      <c r="N39" s="413">
        <v>7</v>
      </c>
      <c r="O39" s="314">
        <v>1259</v>
      </c>
      <c r="P39" s="395">
        <v>11</v>
      </c>
      <c r="Q39" s="312">
        <v>95408</v>
      </c>
      <c r="R39" s="413">
        <v>7</v>
      </c>
      <c r="S39" s="342">
        <v>20789</v>
      </c>
      <c r="T39" s="395">
        <v>12</v>
      </c>
      <c r="U39" s="408">
        <v>104</v>
      </c>
      <c r="V39" s="408">
        <v>88</v>
      </c>
      <c r="W39" s="409">
        <v>192</v>
      </c>
    </row>
    <row r="40" spans="1:23" ht="48.75" customHeight="1">
      <c r="A40" s="216">
        <v>10</v>
      </c>
      <c r="B40" s="309" t="s">
        <v>923</v>
      </c>
      <c r="C40" s="310">
        <v>2339</v>
      </c>
      <c r="D40" s="395">
        <v>13</v>
      </c>
      <c r="E40" s="312">
        <v>5827</v>
      </c>
      <c r="F40" s="413">
        <v>16</v>
      </c>
      <c r="G40" s="314">
        <v>290</v>
      </c>
      <c r="H40" s="395">
        <v>8</v>
      </c>
      <c r="I40" s="316">
        <v>2958</v>
      </c>
      <c r="J40" s="413">
        <v>9</v>
      </c>
      <c r="K40" s="317">
        <v>3871</v>
      </c>
      <c r="L40" s="395">
        <v>8</v>
      </c>
      <c r="M40" s="312">
        <v>21171</v>
      </c>
      <c r="N40" s="413">
        <v>4</v>
      </c>
      <c r="O40" s="314">
        <v>1228</v>
      </c>
      <c r="P40" s="395">
        <v>10</v>
      </c>
      <c r="Q40" s="312">
        <v>102535</v>
      </c>
      <c r="R40" s="413">
        <v>2</v>
      </c>
      <c r="S40" s="342">
        <v>20290</v>
      </c>
      <c r="T40" s="395">
        <v>16</v>
      </c>
      <c r="U40" s="408">
        <v>104</v>
      </c>
      <c r="V40" s="408">
        <v>86</v>
      </c>
      <c r="W40" s="409">
        <v>190</v>
      </c>
    </row>
    <row r="41" spans="1:23" ht="48.75" customHeight="1">
      <c r="A41" s="216">
        <v>11</v>
      </c>
      <c r="B41" s="309" t="s">
        <v>811</v>
      </c>
      <c r="C41" s="310">
        <v>2451</v>
      </c>
      <c r="D41" s="395">
        <v>8</v>
      </c>
      <c r="E41" s="312">
        <v>10470</v>
      </c>
      <c r="F41" s="413">
        <v>4</v>
      </c>
      <c r="G41" s="314">
        <v>400</v>
      </c>
      <c r="H41" s="395">
        <v>18</v>
      </c>
      <c r="I41" s="316">
        <v>2624</v>
      </c>
      <c r="J41" s="413">
        <v>7</v>
      </c>
      <c r="K41" s="317">
        <v>4931</v>
      </c>
      <c r="L41" s="395">
        <v>15</v>
      </c>
      <c r="M41" s="312">
        <v>20962</v>
      </c>
      <c r="N41" s="413">
        <v>5</v>
      </c>
      <c r="O41" s="314">
        <v>1356</v>
      </c>
      <c r="P41" s="395">
        <v>16</v>
      </c>
      <c r="Q41" s="312">
        <v>95880</v>
      </c>
      <c r="R41" s="413">
        <v>5</v>
      </c>
      <c r="S41" s="342">
        <v>21008</v>
      </c>
      <c r="T41" s="395">
        <v>6</v>
      </c>
      <c r="U41" s="408">
        <v>82</v>
      </c>
      <c r="V41" s="408">
        <v>84</v>
      </c>
      <c r="W41" s="409">
        <v>166</v>
      </c>
    </row>
    <row r="42" spans="1:23" ht="48.75" customHeight="1">
      <c r="A42" s="216">
        <v>12</v>
      </c>
      <c r="B42" s="309" t="s">
        <v>906</v>
      </c>
      <c r="C42" s="390" t="s">
        <v>1161</v>
      </c>
      <c r="D42" s="395">
        <v>5</v>
      </c>
      <c r="E42" s="312">
        <v>10383</v>
      </c>
      <c r="F42" s="413">
        <v>7</v>
      </c>
      <c r="G42" s="314">
        <v>310</v>
      </c>
      <c r="H42" s="395">
        <v>11</v>
      </c>
      <c r="I42" s="316">
        <v>3551</v>
      </c>
      <c r="J42" s="413">
        <v>11</v>
      </c>
      <c r="K42" s="317">
        <v>4286</v>
      </c>
      <c r="L42" s="395">
        <v>9</v>
      </c>
      <c r="M42" s="312">
        <v>15744</v>
      </c>
      <c r="N42" s="413">
        <v>19</v>
      </c>
      <c r="O42" s="314">
        <v>1011</v>
      </c>
      <c r="P42" s="395">
        <v>3</v>
      </c>
      <c r="Q42" s="312">
        <v>103333</v>
      </c>
      <c r="R42" s="413">
        <v>1</v>
      </c>
      <c r="S42" s="342">
        <v>21103</v>
      </c>
      <c r="T42" s="395">
        <v>5</v>
      </c>
      <c r="U42" s="408">
        <v>82</v>
      </c>
      <c r="V42" s="408">
        <v>71</v>
      </c>
      <c r="W42" s="409">
        <v>153</v>
      </c>
    </row>
    <row r="43" spans="1:23" ht="48.75" customHeight="1">
      <c r="A43" s="216">
        <v>13</v>
      </c>
      <c r="B43" s="309" t="s">
        <v>920</v>
      </c>
      <c r="C43" s="310">
        <v>2325</v>
      </c>
      <c r="D43" s="395">
        <v>15</v>
      </c>
      <c r="E43" s="312">
        <v>10118</v>
      </c>
      <c r="F43" s="413">
        <v>9</v>
      </c>
      <c r="G43" s="314">
        <v>260</v>
      </c>
      <c r="H43" s="395">
        <v>5</v>
      </c>
      <c r="I43" s="316">
        <v>3973</v>
      </c>
      <c r="J43" s="413">
        <v>14</v>
      </c>
      <c r="K43" s="317">
        <v>3780</v>
      </c>
      <c r="L43" s="395">
        <v>7</v>
      </c>
      <c r="M43" s="312">
        <v>21260</v>
      </c>
      <c r="N43" s="413">
        <v>3</v>
      </c>
      <c r="O43" s="314" t="s">
        <v>1142</v>
      </c>
      <c r="P43" s="395">
        <v>0</v>
      </c>
      <c r="Q43" s="312">
        <v>90724</v>
      </c>
      <c r="R43" s="413">
        <v>15</v>
      </c>
      <c r="S43" s="342">
        <v>20715</v>
      </c>
      <c r="T43" s="395">
        <v>13</v>
      </c>
      <c r="U43" s="408">
        <v>71</v>
      </c>
      <c r="V43" s="408">
        <v>81</v>
      </c>
      <c r="W43" s="409">
        <v>152</v>
      </c>
    </row>
    <row r="44" spans="1:23" ht="48.75" customHeight="1">
      <c r="A44" s="216">
        <v>14</v>
      </c>
      <c r="B44" s="309" t="s">
        <v>980</v>
      </c>
      <c r="C44" s="310">
        <v>2425</v>
      </c>
      <c r="D44" s="395">
        <v>9</v>
      </c>
      <c r="E44" s="312">
        <v>10481</v>
      </c>
      <c r="F44" s="413">
        <v>3</v>
      </c>
      <c r="G44" s="314">
        <v>220</v>
      </c>
      <c r="H44" s="395">
        <v>3</v>
      </c>
      <c r="I44" s="316">
        <v>2034</v>
      </c>
      <c r="J44" s="413">
        <v>2</v>
      </c>
      <c r="K44" s="317">
        <v>3214</v>
      </c>
      <c r="L44" s="395">
        <v>4</v>
      </c>
      <c r="M44" s="312">
        <v>20735</v>
      </c>
      <c r="N44" s="413">
        <v>8</v>
      </c>
      <c r="O44" s="314">
        <v>1119</v>
      </c>
      <c r="P44" s="395">
        <v>5</v>
      </c>
      <c r="Q44" s="312">
        <v>90172</v>
      </c>
      <c r="R44" s="413">
        <v>18</v>
      </c>
      <c r="S44" s="342">
        <v>20841</v>
      </c>
      <c r="T44" s="395">
        <v>10</v>
      </c>
      <c r="U44" s="408">
        <v>72.5</v>
      </c>
      <c r="V44" s="408">
        <v>62</v>
      </c>
      <c r="W44" s="409">
        <v>134.5</v>
      </c>
    </row>
    <row r="45" spans="1:23" ht="48.75" customHeight="1">
      <c r="A45" s="216">
        <v>15</v>
      </c>
      <c r="B45" s="309" t="s">
        <v>823</v>
      </c>
      <c r="C45" s="310">
        <v>2477</v>
      </c>
      <c r="D45" s="395">
        <v>6</v>
      </c>
      <c r="E45" s="420" t="s">
        <v>1141</v>
      </c>
      <c r="F45" s="413">
        <v>10.5</v>
      </c>
      <c r="G45" s="314">
        <v>220</v>
      </c>
      <c r="H45" s="395">
        <v>2</v>
      </c>
      <c r="I45" s="316">
        <v>2287</v>
      </c>
      <c r="J45" s="413">
        <v>4</v>
      </c>
      <c r="K45" s="317">
        <v>3270</v>
      </c>
      <c r="L45" s="395">
        <v>5</v>
      </c>
      <c r="M45" s="312">
        <v>15796</v>
      </c>
      <c r="N45" s="413">
        <v>17</v>
      </c>
      <c r="O45" s="314">
        <v>1179</v>
      </c>
      <c r="P45" s="395">
        <v>8</v>
      </c>
      <c r="Q45" s="312">
        <v>93114</v>
      </c>
      <c r="R45" s="413">
        <v>10</v>
      </c>
      <c r="S45" s="342">
        <v>20881</v>
      </c>
      <c r="T45" s="395">
        <v>8</v>
      </c>
      <c r="U45" s="408">
        <v>62</v>
      </c>
      <c r="V45" s="408">
        <v>70.5</v>
      </c>
      <c r="W45" s="409">
        <v>132.5</v>
      </c>
    </row>
    <row r="46" spans="1:23" ht="48.75" customHeight="1">
      <c r="A46" s="216">
        <v>16</v>
      </c>
      <c r="B46" s="309" t="s">
        <v>893</v>
      </c>
      <c r="C46" s="390" t="s">
        <v>1155</v>
      </c>
      <c r="D46" s="395">
        <v>0</v>
      </c>
      <c r="E46" s="312">
        <v>5960</v>
      </c>
      <c r="F46" s="413">
        <v>13</v>
      </c>
      <c r="G46" s="314">
        <v>290</v>
      </c>
      <c r="H46" s="395">
        <v>9</v>
      </c>
      <c r="I46" s="316">
        <v>1949</v>
      </c>
      <c r="J46" s="413">
        <v>1</v>
      </c>
      <c r="K46" s="317">
        <v>3037</v>
      </c>
      <c r="L46" s="395">
        <v>3</v>
      </c>
      <c r="M46" s="312">
        <v>20282</v>
      </c>
      <c r="N46" s="413">
        <v>12</v>
      </c>
      <c r="O46" s="314">
        <v>1168</v>
      </c>
      <c r="P46" s="395">
        <v>7</v>
      </c>
      <c r="Q46" s="312">
        <v>93761</v>
      </c>
      <c r="R46" s="413">
        <v>9</v>
      </c>
      <c r="S46" s="342">
        <v>20946</v>
      </c>
      <c r="T46" s="395">
        <v>7</v>
      </c>
      <c r="U46" s="408">
        <v>62</v>
      </c>
      <c r="V46" s="408">
        <v>61</v>
      </c>
      <c r="W46" s="409">
        <v>123</v>
      </c>
    </row>
    <row r="47" spans="1:23" ht="48.75" customHeight="1">
      <c r="A47" s="216">
        <v>17</v>
      </c>
      <c r="B47" s="309" t="s">
        <v>959</v>
      </c>
      <c r="C47" s="310">
        <v>2454</v>
      </c>
      <c r="D47" s="395">
        <v>7</v>
      </c>
      <c r="E47" s="312">
        <v>10454</v>
      </c>
      <c r="F47" s="413">
        <v>6</v>
      </c>
      <c r="G47" s="314" t="s">
        <v>1175</v>
      </c>
      <c r="H47" s="395">
        <v>0</v>
      </c>
      <c r="I47" s="316">
        <v>2293</v>
      </c>
      <c r="J47" s="413">
        <v>5</v>
      </c>
      <c r="K47" s="317">
        <v>3750</v>
      </c>
      <c r="L47" s="395">
        <v>6</v>
      </c>
      <c r="M47" s="312">
        <v>20085</v>
      </c>
      <c r="N47" s="413">
        <v>13</v>
      </c>
      <c r="O47" s="314">
        <v>1008</v>
      </c>
      <c r="P47" s="395">
        <v>2</v>
      </c>
      <c r="Q47" s="312">
        <v>92128</v>
      </c>
      <c r="R47" s="413">
        <v>12</v>
      </c>
      <c r="S47" s="342">
        <v>21446</v>
      </c>
      <c r="T47" s="395">
        <v>3</v>
      </c>
      <c r="U47" s="408">
        <v>63.5</v>
      </c>
      <c r="V47" s="408">
        <v>54</v>
      </c>
      <c r="W47" s="409">
        <v>117.5</v>
      </c>
    </row>
    <row r="48" spans="1:23" ht="48.75" customHeight="1">
      <c r="A48" s="216">
        <v>18</v>
      </c>
      <c r="B48" s="309" t="s">
        <v>836</v>
      </c>
      <c r="C48" s="310">
        <v>2647</v>
      </c>
      <c r="D48" s="395">
        <v>3</v>
      </c>
      <c r="E48" s="312">
        <v>10459</v>
      </c>
      <c r="F48" s="413">
        <v>5</v>
      </c>
      <c r="G48" s="314">
        <v>280</v>
      </c>
      <c r="H48" s="395">
        <v>6</v>
      </c>
      <c r="I48" s="316">
        <v>2470</v>
      </c>
      <c r="J48" s="413">
        <v>6</v>
      </c>
      <c r="K48" s="317">
        <v>2932</v>
      </c>
      <c r="L48" s="395">
        <v>2</v>
      </c>
      <c r="M48" s="312">
        <v>21645</v>
      </c>
      <c r="N48" s="413">
        <v>2</v>
      </c>
      <c r="O48" s="314">
        <v>1089</v>
      </c>
      <c r="P48" s="395">
        <v>4</v>
      </c>
      <c r="Q48" s="312">
        <v>92543</v>
      </c>
      <c r="R48" s="413">
        <v>11</v>
      </c>
      <c r="S48" s="342" t="s">
        <v>1197</v>
      </c>
      <c r="T48" s="395">
        <v>0</v>
      </c>
      <c r="U48" s="408">
        <v>59</v>
      </c>
      <c r="V48" s="408">
        <v>39</v>
      </c>
      <c r="W48" s="409">
        <v>98</v>
      </c>
    </row>
    <row r="49" spans="1:23" ht="48.75" customHeight="1">
      <c r="A49" s="216">
        <v>19</v>
      </c>
      <c r="B49" s="309" t="s">
        <v>969</v>
      </c>
      <c r="C49" s="310">
        <v>2689</v>
      </c>
      <c r="D49" s="395">
        <v>2</v>
      </c>
      <c r="E49" s="312">
        <v>10331</v>
      </c>
      <c r="F49" s="413">
        <v>8</v>
      </c>
      <c r="G49" s="314">
        <v>240</v>
      </c>
      <c r="H49" s="395">
        <v>4</v>
      </c>
      <c r="I49" s="316">
        <v>2182</v>
      </c>
      <c r="J49" s="413">
        <v>3</v>
      </c>
      <c r="K49" s="317">
        <v>4701</v>
      </c>
      <c r="L49" s="395">
        <v>12</v>
      </c>
      <c r="M49" s="312">
        <v>22214</v>
      </c>
      <c r="N49" s="413">
        <v>1</v>
      </c>
      <c r="O49" s="314">
        <v>1154</v>
      </c>
      <c r="P49" s="395">
        <v>6</v>
      </c>
      <c r="Q49" s="312">
        <v>100452</v>
      </c>
      <c r="R49" s="413">
        <v>4</v>
      </c>
      <c r="S49" s="342">
        <v>21717</v>
      </c>
      <c r="T49" s="395">
        <v>2</v>
      </c>
      <c r="U49" s="408">
        <v>37.5</v>
      </c>
      <c r="V49" s="408">
        <v>42</v>
      </c>
      <c r="W49" s="409">
        <v>79.5</v>
      </c>
    </row>
    <row r="50" ht="50.25" customHeight="1"/>
    <row r="51" ht="50.25" customHeight="1"/>
    <row r="52" ht="50.25" customHeight="1"/>
    <row r="55" ht="61.5" customHeight="1"/>
    <row r="56" ht="61.5" customHeight="1"/>
    <row r="57" ht="61.5" customHeight="1"/>
    <row r="58" ht="61.5" customHeight="1"/>
    <row r="59" ht="61.5" customHeight="1"/>
    <row r="60" ht="61.5" customHeight="1"/>
    <row r="61" ht="61.5" customHeight="1"/>
    <row r="62" ht="61.5" customHeight="1"/>
  </sheetData>
  <sheetProtection/>
  <mergeCells count="32">
    <mergeCell ref="Q6:R6"/>
    <mergeCell ref="I6:J6"/>
    <mergeCell ref="G6:H6"/>
    <mergeCell ref="K6:L6"/>
    <mergeCell ref="O6:P6"/>
    <mergeCell ref="W29:W30"/>
    <mergeCell ref="C29:D29"/>
    <mergeCell ref="I29:J29"/>
    <mergeCell ref="K29:L29"/>
    <mergeCell ref="O29:P29"/>
    <mergeCell ref="U29:U30"/>
    <mergeCell ref="V29:V30"/>
    <mergeCell ref="A1:W1"/>
    <mergeCell ref="A2:W2"/>
    <mergeCell ref="M29:N29"/>
    <mergeCell ref="Q29:R29"/>
    <mergeCell ref="G29:H29"/>
    <mergeCell ref="W6:W7"/>
    <mergeCell ref="A6:A7"/>
    <mergeCell ref="B6:B7"/>
    <mergeCell ref="M6:N6"/>
    <mergeCell ref="C6:D6"/>
    <mergeCell ref="A3:W3"/>
    <mergeCell ref="A4:W4"/>
    <mergeCell ref="R5:W5"/>
    <mergeCell ref="S29:T29"/>
    <mergeCell ref="E29:F29"/>
    <mergeCell ref="A27:W27"/>
    <mergeCell ref="A28:W28"/>
    <mergeCell ref="S6:T6"/>
    <mergeCell ref="U6:V6"/>
    <mergeCell ref="E6:F6"/>
  </mergeCells>
  <conditionalFormatting sqref="W8:W26">
    <cfRule type="duplicateValues" priority="2" dxfId="0" stopIfTrue="1">
      <formula>AND(COUNTIF($W$8:$W$26,W8)&gt;1,NOT(ISBLANK(W8)))</formula>
    </cfRule>
  </conditionalFormatting>
  <conditionalFormatting sqref="W31:W49">
    <cfRule type="duplicateValues" priority="1" dxfId="0" stopIfTrue="1">
      <formula>AND(COUNTIF($W$31:$W$49,W31)&gt;1,NOT(ISBLANK(W31)))</formula>
    </cfRule>
  </conditionalFormatting>
  <hyperlinks>
    <hyperlink ref="A3:S3" location="'YARIŞMA PROGRAMI'!A1" display="GENEL PUAN TABLOSU"/>
    <hyperlink ref="A27:S27" location="'YARIŞMA PROGRAMI'!A1" display="GENEL PUAN TABLOSU"/>
  </hyperlinks>
  <printOptions/>
  <pageMargins left="0.43" right="0.37" top="0.7480314960629921" bottom="0.75" header="0.31496062992125984" footer="0.77"/>
  <pageSetup fitToHeight="0" fitToWidth="1" horizontalDpi="600" verticalDpi="600" orientation="landscape" paperSize="9" scale="40" r:id="rId2"/>
  <rowBreaks count="1" manualBreakCount="1">
    <brk id="26" max="24" man="1"/>
  </rowBreaks>
  <drawing r:id="rId1"/>
</worksheet>
</file>

<file path=xl/worksheets/sheet16.xml><?xml version="1.0" encoding="utf-8"?>
<worksheet xmlns="http://schemas.openxmlformats.org/spreadsheetml/2006/main" xmlns:r="http://schemas.openxmlformats.org/officeDocument/2006/relationships">
  <sheetPr>
    <tabColor theme="8" tint="0.39998000860214233"/>
    <pageSetUpPr fitToPage="1"/>
  </sheetPr>
  <dimension ref="A1:O175"/>
  <sheetViews>
    <sheetView view="pageBreakPreview" zoomScale="70" zoomScaleSheetLayoutView="70" zoomScalePageLayoutView="0" workbookViewId="0" topLeftCell="A1">
      <selection activeCell="D9" sqref="D9"/>
    </sheetView>
  </sheetViews>
  <sheetFormatPr defaultColWidth="9.140625" defaultRowHeight="12.75"/>
  <cols>
    <col min="2" max="2" width="17.57421875" style="0" hidden="1" customWidth="1"/>
    <col min="4" max="4" width="16.140625" style="0" customWidth="1"/>
    <col min="5" max="5" width="39.28125" style="0" bestFit="1" customWidth="1"/>
    <col min="6" max="6" width="42.00390625" style="0" customWidth="1"/>
    <col min="7" max="7" width="12.8515625" style="0" customWidth="1"/>
    <col min="8" max="8" width="9.140625" style="0" customWidth="1"/>
    <col min="9" max="9" width="10.57421875" style="0" customWidth="1"/>
    <col min="10" max="10" width="13.7109375" style="0" hidden="1" customWidth="1"/>
    <col min="11" max="11" width="13.140625" style="0" customWidth="1"/>
    <col min="12" max="12" width="17.421875" style="0" customWidth="1"/>
    <col min="13" max="13" width="34.7109375" style="0" customWidth="1"/>
    <col min="14" max="14" width="40.8515625" style="0" customWidth="1"/>
    <col min="15" max="15" width="19.140625" style="0" customWidth="1"/>
  </cols>
  <sheetData>
    <row r="1" spans="1:15" ht="48" customHeight="1">
      <c r="A1" s="497" t="str">
        <f>('YARIŞMA BİLGİLERİ'!A2)</f>
        <v>Türkiye Atletizm Federasyonu
Eskişehir Atletizm İl Temsilciliği</v>
      </c>
      <c r="B1" s="497"/>
      <c r="C1" s="497"/>
      <c r="D1" s="497"/>
      <c r="E1" s="497"/>
      <c r="F1" s="497"/>
      <c r="G1" s="497"/>
      <c r="H1" s="497"/>
      <c r="I1" s="497"/>
      <c r="J1" s="497"/>
      <c r="K1" s="497"/>
      <c r="L1" s="497"/>
      <c r="M1" s="497"/>
      <c r="N1" s="497"/>
      <c r="O1" s="497"/>
    </row>
    <row r="2" spans="1:15" ht="18" customHeight="1">
      <c r="A2" s="498" t="str">
        <f>'YARIŞMA BİLGİLERİ'!F19</f>
        <v>Kulüpler arası Yıldızlar Ligi 1.Kademe Yarışmaları</v>
      </c>
      <c r="B2" s="498"/>
      <c r="C2" s="498"/>
      <c r="D2" s="498"/>
      <c r="E2" s="498"/>
      <c r="F2" s="498"/>
      <c r="G2" s="498"/>
      <c r="H2" s="498"/>
      <c r="I2" s="498"/>
      <c r="J2" s="498"/>
      <c r="K2" s="498"/>
      <c r="L2" s="498"/>
      <c r="M2" s="498"/>
      <c r="N2" s="498"/>
      <c r="O2" s="498"/>
    </row>
    <row r="3" spans="1:15" ht="23.25" customHeight="1">
      <c r="A3" s="499" t="s">
        <v>744</v>
      </c>
      <c r="B3" s="499"/>
      <c r="C3" s="499"/>
      <c r="D3" s="499"/>
      <c r="E3" s="499"/>
      <c r="F3" s="499"/>
      <c r="G3" s="499"/>
      <c r="H3" s="499"/>
      <c r="I3" s="499"/>
      <c r="J3" s="499"/>
      <c r="K3" s="499"/>
      <c r="L3" s="499"/>
      <c r="M3" s="499"/>
      <c r="N3" s="499"/>
      <c r="O3" s="499"/>
    </row>
    <row r="4" spans="1:15" ht="23.25" customHeight="1">
      <c r="A4" s="500" t="s">
        <v>376</v>
      </c>
      <c r="B4" s="500"/>
      <c r="C4" s="500"/>
      <c r="D4" s="500"/>
      <c r="E4" s="500"/>
      <c r="F4" s="500"/>
      <c r="G4" s="500"/>
      <c r="H4" s="238"/>
      <c r="I4" s="503" t="s">
        <v>370</v>
      </c>
      <c r="J4" s="503"/>
      <c r="K4" s="503"/>
      <c r="L4" s="503"/>
      <c r="M4" s="503"/>
      <c r="N4" s="503"/>
      <c r="O4" s="503"/>
    </row>
    <row r="5" spans="1:15" ht="27" customHeight="1">
      <c r="A5" s="501" t="s">
        <v>16</v>
      </c>
      <c r="B5" s="502"/>
      <c r="C5" s="502"/>
      <c r="D5" s="502"/>
      <c r="E5" s="502"/>
      <c r="F5" s="502"/>
      <c r="G5" s="502"/>
      <c r="H5" s="235"/>
      <c r="I5" s="239"/>
      <c r="J5" s="240"/>
      <c r="K5" s="241"/>
      <c r="L5" s="241"/>
      <c r="M5" s="241"/>
      <c r="N5" s="241"/>
      <c r="O5" s="241"/>
    </row>
    <row r="6" spans="1:15" ht="33" customHeight="1">
      <c r="A6" s="212" t="s">
        <v>12</v>
      </c>
      <c r="B6" s="212" t="s">
        <v>82</v>
      </c>
      <c r="C6" s="212" t="s">
        <v>81</v>
      </c>
      <c r="D6" s="213" t="s">
        <v>13</v>
      </c>
      <c r="E6" s="214" t="s">
        <v>14</v>
      </c>
      <c r="F6" s="214" t="s">
        <v>537</v>
      </c>
      <c r="G6" s="215" t="s">
        <v>218</v>
      </c>
      <c r="H6" s="236"/>
      <c r="I6" s="237" t="s">
        <v>6</v>
      </c>
      <c r="J6" s="244"/>
      <c r="K6" s="237" t="s">
        <v>80</v>
      </c>
      <c r="L6" s="237" t="s">
        <v>21</v>
      </c>
      <c r="M6" s="237" t="s">
        <v>7</v>
      </c>
      <c r="N6" s="237" t="s">
        <v>537</v>
      </c>
      <c r="O6" s="237" t="s">
        <v>227</v>
      </c>
    </row>
    <row r="7" spans="1:15" ht="33" customHeight="1">
      <c r="A7" s="357">
        <v>1</v>
      </c>
      <c r="B7" s="358" t="s">
        <v>141</v>
      </c>
      <c r="C7" s="359" t="s">
        <v>1072</v>
      </c>
      <c r="D7" s="360" t="s">
        <v>1072</v>
      </c>
      <c r="E7" s="361" t="s">
        <v>1072</v>
      </c>
      <c r="F7" s="361" t="s">
        <v>1072</v>
      </c>
      <c r="G7" s="362"/>
      <c r="H7" s="236"/>
      <c r="I7" s="357">
        <v>1</v>
      </c>
      <c r="J7" s="358" t="s">
        <v>397</v>
      </c>
      <c r="K7" s="364">
        <v>444</v>
      </c>
      <c r="L7" s="365">
        <v>35431</v>
      </c>
      <c r="M7" s="366" t="s">
        <v>878</v>
      </c>
      <c r="N7" s="366" t="s">
        <v>881</v>
      </c>
      <c r="O7" s="367"/>
    </row>
    <row r="8" spans="1:15" ht="33" customHeight="1">
      <c r="A8" s="357">
        <v>2</v>
      </c>
      <c r="B8" s="358" t="s">
        <v>142</v>
      </c>
      <c r="C8" s="359">
        <v>437</v>
      </c>
      <c r="D8" s="360">
        <v>35439</v>
      </c>
      <c r="E8" s="361" t="s">
        <v>868</v>
      </c>
      <c r="F8" s="361" t="s">
        <v>881</v>
      </c>
      <c r="G8" s="362"/>
      <c r="H8" s="236"/>
      <c r="I8" s="357">
        <v>2</v>
      </c>
      <c r="J8" s="358" t="s">
        <v>398</v>
      </c>
      <c r="K8" s="364">
        <v>523</v>
      </c>
      <c r="L8" s="365">
        <v>36540</v>
      </c>
      <c r="M8" s="366" t="s">
        <v>1068</v>
      </c>
      <c r="N8" s="366" t="s">
        <v>923</v>
      </c>
      <c r="O8" s="367"/>
    </row>
    <row r="9" spans="1:15" ht="33" customHeight="1">
      <c r="A9" s="357">
        <v>3</v>
      </c>
      <c r="B9" s="358" t="s">
        <v>143</v>
      </c>
      <c r="C9" s="359">
        <v>528</v>
      </c>
      <c r="D9" s="360">
        <v>36309</v>
      </c>
      <c r="E9" s="361" t="s">
        <v>1059</v>
      </c>
      <c r="F9" s="361" t="s">
        <v>923</v>
      </c>
      <c r="G9" s="362"/>
      <c r="H9" s="236"/>
      <c r="I9" s="357">
        <v>3</v>
      </c>
      <c r="J9" s="358" t="s">
        <v>399</v>
      </c>
      <c r="K9" s="364">
        <v>412</v>
      </c>
      <c r="L9" s="365">
        <v>35431</v>
      </c>
      <c r="M9" s="366" t="s">
        <v>837</v>
      </c>
      <c r="N9" s="366" t="s">
        <v>849</v>
      </c>
      <c r="O9" s="367"/>
    </row>
    <row r="10" spans="1:15" ht="33" customHeight="1">
      <c r="A10" s="357">
        <v>4</v>
      </c>
      <c r="B10" s="358" t="s">
        <v>144</v>
      </c>
      <c r="C10" s="359">
        <v>407</v>
      </c>
      <c r="D10" s="360">
        <v>35796</v>
      </c>
      <c r="E10" s="361" t="s">
        <v>838</v>
      </c>
      <c r="F10" s="361" t="s">
        <v>849</v>
      </c>
      <c r="G10" s="362"/>
      <c r="H10" s="236"/>
      <c r="I10" s="357">
        <v>4</v>
      </c>
      <c r="J10" s="358" t="s">
        <v>400</v>
      </c>
      <c r="K10" s="364">
        <v>453</v>
      </c>
      <c r="L10" s="365">
        <v>36526</v>
      </c>
      <c r="M10" s="366" t="s">
        <v>891</v>
      </c>
      <c r="N10" s="366" t="s">
        <v>893</v>
      </c>
      <c r="O10" s="367"/>
    </row>
    <row r="11" spans="1:15" ht="33" customHeight="1">
      <c r="A11" s="357">
        <v>5</v>
      </c>
      <c r="B11" s="358" t="s">
        <v>145</v>
      </c>
      <c r="C11" s="359">
        <v>458</v>
      </c>
      <c r="D11" s="360">
        <v>36526</v>
      </c>
      <c r="E11" s="361" t="s">
        <v>883</v>
      </c>
      <c r="F11" s="361" t="s">
        <v>893</v>
      </c>
      <c r="G11" s="362"/>
      <c r="H11" s="236"/>
      <c r="I11" s="357">
        <v>5</v>
      </c>
      <c r="J11" s="358" t="s">
        <v>401</v>
      </c>
      <c r="K11" s="364">
        <v>469</v>
      </c>
      <c r="L11" s="365">
        <v>35820</v>
      </c>
      <c r="M11" s="366" t="s">
        <v>903</v>
      </c>
      <c r="N11" s="366" t="s">
        <v>905</v>
      </c>
      <c r="O11" s="367"/>
    </row>
    <row r="12" spans="1:15" ht="33" customHeight="1">
      <c r="A12" s="357">
        <v>6</v>
      </c>
      <c r="B12" s="358" t="s">
        <v>146</v>
      </c>
      <c r="C12" s="359">
        <v>466</v>
      </c>
      <c r="D12" s="360">
        <v>36161</v>
      </c>
      <c r="E12" s="361" t="s">
        <v>894</v>
      </c>
      <c r="F12" s="361" t="s">
        <v>905</v>
      </c>
      <c r="G12" s="362"/>
      <c r="H12" s="236"/>
      <c r="I12" s="357">
        <v>6</v>
      </c>
      <c r="J12" s="358" t="s">
        <v>402</v>
      </c>
      <c r="K12" s="364">
        <v>333</v>
      </c>
      <c r="L12" s="365">
        <v>35472</v>
      </c>
      <c r="M12" s="366" t="s">
        <v>1022</v>
      </c>
      <c r="N12" s="366" t="s">
        <v>812</v>
      </c>
      <c r="O12" s="367"/>
    </row>
    <row r="13" spans="1:15" ht="33" customHeight="1">
      <c r="A13" s="357">
        <v>7</v>
      </c>
      <c r="B13" s="358" t="s">
        <v>442</v>
      </c>
      <c r="C13" s="359">
        <v>337</v>
      </c>
      <c r="D13" s="360">
        <v>35586</v>
      </c>
      <c r="E13" s="361" t="s">
        <v>1014</v>
      </c>
      <c r="F13" s="361" t="s">
        <v>812</v>
      </c>
      <c r="G13" s="362"/>
      <c r="H13" s="236"/>
      <c r="I13" s="357">
        <v>7</v>
      </c>
      <c r="J13" s="358" t="s">
        <v>403</v>
      </c>
      <c r="K13" s="364">
        <v>585</v>
      </c>
      <c r="L13" s="365">
        <v>35870</v>
      </c>
      <c r="M13" s="366" t="s">
        <v>971</v>
      </c>
      <c r="N13" s="366" t="s">
        <v>980</v>
      </c>
      <c r="O13" s="367"/>
    </row>
    <row r="14" spans="1:15" ht="33" customHeight="1">
      <c r="A14" s="357">
        <v>8</v>
      </c>
      <c r="B14" s="358" t="s">
        <v>443</v>
      </c>
      <c r="C14" s="359">
        <v>585</v>
      </c>
      <c r="D14" s="360">
        <v>35870</v>
      </c>
      <c r="E14" s="361" t="s">
        <v>971</v>
      </c>
      <c r="F14" s="361" t="s">
        <v>980</v>
      </c>
      <c r="G14" s="362"/>
      <c r="H14" s="236"/>
      <c r="I14" s="357">
        <v>8</v>
      </c>
      <c r="J14" s="358" t="s">
        <v>404</v>
      </c>
      <c r="K14" s="364">
        <v>561</v>
      </c>
      <c r="L14" s="365">
        <v>36526</v>
      </c>
      <c r="M14" s="366" t="s">
        <v>955</v>
      </c>
      <c r="N14" s="366" t="s">
        <v>959</v>
      </c>
      <c r="O14" s="367"/>
    </row>
    <row r="15" spans="1:15" ht="33" customHeight="1">
      <c r="A15" s="501" t="s">
        <v>17</v>
      </c>
      <c r="B15" s="502"/>
      <c r="C15" s="502"/>
      <c r="D15" s="502"/>
      <c r="E15" s="502"/>
      <c r="F15" s="502"/>
      <c r="G15" s="502"/>
      <c r="H15" s="236"/>
      <c r="I15" s="357">
        <v>9</v>
      </c>
      <c r="J15" s="358" t="s">
        <v>405</v>
      </c>
      <c r="K15" s="364">
        <v>389</v>
      </c>
      <c r="L15" s="365">
        <v>35847</v>
      </c>
      <c r="M15" s="366" t="s">
        <v>833</v>
      </c>
      <c r="N15" s="366" t="s">
        <v>835</v>
      </c>
      <c r="O15" s="367"/>
    </row>
    <row r="16" spans="1:15" ht="33" customHeight="1">
      <c r="A16" s="212" t="s">
        <v>12</v>
      </c>
      <c r="B16" s="212" t="s">
        <v>82</v>
      </c>
      <c r="C16" s="212" t="s">
        <v>81</v>
      </c>
      <c r="D16" s="213" t="s">
        <v>13</v>
      </c>
      <c r="E16" s="214" t="s">
        <v>14</v>
      </c>
      <c r="F16" s="214" t="s">
        <v>537</v>
      </c>
      <c r="G16" s="215" t="s">
        <v>218</v>
      </c>
      <c r="H16" s="236"/>
      <c r="I16" s="357">
        <v>10</v>
      </c>
      <c r="J16" s="358" t="s">
        <v>406</v>
      </c>
      <c r="K16" s="364">
        <v>476</v>
      </c>
      <c r="L16" s="365">
        <v>36161</v>
      </c>
      <c r="M16" s="366" t="s">
        <v>1045</v>
      </c>
      <c r="N16" s="366" t="s">
        <v>906</v>
      </c>
      <c r="O16" s="367"/>
    </row>
    <row r="17" spans="1:15" ht="33" customHeight="1">
      <c r="A17" s="357">
        <v>1</v>
      </c>
      <c r="B17" s="358" t="s">
        <v>147</v>
      </c>
      <c r="C17" s="359" t="s">
        <v>1072</v>
      </c>
      <c r="D17" s="360" t="s">
        <v>1072</v>
      </c>
      <c r="E17" s="361" t="s">
        <v>1072</v>
      </c>
      <c r="F17" s="361" t="s">
        <v>1072</v>
      </c>
      <c r="G17" s="362"/>
      <c r="H17" s="236"/>
      <c r="I17" s="357">
        <v>11</v>
      </c>
      <c r="J17" s="358" t="s">
        <v>407</v>
      </c>
      <c r="K17" s="364">
        <v>736</v>
      </c>
      <c r="L17" s="365">
        <v>36188</v>
      </c>
      <c r="M17" s="366" t="s">
        <v>917</v>
      </c>
      <c r="N17" s="366" t="s">
        <v>920</v>
      </c>
      <c r="O17" s="367"/>
    </row>
    <row r="18" spans="1:15" ht="33" customHeight="1">
      <c r="A18" s="357">
        <v>2</v>
      </c>
      <c r="B18" s="358" t="s">
        <v>148</v>
      </c>
      <c r="C18" s="359">
        <v>562</v>
      </c>
      <c r="D18" s="360">
        <v>35443</v>
      </c>
      <c r="E18" s="361" t="s">
        <v>951</v>
      </c>
      <c r="F18" s="361" t="s">
        <v>959</v>
      </c>
      <c r="G18" s="362"/>
      <c r="H18" s="236"/>
      <c r="I18" s="357">
        <v>12</v>
      </c>
      <c r="J18" s="358" t="s">
        <v>408</v>
      </c>
      <c r="K18" s="364">
        <v>366</v>
      </c>
      <c r="L18" s="365">
        <v>35852</v>
      </c>
      <c r="M18" s="366" t="s">
        <v>813</v>
      </c>
      <c r="N18" s="366" t="s">
        <v>823</v>
      </c>
      <c r="O18" s="367"/>
    </row>
    <row r="19" spans="1:15" ht="33" customHeight="1">
      <c r="A19" s="357">
        <v>3</v>
      </c>
      <c r="B19" s="358" t="s">
        <v>149</v>
      </c>
      <c r="C19" s="359">
        <v>387</v>
      </c>
      <c r="D19" s="360">
        <v>36040</v>
      </c>
      <c r="E19" s="361" t="s">
        <v>825</v>
      </c>
      <c r="F19" s="361" t="s">
        <v>835</v>
      </c>
      <c r="G19" s="362"/>
      <c r="H19" s="236"/>
      <c r="I19" s="357">
        <v>13</v>
      </c>
      <c r="J19" s="358" t="s">
        <v>409</v>
      </c>
      <c r="K19" s="364">
        <v>555</v>
      </c>
      <c r="L19" s="365">
        <v>35443</v>
      </c>
      <c r="M19" s="366" t="s">
        <v>947</v>
      </c>
      <c r="N19" s="366" t="s">
        <v>950</v>
      </c>
      <c r="O19" s="367"/>
    </row>
    <row r="20" spans="1:15" ht="33" customHeight="1">
      <c r="A20" s="357">
        <v>4</v>
      </c>
      <c r="B20" s="358" t="s">
        <v>150</v>
      </c>
      <c r="C20" s="359">
        <v>480</v>
      </c>
      <c r="D20" s="360">
        <v>35431</v>
      </c>
      <c r="E20" s="361" t="s">
        <v>1035</v>
      </c>
      <c r="F20" s="361" t="s">
        <v>906</v>
      </c>
      <c r="G20" s="362"/>
      <c r="H20" s="236"/>
      <c r="I20" s="357">
        <v>14</v>
      </c>
      <c r="J20" s="358" t="s">
        <v>410</v>
      </c>
      <c r="K20" s="364">
        <v>422</v>
      </c>
      <c r="L20" s="365">
        <v>35851</v>
      </c>
      <c r="M20" s="366" t="s">
        <v>863</v>
      </c>
      <c r="N20" s="366" t="s">
        <v>866</v>
      </c>
      <c r="O20" s="367"/>
    </row>
    <row r="21" spans="1:15" ht="33" customHeight="1">
      <c r="A21" s="357">
        <v>5</v>
      </c>
      <c r="B21" s="358" t="s">
        <v>151</v>
      </c>
      <c r="C21" s="359">
        <v>514</v>
      </c>
      <c r="D21" s="360">
        <v>35796</v>
      </c>
      <c r="E21" s="361" t="s">
        <v>1107</v>
      </c>
      <c r="F21" s="361" t="s">
        <v>920</v>
      </c>
      <c r="G21" s="362"/>
      <c r="H21" s="236"/>
      <c r="I21" s="357">
        <v>15</v>
      </c>
      <c r="J21" s="358" t="s">
        <v>411</v>
      </c>
      <c r="K21" s="364">
        <v>567</v>
      </c>
      <c r="L21" s="365">
        <v>36387</v>
      </c>
      <c r="M21" s="366" t="s">
        <v>968</v>
      </c>
      <c r="N21" s="366" t="s">
        <v>969</v>
      </c>
      <c r="O21" s="367"/>
    </row>
    <row r="22" spans="1:15" ht="33" customHeight="1">
      <c r="A22" s="357">
        <v>6</v>
      </c>
      <c r="B22" s="358" t="s">
        <v>152</v>
      </c>
      <c r="C22" s="359">
        <v>369</v>
      </c>
      <c r="D22" s="360">
        <v>36165</v>
      </c>
      <c r="E22" s="361" t="s">
        <v>814</v>
      </c>
      <c r="F22" s="361" t="s">
        <v>823</v>
      </c>
      <c r="G22" s="362"/>
      <c r="H22" s="236"/>
      <c r="I22" s="357">
        <v>16</v>
      </c>
      <c r="J22" s="358" t="s">
        <v>412</v>
      </c>
      <c r="K22" s="364">
        <v>394</v>
      </c>
      <c r="L22" s="365">
        <v>0</v>
      </c>
      <c r="M22" s="366" t="s">
        <v>1033</v>
      </c>
      <c r="N22" s="366" t="s">
        <v>836</v>
      </c>
      <c r="O22" s="367"/>
    </row>
    <row r="23" spans="1:15" ht="33" customHeight="1">
      <c r="A23" s="357">
        <v>7</v>
      </c>
      <c r="B23" s="358" t="s">
        <v>444</v>
      </c>
      <c r="C23" s="359">
        <v>558</v>
      </c>
      <c r="D23" s="360">
        <v>36228</v>
      </c>
      <c r="E23" s="361" t="s">
        <v>937</v>
      </c>
      <c r="F23" s="361" t="s">
        <v>950</v>
      </c>
      <c r="G23" s="362"/>
      <c r="H23" s="236"/>
      <c r="I23" s="357">
        <v>17</v>
      </c>
      <c r="J23" s="358" t="s">
        <v>413</v>
      </c>
      <c r="K23" s="364">
        <v>543</v>
      </c>
      <c r="L23" s="365">
        <v>36063</v>
      </c>
      <c r="M23" s="366" t="s">
        <v>934</v>
      </c>
      <c r="N23" s="366" t="s">
        <v>936</v>
      </c>
      <c r="O23" s="367"/>
    </row>
    <row r="24" spans="1:15" ht="33" customHeight="1">
      <c r="A24" s="357">
        <v>8</v>
      </c>
      <c r="B24" s="358" t="s">
        <v>445</v>
      </c>
      <c r="C24" s="359" t="s">
        <v>1072</v>
      </c>
      <c r="D24" s="360" t="s">
        <v>1072</v>
      </c>
      <c r="E24" s="361" t="s">
        <v>1072</v>
      </c>
      <c r="F24" s="361" t="s">
        <v>1072</v>
      </c>
      <c r="G24" s="362"/>
      <c r="H24" s="236"/>
      <c r="I24" s="357">
        <v>18</v>
      </c>
      <c r="J24" s="358" t="s">
        <v>414</v>
      </c>
      <c r="K24" s="364">
        <v>325</v>
      </c>
      <c r="L24" s="365">
        <v>35796</v>
      </c>
      <c r="M24" s="366" t="s">
        <v>808</v>
      </c>
      <c r="N24" s="366" t="s">
        <v>811</v>
      </c>
      <c r="O24" s="367"/>
    </row>
    <row r="25" spans="1:15" ht="33" customHeight="1">
      <c r="A25" s="501" t="s">
        <v>18</v>
      </c>
      <c r="B25" s="502"/>
      <c r="C25" s="502"/>
      <c r="D25" s="502"/>
      <c r="E25" s="502"/>
      <c r="F25" s="502"/>
      <c r="G25" s="502"/>
      <c r="H25" s="236"/>
      <c r="I25" s="357">
        <v>19</v>
      </c>
      <c r="J25" s="358" t="s">
        <v>415</v>
      </c>
      <c r="K25" s="364">
        <v>491</v>
      </c>
      <c r="L25" s="365">
        <v>35812</v>
      </c>
      <c r="M25" s="366" t="s">
        <v>1055</v>
      </c>
      <c r="N25" s="366" t="s">
        <v>908</v>
      </c>
      <c r="O25" s="367"/>
    </row>
    <row r="26" spans="1:15" ht="33" customHeight="1">
      <c r="A26" s="212" t="s">
        <v>12</v>
      </c>
      <c r="B26" s="212" t="s">
        <v>82</v>
      </c>
      <c r="C26" s="212" t="s">
        <v>81</v>
      </c>
      <c r="D26" s="213" t="s">
        <v>13</v>
      </c>
      <c r="E26" s="214" t="s">
        <v>14</v>
      </c>
      <c r="F26" s="214" t="s">
        <v>537</v>
      </c>
      <c r="G26" s="215" t="s">
        <v>218</v>
      </c>
      <c r="H26" s="236"/>
      <c r="I26" s="357">
        <v>20</v>
      </c>
      <c r="J26" s="358" t="s">
        <v>416</v>
      </c>
      <c r="K26" s="364" t="s">
        <v>1072</v>
      </c>
      <c r="L26" s="365" t="s">
        <v>1072</v>
      </c>
      <c r="M26" s="366" t="s">
        <v>1072</v>
      </c>
      <c r="N26" s="366" t="s">
        <v>1072</v>
      </c>
      <c r="O26" s="367"/>
    </row>
    <row r="27" spans="1:15" ht="33" customHeight="1">
      <c r="A27" s="357">
        <v>1</v>
      </c>
      <c r="B27" s="358" t="s">
        <v>153</v>
      </c>
      <c r="C27" s="359" t="s">
        <v>1072</v>
      </c>
      <c r="D27" s="360" t="s">
        <v>1072</v>
      </c>
      <c r="E27" s="361" t="s">
        <v>1072</v>
      </c>
      <c r="F27" s="361" t="s">
        <v>1072</v>
      </c>
      <c r="G27" s="362"/>
      <c r="H27" s="236"/>
      <c r="I27" s="357">
        <v>21</v>
      </c>
      <c r="J27" s="358" t="s">
        <v>417</v>
      </c>
      <c r="K27" s="364" t="s">
        <v>1072</v>
      </c>
      <c r="L27" s="365" t="s">
        <v>1072</v>
      </c>
      <c r="M27" s="366" t="s">
        <v>1072</v>
      </c>
      <c r="N27" s="366" t="s">
        <v>1072</v>
      </c>
      <c r="O27" s="367"/>
    </row>
    <row r="28" spans="1:15" ht="33" customHeight="1">
      <c r="A28" s="357">
        <v>2</v>
      </c>
      <c r="B28" s="358" t="s">
        <v>154</v>
      </c>
      <c r="C28" s="359">
        <v>416</v>
      </c>
      <c r="D28" s="360">
        <v>35695</v>
      </c>
      <c r="E28" s="361" t="s">
        <v>851</v>
      </c>
      <c r="F28" s="361" t="s">
        <v>866</v>
      </c>
      <c r="G28" s="362"/>
      <c r="H28" s="236"/>
      <c r="I28" s="357">
        <v>22</v>
      </c>
      <c r="J28" s="358" t="s">
        <v>418</v>
      </c>
      <c r="K28" s="364" t="s">
        <v>1072</v>
      </c>
      <c r="L28" s="365" t="s">
        <v>1072</v>
      </c>
      <c r="M28" s="366" t="s">
        <v>1072</v>
      </c>
      <c r="N28" s="366" t="s">
        <v>1072</v>
      </c>
      <c r="O28" s="367"/>
    </row>
    <row r="29" spans="1:15" ht="33" customHeight="1">
      <c r="A29" s="357">
        <v>3</v>
      </c>
      <c r="B29" s="358" t="s">
        <v>155</v>
      </c>
      <c r="C29" s="359">
        <v>577</v>
      </c>
      <c r="D29" s="360">
        <v>36224</v>
      </c>
      <c r="E29" s="361" t="s">
        <v>961</v>
      </c>
      <c r="F29" s="361" t="s">
        <v>969</v>
      </c>
      <c r="G29" s="362"/>
      <c r="H29" s="236"/>
      <c r="I29" s="357">
        <v>23</v>
      </c>
      <c r="J29" s="358" t="s">
        <v>419</v>
      </c>
      <c r="K29" s="364" t="s">
        <v>1072</v>
      </c>
      <c r="L29" s="365" t="s">
        <v>1072</v>
      </c>
      <c r="M29" s="366" t="s">
        <v>1072</v>
      </c>
      <c r="N29" s="366" t="s">
        <v>1072</v>
      </c>
      <c r="O29" s="367"/>
    </row>
    <row r="30" spans="1:15" ht="33" customHeight="1">
      <c r="A30" s="357">
        <v>4</v>
      </c>
      <c r="B30" s="358" t="s">
        <v>156</v>
      </c>
      <c r="C30" s="359">
        <v>401</v>
      </c>
      <c r="D30" s="360">
        <v>36242</v>
      </c>
      <c r="E30" s="361" t="s">
        <v>1025</v>
      </c>
      <c r="F30" s="361" t="s">
        <v>836</v>
      </c>
      <c r="G30" s="362"/>
      <c r="H30" s="236"/>
      <c r="I30" s="357">
        <v>24</v>
      </c>
      <c r="J30" s="358" t="s">
        <v>420</v>
      </c>
      <c r="K30" s="364" t="s">
        <v>1072</v>
      </c>
      <c r="L30" s="365" t="s">
        <v>1072</v>
      </c>
      <c r="M30" s="366" t="s">
        <v>1072</v>
      </c>
      <c r="N30" s="366" t="s">
        <v>1072</v>
      </c>
      <c r="O30" s="367"/>
    </row>
    <row r="31" spans="1:15" ht="33" customHeight="1">
      <c r="A31" s="357">
        <v>5</v>
      </c>
      <c r="B31" s="358" t="s">
        <v>157</v>
      </c>
      <c r="C31" s="359">
        <v>542</v>
      </c>
      <c r="D31" s="360">
        <v>35440</v>
      </c>
      <c r="E31" s="361" t="s">
        <v>924</v>
      </c>
      <c r="F31" s="361" t="s">
        <v>936</v>
      </c>
      <c r="G31" s="362"/>
      <c r="H31" s="236"/>
      <c r="I31" s="357">
        <v>25</v>
      </c>
      <c r="J31" s="358" t="s">
        <v>421</v>
      </c>
      <c r="K31" s="364" t="s">
        <v>1072</v>
      </c>
      <c r="L31" s="365" t="s">
        <v>1072</v>
      </c>
      <c r="M31" s="366" t="s">
        <v>1072</v>
      </c>
      <c r="N31" s="366" t="s">
        <v>1072</v>
      </c>
      <c r="O31" s="367"/>
    </row>
    <row r="32" spans="1:15" ht="33" customHeight="1">
      <c r="A32" s="357">
        <v>6</v>
      </c>
      <c r="B32" s="358" t="s">
        <v>158</v>
      </c>
      <c r="C32" s="359">
        <v>322</v>
      </c>
      <c r="D32" s="360">
        <v>35431</v>
      </c>
      <c r="E32" s="361" t="s">
        <v>799</v>
      </c>
      <c r="F32" s="361" t="s">
        <v>811</v>
      </c>
      <c r="G32" s="362"/>
      <c r="H32" s="236"/>
      <c r="I32" s="495" t="s">
        <v>354</v>
      </c>
      <c r="J32" s="495"/>
      <c r="K32" s="495"/>
      <c r="L32" s="495"/>
      <c r="M32" s="495"/>
      <c r="N32" s="495"/>
      <c r="O32" s="495"/>
    </row>
    <row r="33" spans="1:15" ht="33" customHeight="1">
      <c r="A33" s="357">
        <v>7</v>
      </c>
      <c r="B33" s="358" t="s">
        <v>446</v>
      </c>
      <c r="C33" s="359">
        <v>490</v>
      </c>
      <c r="D33" s="360">
        <v>35934</v>
      </c>
      <c r="E33" s="361" t="s">
        <v>1047</v>
      </c>
      <c r="F33" s="361" t="s">
        <v>908</v>
      </c>
      <c r="G33" s="362"/>
      <c r="H33" s="236"/>
      <c r="I33" s="237" t="s">
        <v>6</v>
      </c>
      <c r="J33" s="244"/>
      <c r="K33" s="237" t="s">
        <v>80</v>
      </c>
      <c r="L33" s="237" t="s">
        <v>21</v>
      </c>
      <c r="M33" s="237" t="s">
        <v>7</v>
      </c>
      <c r="N33" s="237" t="s">
        <v>537</v>
      </c>
      <c r="O33" s="237" t="s">
        <v>227</v>
      </c>
    </row>
    <row r="34" spans="1:15" ht="33" customHeight="1">
      <c r="A34" s="357">
        <v>8</v>
      </c>
      <c r="B34" s="358" t="s">
        <v>447</v>
      </c>
      <c r="C34" s="359" t="s">
        <v>1072</v>
      </c>
      <c r="D34" s="360" t="s">
        <v>1072</v>
      </c>
      <c r="E34" s="361" t="s">
        <v>1072</v>
      </c>
      <c r="F34" s="361" t="s">
        <v>1072</v>
      </c>
      <c r="G34" s="362"/>
      <c r="H34" s="236"/>
      <c r="I34" s="368">
        <v>1</v>
      </c>
      <c r="J34" s="369" t="s">
        <v>274</v>
      </c>
      <c r="K34" s="328">
        <v>433</v>
      </c>
      <c r="L34" s="370">
        <v>35548</v>
      </c>
      <c r="M34" s="371" t="s">
        <v>875</v>
      </c>
      <c r="N34" s="371" t="s">
        <v>881</v>
      </c>
      <c r="O34" s="367"/>
    </row>
    <row r="35" spans="1:15" ht="33" customHeight="1">
      <c r="A35" s="574" t="s">
        <v>220</v>
      </c>
      <c r="B35" s="574"/>
      <c r="C35" s="574"/>
      <c r="D35" s="574"/>
      <c r="E35" s="574"/>
      <c r="F35" s="574"/>
      <c r="G35" s="574"/>
      <c r="H35" s="236"/>
      <c r="I35" s="368">
        <v>2</v>
      </c>
      <c r="J35" s="369" t="s">
        <v>275</v>
      </c>
      <c r="K35" s="328">
        <v>525</v>
      </c>
      <c r="L35" s="370">
        <v>35579</v>
      </c>
      <c r="M35" s="371" t="s">
        <v>1065</v>
      </c>
      <c r="N35" s="371" t="s">
        <v>923</v>
      </c>
      <c r="O35" s="367"/>
    </row>
    <row r="36" spans="1:15" ht="33" customHeight="1">
      <c r="A36" s="501" t="s">
        <v>16</v>
      </c>
      <c r="B36" s="502"/>
      <c r="C36" s="502"/>
      <c r="D36" s="502"/>
      <c r="E36" s="502"/>
      <c r="F36" s="502"/>
      <c r="G36" s="502"/>
      <c r="H36" s="236"/>
      <c r="I36" s="368">
        <v>3</v>
      </c>
      <c r="J36" s="369" t="s">
        <v>276</v>
      </c>
      <c r="K36" s="328">
        <v>408</v>
      </c>
      <c r="L36" s="370">
        <v>35431</v>
      </c>
      <c r="M36" s="371" t="s">
        <v>844</v>
      </c>
      <c r="N36" s="371" t="s">
        <v>849</v>
      </c>
      <c r="O36" s="367"/>
    </row>
    <row r="37" spans="1:15" ht="33" customHeight="1">
      <c r="A37" s="212" t="s">
        <v>12</v>
      </c>
      <c r="B37" s="212" t="s">
        <v>82</v>
      </c>
      <c r="C37" s="212" t="s">
        <v>81</v>
      </c>
      <c r="D37" s="213" t="s">
        <v>13</v>
      </c>
      <c r="E37" s="214" t="s">
        <v>14</v>
      </c>
      <c r="F37" s="214" t="s">
        <v>537</v>
      </c>
      <c r="G37" s="212" t="s">
        <v>15</v>
      </c>
      <c r="H37" s="236"/>
      <c r="I37" s="368">
        <v>4</v>
      </c>
      <c r="J37" s="369" t="s">
        <v>277</v>
      </c>
      <c r="K37" s="328">
        <v>591</v>
      </c>
      <c r="L37" s="370">
        <v>36314</v>
      </c>
      <c r="M37" s="371" t="s">
        <v>889</v>
      </c>
      <c r="N37" s="371" t="s">
        <v>893</v>
      </c>
      <c r="O37" s="367"/>
    </row>
    <row r="38" spans="1:15" ht="33" customHeight="1">
      <c r="A38" s="357">
        <v>1</v>
      </c>
      <c r="B38" s="358" t="s">
        <v>68</v>
      </c>
      <c r="C38" s="359">
        <v>438</v>
      </c>
      <c r="D38" s="360" t="s">
        <v>1073</v>
      </c>
      <c r="E38" s="361" t="s">
        <v>869</v>
      </c>
      <c r="F38" s="361" t="s">
        <v>881</v>
      </c>
      <c r="G38" s="363"/>
      <c r="H38" s="236"/>
      <c r="I38" s="368">
        <v>5</v>
      </c>
      <c r="J38" s="369" t="s">
        <v>278</v>
      </c>
      <c r="K38" s="328">
        <v>468</v>
      </c>
      <c r="L38" s="370">
        <v>35639</v>
      </c>
      <c r="M38" s="371" t="s">
        <v>900</v>
      </c>
      <c r="N38" s="371" t="s">
        <v>905</v>
      </c>
      <c r="O38" s="367"/>
    </row>
    <row r="39" spans="1:15" ht="33" customHeight="1">
      <c r="A39" s="357">
        <v>2</v>
      </c>
      <c r="B39" s="358" t="s">
        <v>69</v>
      </c>
      <c r="C39" s="359">
        <v>519</v>
      </c>
      <c r="D39" s="360">
        <v>35919</v>
      </c>
      <c r="E39" s="361" t="s">
        <v>921</v>
      </c>
      <c r="F39" s="361" t="s">
        <v>923</v>
      </c>
      <c r="G39" s="363"/>
      <c r="H39" s="236"/>
      <c r="I39" s="368">
        <v>6</v>
      </c>
      <c r="J39" s="369" t="s">
        <v>279</v>
      </c>
      <c r="K39" s="328">
        <v>336</v>
      </c>
      <c r="L39" s="370">
        <v>35817</v>
      </c>
      <c r="M39" s="371" t="s">
        <v>1018</v>
      </c>
      <c r="N39" s="371" t="s">
        <v>812</v>
      </c>
      <c r="O39" s="367"/>
    </row>
    <row r="40" spans="1:15" ht="33" customHeight="1">
      <c r="A40" s="357">
        <v>3</v>
      </c>
      <c r="B40" s="358" t="s">
        <v>70</v>
      </c>
      <c r="C40" s="359">
        <v>404</v>
      </c>
      <c r="D40" s="360">
        <v>36161</v>
      </c>
      <c r="E40" s="361" t="s">
        <v>839</v>
      </c>
      <c r="F40" s="361" t="s">
        <v>849</v>
      </c>
      <c r="G40" s="363"/>
      <c r="H40" s="236"/>
      <c r="I40" s="368">
        <v>7</v>
      </c>
      <c r="J40" s="369" t="s">
        <v>280</v>
      </c>
      <c r="K40" s="328">
        <v>584</v>
      </c>
      <c r="L40" s="370">
        <v>35961</v>
      </c>
      <c r="M40" s="371" t="s">
        <v>976</v>
      </c>
      <c r="N40" s="371" t="s">
        <v>980</v>
      </c>
      <c r="O40" s="367"/>
    </row>
    <row r="41" spans="1:15" ht="33" customHeight="1">
      <c r="A41" s="357">
        <v>3</v>
      </c>
      <c r="B41" s="358" t="s">
        <v>71</v>
      </c>
      <c r="C41" s="359">
        <v>457</v>
      </c>
      <c r="D41" s="360">
        <v>36526</v>
      </c>
      <c r="E41" s="361" t="s">
        <v>884</v>
      </c>
      <c r="F41" s="361" t="s">
        <v>893</v>
      </c>
      <c r="G41" s="363"/>
      <c r="H41" s="236"/>
      <c r="I41" s="368">
        <v>8</v>
      </c>
      <c r="J41" s="369" t="s">
        <v>281</v>
      </c>
      <c r="K41" s="328">
        <v>560</v>
      </c>
      <c r="L41" s="370">
        <v>36771</v>
      </c>
      <c r="M41" s="371" t="s">
        <v>957</v>
      </c>
      <c r="N41" s="371" t="s">
        <v>959</v>
      </c>
      <c r="O41" s="367"/>
    </row>
    <row r="42" spans="1:15" ht="33" customHeight="1">
      <c r="A42" s="357">
        <v>4</v>
      </c>
      <c r="B42" s="358" t="s">
        <v>72</v>
      </c>
      <c r="C42" s="359">
        <v>588</v>
      </c>
      <c r="D42" s="360">
        <v>35481</v>
      </c>
      <c r="E42" s="361" t="s">
        <v>896</v>
      </c>
      <c r="F42" s="361" t="s">
        <v>905</v>
      </c>
      <c r="G42" s="363"/>
      <c r="H42" s="236"/>
      <c r="I42" s="368">
        <v>9</v>
      </c>
      <c r="J42" s="369" t="s">
        <v>282</v>
      </c>
      <c r="K42" s="328">
        <v>383</v>
      </c>
      <c r="L42" s="370">
        <v>36161</v>
      </c>
      <c r="M42" s="371" t="s">
        <v>831</v>
      </c>
      <c r="N42" s="371" t="s">
        <v>835</v>
      </c>
      <c r="O42" s="367"/>
    </row>
    <row r="43" spans="1:15" ht="33" customHeight="1">
      <c r="A43" s="357">
        <v>4</v>
      </c>
      <c r="B43" s="358" t="s">
        <v>73</v>
      </c>
      <c r="C43" s="359">
        <v>331</v>
      </c>
      <c r="D43" s="360">
        <v>35560</v>
      </c>
      <c r="E43" s="361" t="s">
        <v>1106</v>
      </c>
      <c r="F43" s="361" t="s">
        <v>812</v>
      </c>
      <c r="G43" s="363"/>
      <c r="H43" s="236"/>
      <c r="I43" s="368">
        <v>10</v>
      </c>
      <c r="J43" s="369" t="s">
        <v>283</v>
      </c>
      <c r="K43" s="328">
        <v>481</v>
      </c>
      <c r="L43" s="370">
        <v>35796</v>
      </c>
      <c r="M43" s="371" t="s">
        <v>1042</v>
      </c>
      <c r="N43" s="371" t="s">
        <v>906</v>
      </c>
      <c r="O43" s="367"/>
    </row>
    <row r="44" spans="1:15" ht="33" customHeight="1">
      <c r="A44" s="357">
        <v>5</v>
      </c>
      <c r="B44" s="358" t="s">
        <v>212</v>
      </c>
      <c r="C44" s="359">
        <v>578</v>
      </c>
      <c r="D44" s="360">
        <v>36179</v>
      </c>
      <c r="E44" s="361" t="s">
        <v>972</v>
      </c>
      <c r="F44" s="361" t="s">
        <v>980</v>
      </c>
      <c r="G44" s="363"/>
      <c r="H44" s="236"/>
      <c r="I44" s="368">
        <v>11</v>
      </c>
      <c r="J44" s="369" t="s">
        <v>284</v>
      </c>
      <c r="K44" s="328">
        <v>506</v>
      </c>
      <c r="L44" s="370">
        <v>36161</v>
      </c>
      <c r="M44" s="371" t="s">
        <v>914</v>
      </c>
      <c r="N44" s="371" t="s">
        <v>920</v>
      </c>
      <c r="O44" s="367"/>
    </row>
    <row r="45" spans="1:15" ht="33" customHeight="1">
      <c r="A45" s="357">
        <v>6</v>
      </c>
      <c r="B45" s="358" t="s">
        <v>213</v>
      </c>
      <c r="C45" s="359">
        <v>564</v>
      </c>
      <c r="D45" s="360">
        <v>35546</v>
      </c>
      <c r="E45" s="361" t="s">
        <v>952</v>
      </c>
      <c r="F45" s="361" t="s">
        <v>959</v>
      </c>
      <c r="G45" s="363"/>
      <c r="H45" s="236"/>
      <c r="I45" s="368">
        <v>12</v>
      </c>
      <c r="J45" s="369" t="s">
        <v>285</v>
      </c>
      <c r="K45" s="328">
        <v>378</v>
      </c>
      <c r="L45" s="370">
        <v>36002</v>
      </c>
      <c r="M45" s="371" t="s">
        <v>820</v>
      </c>
      <c r="N45" s="371" t="s">
        <v>823</v>
      </c>
      <c r="O45" s="367"/>
    </row>
    <row r="46" spans="1:15" ht="33" customHeight="1">
      <c r="A46" s="357">
        <v>7</v>
      </c>
      <c r="B46" s="358" t="s">
        <v>991</v>
      </c>
      <c r="C46" s="359">
        <v>392</v>
      </c>
      <c r="D46" s="360">
        <v>36001</v>
      </c>
      <c r="E46" s="361" t="s">
        <v>827</v>
      </c>
      <c r="F46" s="361" t="s">
        <v>835</v>
      </c>
      <c r="G46" s="363"/>
      <c r="H46" s="236"/>
      <c r="I46" s="368">
        <v>13</v>
      </c>
      <c r="J46" s="369" t="s">
        <v>286</v>
      </c>
      <c r="K46" s="328">
        <v>550</v>
      </c>
      <c r="L46" s="370">
        <v>35497</v>
      </c>
      <c r="M46" s="371" t="s">
        <v>944</v>
      </c>
      <c r="N46" s="371" t="s">
        <v>950</v>
      </c>
      <c r="O46" s="367"/>
    </row>
    <row r="47" spans="1:15" ht="33" customHeight="1">
      <c r="A47" s="357">
        <v>8</v>
      </c>
      <c r="B47" s="358" t="s">
        <v>992</v>
      </c>
      <c r="C47" s="359">
        <v>474</v>
      </c>
      <c r="D47" s="360">
        <v>35796</v>
      </c>
      <c r="E47" s="361" t="s">
        <v>1037</v>
      </c>
      <c r="F47" s="361" t="s">
        <v>906</v>
      </c>
      <c r="G47" s="363"/>
      <c r="H47" s="236"/>
      <c r="I47" s="368">
        <v>14</v>
      </c>
      <c r="J47" s="369" t="s">
        <v>287</v>
      </c>
      <c r="K47" s="328">
        <v>421</v>
      </c>
      <c r="L47" s="370">
        <v>35661</v>
      </c>
      <c r="M47" s="371" t="s">
        <v>859</v>
      </c>
      <c r="N47" s="371" t="s">
        <v>866</v>
      </c>
      <c r="O47" s="367"/>
    </row>
    <row r="48" spans="1:15" ht="33" customHeight="1">
      <c r="A48" s="501" t="s">
        <v>17</v>
      </c>
      <c r="B48" s="502"/>
      <c r="C48" s="502"/>
      <c r="D48" s="502"/>
      <c r="E48" s="502"/>
      <c r="F48" s="502"/>
      <c r="G48" s="502"/>
      <c r="H48" s="236"/>
      <c r="I48" s="368">
        <v>15</v>
      </c>
      <c r="J48" s="369" t="s">
        <v>288</v>
      </c>
      <c r="K48" s="328">
        <v>575</v>
      </c>
      <c r="L48" s="370">
        <v>36284</v>
      </c>
      <c r="M48" s="371" t="s">
        <v>967</v>
      </c>
      <c r="N48" s="371" t="s">
        <v>969</v>
      </c>
      <c r="O48" s="367"/>
    </row>
    <row r="49" spans="1:15" ht="33" customHeight="1">
      <c r="A49" s="212" t="s">
        <v>12</v>
      </c>
      <c r="B49" s="212" t="s">
        <v>82</v>
      </c>
      <c r="C49" s="212" t="s">
        <v>81</v>
      </c>
      <c r="D49" s="213" t="s">
        <v>13</v>
      </c>
      <c r="E49" s="214" t="s">
        <v>14</v>
      </c>
      <c r="F49" s="214" t="s">
        <v>537</v>
      </c>
      <c r="G49" s="212" t="s">
        <v>15</v>
      </c>
      <c r="H49" s="236"/>
      <c r="I49" s="368">
        <v>16</v>
      </c>
      <c r="J49" s="369" t="s">
        <v>289</v>
      </c>
      <c r="K49" s="328">
        <v>398</v>
      </c>
      <c r="L49" s="370">
        <v>0</v>
      </c>
      <c r="M49" s="371" t="s">
        <v>1031</v>
      </c>
      <c r="N49" s="371" t="s">
        <v>836</v>
      </c>
      <c r="O49" s="367"/>
    </row>
    <row r="50" spans="1:15" ht="33" customHeight="1">
      <c r="A50" s="357">
        <v>1</v>
      </c>
      <c r="B50" s="358" t="s">
        <v>74</v>
      </c>
      <c r="C50" s="359">
        <v>508</v>
      </c>
      <c r="D50" s="360">
        <v>36526</v>
      </c>
      <c r="E50" s="361" t="s">
        <v>910</v>
      </c>
      <c r="F50" s="361" t="s">
        <v>920</v>
      </c>
      <c r="G50" s="363"/>
      <c r="H50" s="236"/>
      <c r="I50" s="368">
        <v>17</v>
      </c>
      <c r="J50" s="369" t="s">
        <v>290</v>
      </c>
      <c r="K50" s="328">
        <v>531</v>
      </c>
      <c r="L50" s="370">
        <v>35668</v>
      </c>
      <c r="M50" s="371" t="s">
        <v>931</v>
      </c>
      <c r="N50" s="371" t="s">
        <v>936</v>
      </c>
      <c r="O50" s="367"/>
    </row>
    <row r="51" spans="1:15" ht="33" customHeight="1">
      <c r="A51" s="357">
        <v>2</v>
      </c>
      <c r="B51" s="358" t="s">
        <v>75</v>
      </c>
      <c r="C51" s="359">
        <v>376</v>
      </c>
      <c r="D51" s="360">
        <v>35528</v>
      </c>
      <c r="E51" s="361" t="s">
        <v>815</v>
      </c>
      <c r="F51" s="361" t="s">
        <v>823</v>
      </c>
      <c r="G51" s="363"/>
      <c r="H51" s="236"/>
      <c r="I51" s="368">
        <v>18</v>
      </c>
      <c r="J51" s="369" t="s">
        <v>291</v>
      </c>
      <c r="K51" s="328">
        <v>328</v>
      </c>
      <c r="L51" s="370">
        <v>35431</v>
      </c>
      <c r="M51" s="371" t="s">
        <v>805</v>
      </c>
      <c r="N51" s="371" t="s">
        <v>811</v>
      </c>
      <c r="O51" s="367"/>
    </row>
    <row r="52" spans="1:15" ht="33" customHeight="1">
      <c r="A52" s="357">
        <v>3</v>
      </c>
      <c r="B52" s="358" t="s">
        <v>76</v>
      </c>
      <c r="C52" s="359">
        <v>738</v>
      </c>
      <c r="D52" s="360">
        <v>35465</v>
      </c>
      <c r="E52" s="361" t="s">
        <v>939</v>
      </c>
      <c r="F52" s="361" t="s">
        <v>950</v>
      </c>
      <c r="G52" s="363"/>
      <c r="H52" s="236"/>
      <c r="I52" s="368">
        <v>19</v>
      </c>
      <c r="J52" s="369" t="s">
        <v>292</v>
      </c>
      <c r="K52" s="328">
        <v>497</v>
      </c>
      <c r="L52" s="370">
        <v>36298</v>
      </c>
      <c r="M52" s="371" t="s">
        <v>907</v>
      </c>
      <c r="N52" s="371" t="s">
        <v>908</v>
      </c>
      <c r="O52" s="367"/>
    </row>
    <row r="53" spans="1:15" ht="33" customHeight="1">
      <c r="A53" s="357">
        <v>3</v>
      </c>
      <c r="B53" s="358" t="s">
        <v>77</v>
      </c>
      <c r="C53" s="359">
        <v>430</v>
      </c>
      <c r="D53" s="360">
        <v>35709</v>
      </c>
      <c r="E53" s="361" t="s">
        <v>853</v>
      </c>
      <c r="F53" s="361" t="s">
        <v>866</v>
      </c>
      <c r="G53" s="363"/>
      <c r="H53" s="236"/>
      <c r="I53" s="368">
        <v>20</v>
      </c>
      <c r="J53" s="369" t="s">
        <v>293</v>
      </c>
      <c r="K53" s="328" t="s">
        <v>1072</v>
      </c>
      <c r="L53" s="370" t="s">
        <v>1072</v>
      </c>
      <c r="M53" s="371" t="s">
        <v>1072</v>
      </c>
      <c r="N53" s="371" t="s">
        <v>1072</v>
      </c>
      <c r="O53" s="367"/>
    </row>
    <row r="54" spans="1:15" ht="33" customHeight="1">
      <c r="A54" s="357">
        <v>4</v>
      </c>
      <c r="B54" s="358" t="s">
        <v>78</v>
      </c>
      <c r="C54" s="359">
        <v>573</v>
      </c>
      <c r="D54" s="360">
        <v>36537</v>
      </c>
      <c r="E54" s="361" t="s">
        <v>963</v>
      </c>
      <c r="F54" s="361" t="s">
        <v>969</v>
      </c>
      <c r="G54" s="363"/>
      <c r="H54" s="236"/>
      <c r="I54" s="368">
        <v>21</v>
      </c>
      <c r="J54" s="369" t="s">
        <v>294</v>
      </c>
      <c r="K54" s="328" t="s">
        <v>1072</v>
      </c>
      <c r="L54" s="370" t="s">
        <v>1072</v>
      </c>
      <c r="M54" s="371" t="s">
        <v>1072</v>
      </c>
      <c r="N54" s="371" t="s">
        <v>1072</v>
      </c>
      <c r="O54" s="367"/>
    </row>
    <row r="55" spans="1:15" ht="33" customHeight="1">
      <c r="A55" s="357">
        <v>5</v>
      </c>
      <c r="B55" s="358" t="s">
        <v>79</v>
      </c>
      <c r="C55" s="359">
        <v>400</v>
      </c>
      <c r="D55" s="360">
        <v>35804</v>
      </c>
      <c r="E55" s="361" t="s">
        <v>1027</v>
      </c>
      <c r="F55" s="361" t="s">
        <v>836</v>
      </c>
      <c r="G55" s="363"/>
      <c r="H55" s="236"/>
      <c r="I55" s="368">
        <v>22</v>
      </c>
      <c r="J55" s="369" t="s">
        <v>295</v>
      </c>
      <c r="K55" s="328" t="s">
        <v>1072</v>
      </c>
      <c r="L55" s="370" t="s">
        <v>1072</v>
      </c>
      <c r="M55" s="371" t="s">
        <v>1072</v>
      </c>
      <c r="N55" s="371" t="s">
        <v>1072</v>
      </c>
      <c r="O55" s="367"/>
    </row>
    <row r="56" spans="1:15" ht="33" customHeight="1">
      <c r="A56" s="357">
        <v>6</v>
      </c>
      <c r="B56" s="358" t="s">
        <v>214</v>
      </c>
      <c r="C56" s="359">
        <v>540</v>
      </c>
      <c r="D56" s="360">
        <v>36139</v>
      </c>
      <c r="E56" s="361" t="s">
        <v>926</v>
      </c>
      <c r="F56" s="361" t="s">
        <v>936</v>
      </c>
      <c r="G56" s="363"/>
      <c r="H56" s="236"/>
      <c r="I56" s="368">
        <v>23</v>
      </c>
      <c r="J56" s="369" t="s">
        <v>296</v>
      </c>
      <c r="K56" s="328" t="s">
        <v>1072</v>
      </c>
      <c r="L56" s="370" t="s">
        <v>1072</v>
      </c>
      <c r="M56" s="371" t="s">
        <v>1072</v>
      </c>
      <c r="N56" s="371" t="s">
        <v>1072</v>
      </c>
      <c r="O56" s="367"/>
    </row>
    <row r="57" spans="1:15" ht="33" customHeight="1">
      <c r="A57" s="357">
        <v>7</v>
      </c>
      <c r="B57" s="358" t="s">
        <v>215</v>
      </c>
      <c r="C57" s="359">
        <v>320</v>
      </c>
      <c r="D57" s="360">
        <v>35431</v>
      </c>
      <c r="E57" s="361" t="s">
        <v>801</v>
      </c>
      <c r="F57" s="361" t="s">
        <v>811</v>
      </c>
      <c r="G57" s="363"/>
      <c r="H57" s="236"/>
      <c r="I57" s="368">
        <v>24</v>
      </c>
      <c r="J57" s="369" t="s">
        <v>297</v>
      </c>
      <c r="K57" s="328" t="s">
        <v>1072</v>
      </c>
      <c r="L57" s="370" t="s">
        <v>1072</v>
      </c>
      <c r="M57" s="371" t="s">
        <v>1072</v>
      </c>
      <c r="N57" s="371" t="s">
        <v>1072</v>
      </c>
      <c r="O57" s="367"/>
    </row>
    <row r="58" spans="1:15" ht="33" customHeight="1">
      <c r="A58" s="357">
        <v>8</v>
      </c>
      <c r="B58" s="358" t="s">
        <v>993</v>
      </c>
      <c r="C58" s="359">
        <v>502</v>
      </c>
      <c r="D58" s="360">
        <v>36161</v>
      </c>
      <c r="E58" s="361" t="s">
        <v>1048</v>
      </c>
      <c r="F58" s="361" t="s">
        <v>908</v>
      </c>
      <c r="G58" s="363"/>
      <c r="H58" s="236"/>
      <c r="I58" s="368">
        <v>25</v>
      </c>
      <c r="J58" s="369" t="s">
        <v>298</v>
      </c>
      <c r="K58" s="328" t="s">
        <v>1072</v>
      </c>
      <c r="L58" s="370" t="s">
        <v>1072</v>
      </c>
      <c r="M58" s="371" t="s">
        <v>1072</v>
      </c>
      <c r="N58" s="371" t="s">
        <v>1072</v>
      </c>
      <c r="O58" s="367"/>
    </row>
    <row r="59" spans="1:15" ht="33" customHeight="1">
      <c r="A59" s="495" t="s">
        <v>531</v>
      </c>
      <c r="B59" s="495"/>
      <c r="C59" s="495"/>
      <c r="D59" s="495"/>
      <c r="E59" s="495"/>
      <c r="F59" s="495"/>
      <c r="G59" s="495"/>
      <c r="H59" s="236"/>
      <c r="I59" s="495" t="s">
        <v>355</v>
      </c>
      <c r="J59" s="495"/>
      <c r="K59" s="495"/>
      <c r="L59" s="495"/>
      <c r="M59" s="495"/>
      <c r="N59" s="495"/>
      <c r="O59" s="495"/>
    </row>
    <row r="60" spans="1:15" ht="33" customHeight="1">
      <c r="A60" s="501" t="s">
        <v>16</v>
      </c>
      <c r="B60" s="502"/>
      <c r="C60" s="502"/>
      <c r="D60" s="502"/>
      <c r="E60" s="502"/>
      <c r="F60" s="502"/>
      <c r="G60" s="502"/>
      <c r="H60" s="236"/>
      <c r="I60" s="237" t="s">
        <v>6</v>
      </c>
      <c r="J60" s="244"/>
      <c r="K60" s="237" t="s">
        <v>80</v>
      </c>
      <c r="L60" s="237" t="s">
        <v>21</v>
      </c>
      <c r="M60" s="237" t="s">
        <v>7</v>
      </c>
      <c r="N60" s="237" t="s">
        <v>537</v>
      </c>
      <c r="O60" s="237" t="s">
        <v>227</v>
      </c>
    </row>
    <row r="61" spans="1:15" ht="33" customHeight="1">
      <c r="A61" s="212" t="s">
        <v>12</v>
      </c>
      <c r="B61" s="212" t="s">
        <v>82</v>
      </c>
      <c r="C61" s="212" t="s">
        <v>81</v>
      </c>
      <c r="D61" s="213" t="s">
        <v>13</v>
      </c>
      <c r="E61" s="214" t="s">
        <v>14</v>
      </c>
      <c r="F61" s="214" t="s">
        <v>537</v>
      </c>
      <c r="G61" s="212" t="s">
        <v>218</v>
      </c>
      <c r="H61" s="236"/>
      <c r="I61" s="368">
        <v>1</v>
      </c>
      <c r="J61" s="369" t="s">
        <v>299</v>
      </c>
      <c r="K61" s="328">
        <v>445</v>
      </c>
      <c r="L61" s="370">
        <v>35826</v>
      </c>
      <c r="M61" s="371" t="s">
        <v>876</v>
      </c>
      <c r="N61" s="371" t="s">
        <v>881</v>
      </c>
      <c r="O61" s="367"/>
    </row>
    <row r="62" spans="1:15" ht="33" customHeight="1">
      <c r="A62" s="357">
        <v>1</v>
      </c>
      <c r="B62" s="358" t="s">
        <v>503</v>
      </c>
      <c r="C62" s="359" t="s">
        <v>1072</v>
      </c>
      <c r="D62" s="360" t="s">
        <v>1072</v>
      </c>
      <c r="E62" s="361" t="s">
        <v>1072</v>
      </c>
      <c r="F62" s="361" t="s">
        <v>1072</v>
      </c>
      <c r="G62" s="363"/>
      <c r="H62" s="236"/>
      <c r="I62" s="368">
        <v>2</v>
      </c>
      <c r="J62" s="369" t="s">
        <v>300</v>
      </c>
      <c r="K62" s="328">
        <v>515</v>
      </c>
      <c r="L62" s="370">
        <v>35628</v>
      </c>
      <c r="M62" s="371" t="s">
        <v>1066</v>
      </c>
      <c r="N62" s="371" t="s">
        <v>923</v>
      </c>
      <c r="O62" s="367"/>
    </row>
    <row r="63" spans="1:15" ht="33" customHeight="1">
      <c r="A63" s="357">
        <v>2</v>
      </c>
      <c r="B63" s="358" t="s">
        <v>504</v>
      </c>
      <c r="C63" s="359">
        <v>447</v>
      </c>
      <c r="D63" s="360">
        <v>35822</v>
      </c>
      <c r="E63" s="361" t="s">
        <v>872</v>
      </c>
      <c r="F63" s="361" t="s">
        <v>881</v>
      </c>
      <c r="G63" s="363"/>
      <c r="H63" s="236"/>
      <c r="I63" s="368">
        <v>3</v>
      </c>
      <c r="J63" s="369" t="s">
        <v>301</v>
      </c>
      <c r="K63" s="328">
        <v>406</v>
      </c>
      <c r="L63" s="370">
        <v>35431</v>
      </c>
      <c r="M63" s="371" t="s">
        <v>845</v>
      </c>
      <c r="N63" s="371" t="s">
        <v>849</v>
      </c>
      <c r="O63" s="367"/>
    </row>
    <row r="64" spans="1:15" ht="33" customHeight="1">
      <c r="A64" s="357">
        <v>3</v>
      </c>
      <c r="B64" s="358" t="s">
        <v>505</v>
      </c>
      <c r="C64" s="359">
        <v>520</v>
      </c>
      <c r="D64" s="360">
        <v>35557</v>
      </c>
      <c r="E64" s="361" t="s">
        <v>1063</v>
      </c>
      <c r="F64" s="361" t="s">
        <v>923</v>
      </c>
      <c r="G64" s="363"/>
      <c r="H64" s="236"/>
      <c r="I64" s="368">
        <v>4</v>
      </c>
      <c r="J64" s="369" t="s">
        <v>302</v>
      </c>
      <c r="K64" s="328">
        <v>452</v>
      </c>
      <c r="L64" s="370">
        <v>36526</v>
      </c>
      <c r="M64" s="371" t="s">
        <v>890</v>
      </c>
      <c r="N64" s="371" t="s">
        <v>893</v>
      </c>
      <c r="O64" s="367"/>
    </row>
    <row r="65" spans="1:15" ht="33" customHeight="1">
      <c r="A65" s="357">
        <v>4</v>
      </c>
      <c r="B65" s="358" t="s">
        <v>506</v>
      </c>
      <c r="C65" s="359">
        <v>414</v>
      </c>
      <c r="D65" s="360">
        <v>35431</v>
      </c>
      <c r="E65" s="361" t="s">
        <v>841</v>
      </c>
      <c r="F65" s="361" t="s">
        <v>849</v>
      </c>
      <c r="G65" s="363"/>
      <c r="H65" s="236"/>
      <c r="I65" s="368">
        <v>5</v>
      </c>
      <c r="J65" s="369" t="s">
        <v>303</v>
      </c>
      <c r="K65" s="328">
        <v>473</v>
      </c>
      <c r="L65" s="370">
        <v>35589</v>
      </c>
      <c r="M65" s="371" t="s">
        <v>901</v>
      </c>
      <c r="N65" s="371" t="s">
        <v>905</v>
      </c>
      <c r="O65" s="367"/>
    </row>
    <row r="66" spans="1:15" ht="33" customHeight="1">
      <c r="A66" s="357">
        <v>5</v>
      </c>
      <c r="B66" s="358" t="s">
        <v>507</v>
      </c>
      <c r="C66" s="359">
        <v>450</v>
      </c>
      <c r="D66" s="360">
        <v>36161</v>
      </c>
      <c r="E66" s="361" t="s">
        <v>886</v>
      </c>
      <c r="F66" s="361" t="s">
        <v>893</v>
      </c>
      <c r="G66" s="363"/>
      <c r="H66" s="236"/>
      <c r="I66" s="368">
        <v>6</v>
      </c>
      <c r="J66" s="369" t="s">
        <v>304</v>
      </c>
      <c r="K66" s="328">
        <v>342</v>
      </c>
      <c r="L66" s="370">
        <v>36008</v>
      </c>
      <c r="M66" s="371" t="s">
        <v>1019</v>
      </c>
      <c r="N66" s="371" t="s">
        <v>812</v>
      </c>
      <c r="O66" s="367"/>
    </row>
    <row r="67" spans="1:15" ht="33" customHeight="1">
      <c r="A67" s="357">
        <v>6</v>
      </c>
      <c r="B67" s="358" t="s">
        <v>508</v>
      </c>
      <c r="C67" s="359">
        <v>460</v>
      </c>
      <c r="D67" s="360">
        <v>35510</v>
      </c>
      <c r="E67" s="361" t="s">
        <v>895</v>
      </c>
      <c r="F67" s="361" t="s">
        <v>905</v>
      </c>
      <c r="G67" s="363"/>
      <c r="H67" s="236"/>
      <c r="I67" s="368">
        <v>7</v>
      </c>
      <c r="J67" s="369" t="s">
        <v>305</v>
      </c>
      <c r="K67" s="328">
        <v>583</v>
      </c>
      <c r="L67" s="370">
        <v>36665</v>
      </c>
      <c r="M67" s="371" t="s">
        <v>977</v>
      </c>
      <c r="N67" s="371" t="s">
        <v>980</v>
      </c>
      <c r="O67" s="367"/>
    </row>
    <row r="68" spans="1:15" ht="33" customHeight="1">
      <c r="A68" s="357">
        <v>7</v>
      </c>
      <c r="B68" s="358" t="s">
        <v>509</v>
      </c>
      <c r="C68" s="359">
        <v>345</v>
      </c>
      <c r="D68" s="360">
        <v>35507</v>
      </c>
      <c r="E68" s="361" t="s">
        <v>1015</v>
      </c>
      <c r="F68" s="361" t="s">
        <v>812</v>
      </c>
      <c r="G68" s="363"/>
      <c r="H68" s="236"/>
      <c r="I68" s="368">
        <v>8</v>
      </c>
      <c r="J68" s="369" t="s">
        <v>306</v>
      </c>
      <c r="K68" s="328">
        <v>560</v>
      </c>
      <c r="L68" s="370">
        <v>36771</v>
      </c>
      <c r="M68" s="371" t="s">
        <v>957</v>
      </c>
      <c r="N68" s="371" t="s">
        <v>959</v>
      </c>
      <c r="O68" s="367"/>
    </row>
    <row r="69" spans="1:15" ht="33" customHeight="1">
      <c r="A69" s="357">
        <v>8</v>
      </c>
      <c r="B69" s="358" t="s">
        <v>510</v>
      </c>
      <c r="C69" s="359">
        <v>580</v>
      </c>
      <c r="D69" s="360">
        <v>35444</v>
      </c>
      <c r="E69" s="361" t="s">
        <v>975</v>
      </c>
      <c r="F69" s="361" t="s">
        <v>980</v>
      </c>
      <c r="G69" s="363"/>
      <c r="H69" s="236"/>
      <c r="I69" s="368">
        <v>9</v>
      </c>
      <c r="J69" s="369" t="s">
        <v>307</v>
      </c>
      <c r="K69" s="328">
        <v>382</v>
      </c>
      <c r="L69" s="370">
        <v>35604</v>
      </c>
      <c r="M69" s="371" t="s">
        <v>830</v>
      </c>
      <c r="N69" s="371" t="s">
        <v>835</v>
      </c>
      <c r="O69" s="367"/>
    </row>
    <row r="70" spans="1:15" ht="33" customHeight="1">
      <c r="A70" s="501" t="s">
        <v>17</v>
      </c>
      <c r="B70" s="502"/>
      <c r="C70" s="502"/>
      <c r="D70" s="502"/>
      <c r="E70" s="502"/>
      <c r="F70" s="502"/>
      <c r="G70" s="502"/>
      <c r="H70" s="236"/>
      <c r="I70" s="368">
        <v>10</v>
      </c>
      <c r="J70" s="369" t="s">
        <v>308</v>
      </c>
      <c r="K70" s="328">
        <v>486</v>
      </c>
      <c r="L70" s="370">
        <v>35796</v>
      </c>
      <c r="M70" s="371" t="s">
        <v>1043</v>
      </c>
      <c r="N70" s="371" t="s">
        <v>906</v>
      </c>
      <c r="O70" s="367"/>
    </row>
    <row r="71" spans="1:15" ht="33" customHeight="1">
      <c r="A71" s="212" t="s">
        <v>12</v>
      </c>
      <c r="B71" s="212" t="s">
        <v>82</v>
      </c>
      <c r="C71" s="212" t="s">
        <v>81</v>
      </c>
      <c r="D71" s="213" t="s">
        <v>13</v>
      </c>
      <c r="E71" s="214" t="s">
        <v>14</v>
      </c>
      <c r="F71" s="214" t="s">
        <v>537</v>
      </c>
      <c r="G71" s="212" t="s">
        <v>218</v>
      </c>
      <c r="H71" s="236"/>
      <c r="I71" s="368">
        <v>11</v>
      </c>
      <c r="J71" s="369" t="s">
        <v>309</v>
      </c>
      <c r="K71" s="328">
        <v>503</v>
      </c>
      <c r="L71" s="370">
        <v>36526</v>
      </c>
      <c r="M71" s="371" t="s">
        <v>915</v>
      </c>
      <c r="N71" s="371" t="s">
        <v>920</v>
      </c>
      <c r="O71" s="367"/>
    </row>
    <row r="72" spans="1:15" ht="33" customHeight="1">
      <c r="A72" s="357">
        <v>1</v>
      </c>
      <c r="B72" s="358" t="s">
        <v>511</v>
      </c>
      <c r="C72" s="359" t="s">
        <v>1072</v>
      </c>
      <c r="D72" s="360" t="s">
        <v>1072</v>
      </c>
      <c r="E72" s="361" t="s">
        <v>1072</v>
      </c>
      <c r="F72" s="361" t="s">
        <v>1072</v>
      </c>
      <c r="G72" s="363"/>
      <c r="H72" s="236"/>
      <c r="I72" s="368">
        <v>12</v>
      </c>
      <c r="J72" s="369" t="s">
        <v>310</v>
      </c>
      <c r="K72" s="328">
        <v>378</v>
      </c>
      <c r="L72" s="370">
        <v>36002</v>
      </c>
      <c r="M72" s="371" t="s">
        <v>820</v>
      </c>
      <c r="N72" s="371" t="s">
        <v>823</v>
      </c>
      <c r="O72" s="367"/>
    </row>
    <row r="73" spans="1:15" ht="33" customHeight="1">
      <c r="A73" s="357">
        <v>2</v>
      </c>
      <c r="B73" s="358" t="s">
        <v>512</v>
      </c>
      <c r="C73" s="359">
        <v>559</v>
      </c>
      <c r="D73" s="360">
        <v>35988</v>
      </c>
      <c r="E73" s="361" t="s">
        <v>954</v>
      </c>
      <c r="F73" s="361" t="s">
        <v>959</v>
      </c>
      <c r="G73" s="363"/>
      <c r="H73" s="236"/>
      <c r="I73" s="368">
        <v>13</v>
      </c>
      <c r="J73" s="369" t="s">
        <v>311</v>
      </c>
      <c r="K73" s="328">
        <v>553</v>
      </c>
      <c r="L73" s="370">
        <v>36164</v>
      </c>
      <c r="M73" s="371" t="s">
        <v>945</v>
      </c>
      <c r="N73" s="371" t="s">
        <v>950</v>
      </c>
      <c r="O73" s="367"/>
    </row>
    <row r="74" spans="1:15" ht="33" customHeight="1">
      <c r="A74" s="357">
        <v>3</v>
      </c>
      <c r="B74" s="358" t="s">
        <v>513</v>
      </c>
      <c r="C74" s="359">
        <v>380</v>
      </c>
      <c r="D74" s="360">
        <v>35991</v>
      </c>
      <c r="E74" s="361" t="s">
        <v>828</v>
      </c>
      <c r="F74" s="361" t="s">
        <v>835</v>
      </c>
      <c r="G74" s="363"/>
      <c r="H74" s="236"/>
      <c r="I74" s="368">
        <v>14</v>
      </c>
      <c r="J74" s="369" t="s">
        <v>312</v>
      </c>
      <c r="K74" s="328">
        <v>418</v>
      </c>
      <c r="L74" s="370">
        <v>35551</v>
      </c>
      <c r="M74" s="371" t="s">
        <v>860</v>
      </c>
      <c r="N74" s="371" t="s">
        <v>866</v>
      </c>
      <c r="O74" s="367"/>
    </row>
    <row r="75" spans="1:15" ht="33" customHeight="1">
      <c r="A75" s="357">
        <v>4</v>
      </c>
      <c r="B75" s="358" t="s">
        <v>514</v>
      </c>
      <c r="C75" s="359">
        <v>483</v>
      </c>
      <c r="D75" s="360">
        <v>36526</v>
      </c>
      <c r="E75" s="361" t="s">
        <v>1036</v>
      </c>
      <c r="F75" s="361" t="s">
        <v>906</v>
      </c>
      <c r="G75" s="363"/>
      <c r="H75" s="236"/>
      <c r="I75" s="368">
        <v>15</v>
      </c>
      <c r="J75" s="369" t="s">
        <v>313</v>
      </c>
      <c r="K75" s="328">
        <v>577</v>
      </c>
      <c r="L75" s="370">
        <v>36224</v>
      </c>
      <c r="M75" s="371" t="s">
        <v>961</v>
      </c>
      <c r="N75" s="371" t="s">
        <v>969</v>
      </c>
      <c r="O75" s="367"/>
    </row>
    <row r="76" spans="1:15" ht="33" customHeight="1">
      <c r="A76" s="357">
        <v>5</v>
      </c>
      <c r="B76" s="358" t="s">
        <v>515</v>
      </c>
      <c r="C76" s="359">
        <v>512</v>
      </c>
      <c r="D76" s="360">
        <v>36526</v>
      </c>
      <c r="E76" s="361" t="s">
        <v>913</v>
      </c>
      <c r="F76" s="361" t="s">
        <v>920</v>
      </c>
      <c r="G76" s="363"/>
      <c r="H76" s="236"/>
      <c r="I76" s="368">
        <v>16</v>
      </c>
      <c r="J76" s="369" t="s">
        <v>314</v>
      </c>
      <c r="K76" s="328">
        <v>398</v>
      </c>
      <c r="L76" s="370">
        <v>0</v>
      </c>
      <c r="M76" s="371" t="s">
        <v>1031</v>
      </c>
      <c r="N76" s="371" t="s">
        <v>836</v>
      </c>
      <c r="O76" s="367"/>
    </row>
    <row r="77" spans="1:15" ht="33" customHeight="1">
      <c r="A77" s="357">
        <v>6</v>
      </c>
      <c r="B77" s="358" t="s">
        <v>516</v>
      </c>
      <c r="C77" s="359">
        <v>367</v>
      </c>
      <c r="D77" s="360">
        <v>35640</v>
      </c>
      <c r="E77" s="361" t="s">
        <v>817</v>
      </c>
      <c r="F77" s="361" t="s">
        <v>823</v>
      </c>
      <c r="G77" s="363"/>
      <c r="H77" s="236"/>
      <c r="I77" s="368">
        <v>17</v>
      </c>
      <c r="J77" s="369" t="s">
        <v>315</v>
      </c>
      <c r="K77" s="328">
        <v>530</v>
      </c>
      <c r="L77" s="370">
        <v>36522</v>
      </c>
      <c r="M77" s="371" t="s">
        <v>932</v>
      </c>
      <c r="N77" s="371" t="s">
        <v>936</v>
      </c>
      <c r="O77" s="367"/>
    </row>
    <row r="78" spans="1:15" ht="33" customHeight="1">
      <c r="A78" s="357">
        <v>7</v>
      </c>
      <c r="B78" s="358" t="s">
        <v>517</v>
      </c>
      <c r="C78" s="359">
        <v>739</v>
      </c>
      <c r="D78" s="360">
        <v>35431</v>
      </c>
      <c r="E78" s="361" t="s">
        <v>942</v>
      </c>
      <c r="F78" s="361" t="s">
        <v>950</v>
      </c>
      <c r="G78" s="363"/>
      <c r="H78" s="236"/>
      <c r="I78" s="368">
        <v>18</v>
      </c>
      <c r="J78" s="369" t="s">
        <v>316</v>
      </c>
      <c r="K78" s="328">
        <v>315</v>
      </c>
      <c r="L78" s="370">
        <v>35796</v>
      </c>
      <c r="M78" s="371" t="s">
        <v>806</v>
      </c>
      <c r="N78" s="371" t="s">
        <v>811</v>
      </c>
      <c r="O78" s="367"/>
    </row>
    <row r="79" spans="1:15" ht="33" customHeight="1">
      <c r="A79" s="357">
        <v>8</v>
      </c>
      <c r="B79" s="358" t="s">
        <v>518</v>
      </c>
      <c r="C79" s="359" t="s">
        <v>1072</v>
      </c>
      <c r="D79" s="360" t="s">
        <v>1072</v>
      </c>
      <c r="E79" s="361" t="s">
        <v>1072</v>
      </c>
      <c r="F79" s="361" t="s">
        <v>1072</v>
      </c>
      <c r="G79" s="363"/>
      <c r="H79" s="236"/>
      <c r="I79" s="368">
        <v>19</v>
      </c>
      <c r="J79" s="369" t="s">
        <v>317</v>
      </c>
      <c r="K79" s="328">
        <v>489</v>
      </c>
      <c r="L79" s="370">
        <v>35596</v>
      </c>
      <c r="M79" s="371" t="s">
        <v>1053</v>
      </c>
      <c r="N79" s="371" t="s">
        <v>908</v>
      </c>
      <c r="O79" s="367"/>
    </row>
    <row r="80" spans="1:15" ht="33" customHeight="1">
      <c r="A80" s="501" t="s">
        <v>18</v>
      </c>
      <c r="B80" s="502"/>
      <c r="C80" s="502"/>
      <c r="D80" s="502"/>
      <c r="E80" s="502"/>
      <c r="F80" s="502"/>
      <c r="G80" s="502"/>
      <c r="H80" s="236"/>
      <c r="I80" s="368">
        <v>20</v>
      </c>
      <c r="J80" s="369" t="s">
        <v>318</v>
      </c>
      <c r="K80" s="328" t="s">
        <v>1072</v>
      </c>
      <c r="L80" s="370" t="s">
        <v>1072</v>
      </c>
      <c r="M80" s="371" t="s">
        <v>1072</v>
      </c>
      <c r="N80" s="371" t="s">
        <v>1072</v>
      </c>
      <c r="O80" s="367"/>
    </row>
    <row r="81" spans="1:15" ht="33" customHeight="1">
      <c r="A81" s="212" t="s">
        <v>12</v>
      </c>
      <c r="B81" s="212" t="s">
        <v>82</v>
      </c>
      <c r="C81" s="212" t="s">
        <v>81</v>
      </c>
      <c r="D81" s="213" t="s">
        <v>13</v>
      </c>
      <c r="E81" s="214" t="s">
        <v>14</v>
      </c>
      <c r="F81" s="214" t="s">
        <v>537</v>
      </c>
      <c r="G81" s="212" t="s">
        <v>218</v>
      </c>
      <c r="H81" s="236"/>
      <c r="I81" s="368">
        <v>21</v>
      </c>
      <c r="J81" s="369" t="s">
        <v>319</v>
      </c>
      <c r="K81" s="328" t="s">
        <v>1072</v>
      </c>
      <c r="L81" s="370" t="s">
        <v>1072</v>
      </c>
      <c r="M81" s="371" t="s">
        <v>1072</v>
      </c>
      <c r="N81" s="371" t="s">
        <v>1072</v>
      </c>
      <c r="O81" s="367"/>
    </row>
    <row r="82" spans="1:15" ht="33" customHeight="1">
      <c r="A82" s="357">
        <v>1</v>
      </c>
      <c r="B82" s="358" t="s">
        <v>519</v>
      </c>
      <c r="C82" s="359" t="s">
        <v>1072</v>
      </c>
      <c r="D82" s="360" t="s">
        <v>1072</v>
      </c>
      <c r="E82" s="361" t="s">
        <v>1072</v>
      </c>
      <c r="F82" s="361" t="s">
        <v>1072</v>
      </c>
      <c r="G82" s="363"/>
      <c r="H82" s="236"/>
      <c r="I82" s="368">
        <v>22</v>
      </c>
      <c r="J82" s="369" t="s">
        <v>320</v>
      </c>
      <c r="K82" s="328" t="s">
        <v>1072</v>
      </c>
      <c r="L82" s="370" t="s">
        <v>1072</v>
      </c>
      <c r="M82" s="371" t="s">
        <v>1072</v>
      </c>
      <c r="N82" s="371" t="s">
        <v>1072</v>
      </c>
      <c r="O82" s="367"/>
    </row>
    <row r="83" spans="1:15" ht="33" customHeight="1">
      <c r="A83" s="357">
        <v>2</v>
      </c>
      <c r="B83" s="358" t="s">
        <v>520</v>
      </c>
      <c r="C83" s="359">
        <v>429</v>
      </c>
      <c r="D83" s="360">
        <v>35451</v>
      </c>
      <c r="E83" s="361" t="s">
        <v>856</v>
      </c>
      <c r="F83" s="361" t="s">
        <v>866</v>
      </c>
      <c r="G83" s="363"/>
      <c r="H83" s="236"/>
      <c r="I83" s="368">
        <v>23</v>
      </c>
      <c r="J83" s="369" t="s">
        <v>321</v>
      </c>
      <c r="K83" s="328" t="s">
        <v>1072</v>
      </c>
      <c r="L83" s="370" t="s">
        <v>1072</v>
      </c>
      <c r="M83" s="371" t="s">
        <v>1072</v>
      </c>
      <c r="N83" s="371" t="s">
        <v>1072</v>
      </c>
      <c r="O83" s="367"/>
    </row>
    <row r="84" spans="1:15" ht="33" customHeight="1">
      <c r="A84" s="357">
        <v>3</v>
      </c>
      <c r="B84" s="358" t="s">
        <v>521</v>
      </c>
      <c r="C84" s="359">
        <v>569</v>
      </c>
      <c r="D84" s="360">
        <v>35642</v>
      </c>
      <c r="E84" s="361" t="s">
        <v>965</v>
      </c>
      <c r="F84" s="361" t="s">
        <v>969</v>
      </c>
      <c r="G84" s="363"/>
      <c r="H84" s="236"/>
      <c r="I84" s="368">
        <v>24</v>
      </c>
      <c r="J84" s="369" t="s">
        <v>322</v>
      </c>
      <c r="K84" s="328" t="s">
        <v>1072</v>
      </c>
      <c r="L84" s="370" t="s">
        <v>1072</v>
      </c>
      <c r="M84" s="371" t="s">
        <v>1072</v>
      </c>
      <c r="N84" s="371" t="s">
        <v>1072</v>
      </c>
      <c r="O84" s="367"/>
    </row>
    <row r="85" spans="1:15" ht="33" customHeight="1">
      <c r="A85" s="357">
        <v>4</v>
      </c>
      <c r="B85" s="358" t="s">
        <v>522</v>
      </c>
      <c r="C85" s="359">
        <v>399</v>
      </c>
      <c r="D85" s="360">
        <v>36234</v>
      </c>
      <c r="E85" s="361" t="s">
        <v>1026</v>
      </c>
      <c r="F85" s="361" t="s">
        <v>836</v>
      </c>
      <c r="G85" s="363"/>
      <c r="H85" s="236"/>
      <c r="I85" s="368">
        <v>25</v>
      </c>
      <c r="J85" s="369" t="s">
        <v>323</v>
      </c>
      <c r="K85" s="328" t="s">
        <v>1072</v>
      </c>
      <c r="L85" s="370" t="s">
        <v>1072</v>
      </c>
      <c r="M85" s="371" t="s">
        <v>1072</v>
      </c>
      <c r="N85" s="371" t="s">
        <v>1072</v>
      </c>
      <c r="O85" s="367"/>
    </row>
    <row r="86" spans="1:15" ht="33" customHeight="1">
      <c r="A86" s="357">
        <v>5</v>
      </c>
      <c r="B86" s="358" t="s">
        <v>523</v>
      </c>
      <c r="C86" s="359">
        <v>539</v>
      </c>
      <c r="D86" s="360">
        <v>35789</v>
      </c>
      <c r="E86" s="361" t="s">
        <v>1136</v>
      </c>
      <c r="F86" s="361" t="s">
        <v>936</v>
      </c>
      <c r="G86" s="363"/>
      <c r="H86" s="236"/>
      <c r="I86" s="495" t="s">
        <v>369</v>
      </c>
      <c r="J86" s="495"/>
      <c r="K86" s="495"/>
      <c r="L86" s="495"/>
      <c r="M86" s="495"/>
      <c r="N86" s="495"/>
      <c r="O86" s="495"/>
    </row>
    <row r="87" spans="1:15" ht="33" customHeight="1">
      <c r="A87" s="357">
        <v>6</v>
      </c>
      <c r="B87" s="358" t="s">
        <v>524</v>
      </c>
      <c r="C87" s="359">
        <v>330</v>
      </c>
      <c r="D87" s="360">
        <v>35796</v>
      </c>
      <c r="E87" s="361" t="s">
        <v>803</v>
      </c>
      <c r="F87" s="361" t="s">
        <v>811</v>
      </c>
      <c r="G87" s="363"/>
      <c r="H87" s="236"/>
      <c r="I87" s="237" t="s">
        <v>6</v>
      </c>
      <c r="J87" s="244"/>
      <c r="K87" s="237" t="s">
        <v>80</v>
      </c>
      <c r="L87" s="237" t="s">
        <v>21</v>
      </c>
      <c r="M87" s="237" t="s">
        <v>7</v>
      </c>
      <c r="N87" s="237" t="s">
        <v>537</v>
      </c>
      <c r="O87" s="237" t="s">
        <v>227</v>
      </c>
    </row>
    <row r="88" spans="1:15" ht="33" customHeight="1">
      <c r="A88" s="357">
        <v>7</v>
      </c>
      <c r="B88" s="358" t="s">
        <v>525</v>
      </c>
      <c r="C88" s="359">
        <v>498</v>
      </c>
      <c r="D88" s="360">
        <v>36130</v>
      </c>
      <c r="E88" s="361" t="s">
        <v>1050</v>
      </c>
      <c r="F88" s="361" t="s">
        <v>908</v>
      </c>
      <c r="G88" s="363"/>
      <c r="H88" s="236"/>
      <c r="I88" s="368">
        <v>1</v>
      </c>
      <c r="J88" s="369" t="s">
        <v>377</v>
      </c>
      <c r="K88" s="328">
        <v>440</v>
      </c>
      <c r="L88" s="370">
        <v>35432</v>
      </c>
      <c r="M88" s="371" t="s">
        <v>880</v>
      </c>
      <c r="N88" s="371" t="s">
        <v>881</v>
      </c>
      <c r="O88" s="367"/>
    </row>
    <row r="89" spans="1:15" ht="33" customHeight="1">
      <c r="A89" s="357">
        <v>8</v>
      </c>
      <c r="B89" s="358" t="s">
        <v>526</v>
      </c>
      <c r="C89" s="359" t="s">
        <v>1072</v>
      </c>
      <c r="D89" s="360" t="s">
        <v>1072</v>
      </c>
      <c r="E89" s="361" t="s">
        <v>1072</v>
      </c>
      <c r="F89" s="361" t="s">
        <v>1072</v>
      </c>
      <c r="G89" s="363"/>
      <c r="H89" s="236"/>
      <c r="I89" s="368">
        <v>2</v>
      </c>
      <c r="J89" s="369" t="s">
        <v>378</v>
      </c>
      <c r="K89" s="328">
        <v>526</v>
      </c>
      <c r="L89" s="370">
        <v>35432</v>
      </c>
      <c r="M89" s="371" t="s">
        <v>1070</v>
      </c>
      <c r="N89" s="371" t="s">
        <v>923</v>
      </c>
      <c r="O89" s="367"/>
    </row>
    <row r="90" spans="1:15" ht="33" customHeight="1">
      <c r="A90" s="500" t="s">
        <v>532</v>
      </c>
      <c r="B90" s="500"/>
      <c r="C90" s="500"/>
      <c r="D90" s="500"/>
      <c r="E90" s="500"/>
      <c r="F90" s="500"/>
      <c r="G90" s="500"/>
      <c r="H90" s="236"/>
      <c r="I90" s="368">
        <v>3</v>
      </c>
      <c r="J90" s="369" t="s">
        <v>379</v>
      </c>
      <c r="K90" s="328">
        <v>405</v>
      </c>
      <c r="L90" s="370">
        <v>35431</v>
      </c>
      <c r="M90" s="371" t="s">
        <v>848</v>
      </c>
      <c r="N90" s="371" t="s">
        <v>849</v>
      </c>
      <c r="O90" s="367"/>
    </row>
    <row r="91" spans="1:15" ht="33" customHeight="1">
      <c r="A91" s="501" t="s">
        <v>16</v>
      </c>
      <c r="B91" s="502"/>
      <c r="C91" s="502"/>
      <c r="D91" s="502"/>
      <c r="E91" s="502"/>
      <c r="F91" s="502"/>
      <c r="G91" s="502"/>
      <c r="H91" s="236"/>
      <c r="I91" s="368">
        <v>4</v>
      </c>
      <c r="J91" s="369" t="s">
        <v>380</v>
      </c>
      <c r="K91" s="328">
        <v>455</v>
      </c>
      <c r="L91" s="370">
        <v>36161</v>
      </c>
      <c r="M91" s="371" t="s">
        <v>892</v>
      </c>
      <c r="N91" s="371" t="s">
        <v>893</v>
      </c>
      <c r="O91" s="367"/>
    </row>
    <row r="92" spans="1:15" ht="33" customHeight="1">
      <c r="A92" s="212" t="s">
        <v>12</v>
      </c>
      <c r="B92" s="212" t="s">
        <v>82</v>
      </c>
      <c r="C92" s="212" t="s">
        <v>81</v>
      </c>
      <c r="D92" s="213" t="s">
        <v>13</v>
      </c>
      <c r="E92" s="214" t="s">
        <v>14</v>
      </c>
      <c r="F92" s="214" t="s">
        <v>537</v>
      </c>
      <c r="G92" s="215" t="s">
        <v>218</v>
      </c>
      <c r="H92" s="236"/>
      <c r="I92" s="368">
        <v>5</v>
      </c>
      <c r="J92" s="369" t="s">
        <v>381</v>
      </c>
      <c r="K92" s="328">
        <v>462</v>
      </c>
      <c r="L92" s="370">
        <v>36269</v>
      </c>
      <c r="M92" s="371" t="s">
        <v>902</v>
      </c>
      <c r="N92" s="371" t="s">
        <v>905</v>
      </c>
      <c r="O92" s="367"/>
    </row>
    <row r="93" spans="1:15" ht="33" customHeight="1">
      <c r="A93" s="357">
        <v>1</v>
      </c>
      <c r="B93" s="358" t="s">
        <v>623</v>
      </c>
      <c r="C93" s="359">
        <v>442</v>
      </c>
      <c r="D93" s="360">
        <v>35836</v>
      </c>
      <c r="E93" s="361" t="s">
        <v>870</v>
      </c>
      <c r="F93" s="361" t="s">
        <v>881</v>
      </c>
      <c r="G93" s="362"/>
      <c r="H93" s="236"/>
      <c r="I93" s="368">
        <v>6</v>
      </c>
      <c r="J93" s="369" t="s">
        <v>382</v>
      </c>
      <c r="K93" s="328">
        <v>332</v>
      </c>
      <c r="L93" s="370">
        <v>36045</v>
      </c>
      <c r="M93" s="371" t="s">
        <v>1023</v>
      </c>
      <c r="N93" s="371" t="s">
        <v>812</v>
      </c>
      <c r="O93" s="367"/>
    </row>
    <row r="94" spans="1:15" ht="33" customHeight="1">
      <c r="A94" s="357">
        <v>2</v>
      </c>
      <c r="B94" s="358" t="s">
        <v>624</v>
      </c>
      <c r="C94" s="359">
        <v>527</v>
      </c>
      <c r="D94" s="360">
        <v>35853</v>
      </c>
      <c r="E94" s="361" t="s">
        <v>1062</v>
      </c>
      <c r="F94" s="361" t="s">
        <v>923</v>
      </c>
      <c r="G94" s="362"/>
      <c r="H94" s="236"/>
      <c r="I94" s="368">
        <v>7</v>
      </c>
      <c r="J94" s="369" t="s">
        <v>383</v>
      </c>
      <c r="K94" s="328">
        <v>582</v>
      </c>
      <c r="L94" s="370">
        <v>36222</v>
      </c>
      <c r="M94" s="371" t="s">
        <v>974</v>
      </c>
      <c r="N94" s="371" t="s">
        <v>980</v>
      </c>
      <c r="O94" s="367"/>
    </row>
    <row r="95" spans="1:15" ht="33" customHeight="1">
      <c r="A95" s="357">
        <v>3</v>
      </c>
      <c r="B95" s="358" t="s">
        <v>625</v>
      </c>
      <c r="C95" s="359">
        <v>410</v>
      </c>
      <c r="D95" s="360">
        <v>36161</v>
      </c>
      <c r="E95" s="361" t="s">
        <v>840</v>
      </c>
      <c r="F95" s="361" t="s">
        <v>849</v>
      </c>
      <c r="G95" s="362"/>
      <c r="H95" s="236"/>
      <c r="I95" s="368">
        <v>8</v>
      </c>
      <c r="J95" s="369" t="s">
        <v>384</v>
      </c>
      <c r="K95" s="328">
        <v>0</v>
      </c>
      <c r="L95" s="370">
        <v>0</v>
      </c>
      <c r="M95" s="371" t="s">
        <v>1072</v>
      </c>
      <c r="N95" s="371" t="s">
        <v>959</v>
      </c>
      <c r="O95" s="367"/>
    </row>
    <row r="96" spans="1:15" ht="33" customHeight="1">
      <c r="A96" s="357">
        <v>4</v>
      </c>
      <c r="B96" s="358" t="s">
        <v>626</v>
      </c>
      <c r="C96" s="359">
        <v>456</v>
      </c>
      <c r="D96" s="360">
        <v>36526</v>
      </c>
      <c r="E96" s="361" t="s">
        <v>885</v>
      </c>
      <c r="F96" s="361" t="s">
        <v>893</v>
      </c>
      <c r="G96" s="362"/>
      <c r="H96" s="236"/>
      <c r="I96" s="368">
        <v>9</v>
      </c>
      <c r="J96" s="369" t="s">
        <v>385</v>
      </c>
      <c r="K96" s="328">
        <v>388</v>
      </c>
      <c r="L96" s="370">
        <v>35449</v>
      </c>
      <c r="M96" s="371" t="s">
        <v>834</v>
      </c>
      <c r="N96" s="371" t="s">
        <v>835</v>
      </c>
      <c r="O96" s="367"/>
    </row>
    <row r="97" spans="1:15" ht="33" customHeight="1">
      <c r="A97" s="357">
        <v>5</v>
      </c>
      <c r="B97" s="358" t="s">
        <v>627</v>
      </c>
      <c r="C97" s="359">
        <v>465</v>
      </c>
      <c r="D97" s="360">
        <v>35796</v>
      </c>
      <c r="E97" s="361" t="s">
        <v>897</v>
      </c>
      <c r="F97" s="361" t="s">
        <v>905</v>
      </c>
      <c r="G97" s="362"/>
      <c r="H97" s="236"/>
      <c r="I97" s="368">
        <v>10</v>
      </c>
      <c r="J97" s="369" t="s">
        <v>386</v>
      </c>
      <c r="K97" s="328">
        <v>478</v>
      </c>
      <c r="L97" s="370">
        <v>36312</v>
      </c>
      <c r="M97" s="371" t="s">
        <v>1044</v>
      </c>
      <c r="N97" s="371" t="s">
        <v>906</v>
      </c>
      <c r="O97" s="367"/>
    </row>
    <row r="98" spans="1:15" ht="33" customHeight="1">
      <c r="A98" s="357">
        <v>6</v>
      </c>
      <c r="B98" s="358" t="s">
        <v>628</v>
      </c>
      <c r="C98" s="359">
        <v>343</v>
      </c>
      <c r="D98" s="360">
        <v>36520</v>
      </c>
      <c r="E98" s="361" t="s">
        <v>1128</v>
      </c>
      <c r="F98" s="361" t="s">
        <v>812</v>
      </c>
      <c r="G98" s="362"/>
      <c r="H98" s="236"/>
      <c r="I98" s="368">
        <v>11</v>
      </c>
      <c r="J98" s="369" t="s">
        <v>387</v>
      </c>
      <c r="K98" s="328">
        <v>504</v>
      </c>
      <c r="L98" s="370">
        <v>36161</v>
      </c>
      <c r="M98" s="371" t="s">
        <v>919</v>
      </c>
      <c r="N98" s="371" t="s">
        <v>920</v>
      </c>
      <c r="O98" s="367"/>
    </row>
    <row r="99" spans="1:15" ht="33" customHeight="1">
      <c r="A99" s="357">
        <v>7</v>
      </c>
      <c r="B99" s="358" t="s">
        <v>629</v>
      </c>
      <c r="C99" s="359">
        <v>581</v>
      </c>
      <c r="D99" s="360">
        <v>35782</v>
      </c>
      <c r="E99" s="361" t="s">
        <v>973</v>
      </c>
      <c r="F99" s="361" t="s">
        <v>980</v>
      </c>
      <c r="G99" s="362"/>
      <c r="H99" s="236"/>
      <c r="I99" s="368">
        <v>12</v>
      </c>
      <c r="J99" s="369" t="s">
        <v>388</v>
      </c>
      <c r="K99" s="328">
        <v>365</v>
      </c>
      <c r="L99" s="370">
        <v>36161</v>
      </c>
      <c r="M99" s="371" t="s">
        <v>822</v>
      </c>
      <c r="N99" s="371" t="s">
        <v>823</v>
      </c>
      <c r="O99" s="367"/>
    </row>
    <row r="100" spans="1:15" ht="33" customHeight="1">
      <c r="A100" s="357">
        <v>8</v>
      </c>
      <c r="B100" s="358" t="s">
        <v>630</v>
      </c>
      <c r="C100" s="359">
        <v>563</v>
      </c>
      <c r="D100" s="360">
        <v>35875</v>
      </c>
      <c r="E100" s="361" t="s">
        <v>953</v>
      </c>
      <c r="F100" s="361" t="s">
        <v>959</v>
      </c>
      <c r="G100" s="362"/>
      <c r="H100" s="236"/>
      <c r="I100" s="368">
        <v>13</v>
      </c>
      <c r="J100" s="369" t="s">
        <v>389</v>
      </c>
      <c r="K100" s="328">
        <v>552</v>
      </c>
      <c r="L100" s="370">
        <v>35668</v>
      </c>
      <c r="M100" s="371" t="s">
        <v>949</v>
      </c>
      <c r="N100" s="371" t="s">
        <v>950</v>
      </c>
      <c r="O100" s="367"/>
    </row>
    <row r="101" spans="1:15" ht="33" customHeight="1">
      <c r="A101" s="357">
        <v>9</v>
      </c>
      <c r="B101" s="358" t="s">
        <v>631</v>
      </c>
      <c r="C101" s="359">
        <v>384</v>
      </c>
      <c r="D101" s="360">
        <v>36511</v>
      </c>
      <c r="E101" s="361" t="s">
        <v>826</v>
      </c>
      <c r="F101" s="361" t="s">
        <v>835</v>
      </c>
      <c r="G101" s="362"/>
      <c r="H101" s="236"/>
      <c r="I101" s="368">
        <v>14</v>
      </c>
      <c r="J101" s="369" t="s">
        <v>390</v>
      </c>
      <c r="K101" s="328">
        <v>424</v>
      </c>
      <c r="L101" s="370">
        <v>35859</v>
      </c>
      <c r="M101" s="371" t="s">
        <v>865</v>
      </c>
      <c r="N101" s="371" t="s">
        <v>866</v>
      </c>
      <c r="O101" s="367"/>
    </row>
    <row r="102" spans="1:15" ht="33" customHeight="1">
      <c r="A102" s="357">
        <v>10</v>
      </c>
      <c r="B102" s="358" t="s">
        <v>632</v>
      </c>
      <c r="C102" s="359">
        <v>487</v>
      </c>
      <c r="D102" s="360">
        <v>35828</v>
      </c>
      <c r="E102" s="361" t="s">
        <v>1038</v>
      </c>
      <c r="F102" s="361" t="s">
        <v>906</v>
      </c>
      <c r="G102" s="362"/>
      <c r="H102" s="242"/>
      <c r="I102" s="368">
        <v>15</v>
      </c>
      <c r="J102" s="369" t="s">
        <v>391</v>
      </c>
      <c r="K102" s="328">
        <v>576</v>
      </c>
      <c r="L102" s="370">
        <v>35922</v>
      </c>
      <c r="M102" s="371" t="s">
        <v>964</v>
      </c>
      <c r="N102" s="371" t="s">
        <v>969</v>
      </c>
      <c r="O102" s="367"/>
    </row>
    <row r="103" spans="1:15" ht="33" customHeight="1">
      <c r="A103" s="357">
        <v>11</v>
      </c>
      <c r="B103" s="358" t="s">
        <v>633</v>
      </c>
      <c r="C103" s="359" t="s">
        <v>1072</v>
      </c>
      <c r="D103" s="360" t="s">
        <v>1072</v>
      </c>
      <c r="E103" s="361" t="s">
        <v>1072</v>
      </c>
      <c r="F103" s="361" t="s">
        <v>1072</v>
      </c>
      <c r="G103" s="362"/>
      <c r="H103" s="242"/>
      <c r="I103" s="368">
        <v>16</v>
      </c>
      <c r="J103" s="369" t="s">
        <v>392</v>
      </c>
      <c r="K103" s="328">
        <v>397</v>
      </c>
      <c r="L103" s="370">
        <v>35491</v>
      </c>
      <c r="M103" s="371" t="s">
        <v>1030</v>
      </c>
      <c r="N103" s="371" t="s">
        <v>836</v>
      </c>
      <c r="O103" s="367"/>
    </row>
    <row r="104" spans="1:15" ht="33" customHeight="1">
      <c r="A104" s="357">
        <v>12</v>
      </c>
      <c r="B104" s="358" t="s">
        <v>634</v>
      </c>
      <c r="C104" s="359" t="s">
        <v>1072</v>
      </c>
      <c r="D104" s="360" t="s">
        <v>1072</v>
      </c>
      <c r="E104" s="361" t="s">
        <v>1072</v>
      </c>
      <c r="F104" s="361" t="s">
        <v>1072</v>
      </c>
      <c r="G104" s="362"/>
      <c r="H104" s="242"/>
      <c r="I104" s="368">
        <v>17</v>
      </c>
      <c r="J104" s="369" t="s">
        <v>393</v>
      </c>
      <c r="K104" s="328">
        <v>538</v>
      </c>
      <c r="L104" s="370">
        <v>36146</v>
      </c>
      <c r="M104" s="371" t="s">
        <v>935</v>
      </c>
      <c r="N104" s="371" t="s">
        <v>936</v>
      </c>
      <c r="O104" s="367"/>
    </row>
    <row r="105" spans="1:15" ht="33" customHeight="1">
      <c r="A105" s="501" t="s">
        <v>17</v>
      </c>
      <c r="B105" s="502"/>
      <c r="C105" s="502"/>
      <c r="D105" s="502"/>
      <c r="E105" s="502"/>
      <c r="F105" s="502"/>
      <c r="G105" s="502"/>
      <c r="H105" s="242"/>
      <c r="I105" s="368">
        <v>18</v>
      </c>
      <c r="J105" s="369" t="s">
        <v>394</v>
      </c>
      <c r="K105" s="328">
        <v>324</v>
      </c>
      <c r="L105" s="370">
        <v>36161</v>
      </c>
      <c r="M105" s="371" t="s">
        <v>810</v>
      </c>
      <c r="N105" s="371" t="s">
        <v>811</v>
      </c>
      <c r="O105" s="367"/>
    </row>
    <row r="106" spans="1:15" ht="33" customHeight="1">
      <c r="A106" s="212" t="s">
        <v>12</v>
      </c>
      <c r="B106" s="212" t="s">
        <v>82</v>
      </c>
      <c r="C106" s="212" t="s">
        <v>81</v>
      </c>
      <c r="D106" s="213" t="s">
        <v>13</v>
      </c>
      <c r="E106" s="214" t="s">
        <v>14</v>
      </c>
      <c r="F106" s="214" t="s">
        <v>537</v>
      </c>
      <c r="G106" s="215" t="s">
        <v>218</v>
      </c>
      <c r="H106" s="242"/>
      <c r="I106" s="368">
        <v>19</v>
      </c>
      <c r="J106" s="369" t="s">
        <v>395</v>
      </c>
      <c r="K106" s="328">
        <v>500</v>
      </c>
      <c r="L106" s="370">
        <v>35431</v>
      </c>
      <c r="M106" s="371" t="s">
        <v>1057</v>
      </c>
      <c r="N106" s="371" t="s">
        <v>908</v>
      </c>
      <c r="O106" s="367"/>
    </row>
    <row r="107" spans="1:15" ht="33" customHeight="1">
      <c r="A107" s="357">
        <v>1</v>
      </c>
      <c r="B107" s="358" t="s">
        <v>635</v>
      </c>
      <c r="C107" s="359">
        <v>510</v>
      </c>
      <c r="D107" s="360">
        <v>36161</v>
      </c>
      <c r="E107" s="361" t="s">
        <v>911</v>
      </c>
      <c r="F107" s="361" t="s">
        <v>920</v>
      </c>
      <c r="G107" s="362"/>
      <c r="H107" s="242"/>
      <c r="I107" s="368">
        <v>20</v>
      </c>
      <c r="J107" s="369" t="s">
        <v>396</v>
      </c>
      <c r="K107" s="328" t="s">
        <v>1072</v>
      </c>
      <c r="L107" s="370" t="s">
        <v>1072</v>
      </c>
      <c r="M107" s="371" t="s">
        <v>1072</v>
      </c>
      <c r="N107" s="371" t="s">
        <v>1072</v>
      </c>
      <c r="O107" s="367"/>
    </row>
    <row r="108" spans="1:15" ht="33" customHeight="1">
      <c r="A108" s="357">
        <v>2</v>
      </c>
      <c r="B108" s="358" t="s">
        <v>636</v>
      </c>
      <c r="C108" s="359">
        <v>368</v>
      </c>
      <c r="D108" s="360">
        <v>35617</v>
      </c>
      <c r="E108" s="361" t="s">
        <v>816</v>
      </c>
      <c r="F108" s="361" t="s">
        <v>823</v>
      </c>
      <c r="G108" s="362"/>
      <c r="H108" s="242"/>
      <c r="I108" s="368">
        <v>21</v>
      </c>
      <c r="J108" s="369" t="s">
        <v>745</v>
      </c>
      <c r="K108" s="328" t="s">
        <v>1072</v>
      </c>
      <c r="L108" s="370" t="s">
        <v>1072</v>
      </c>
      <c r="M108" s="371" t="s">
        <v>1072</v>
      </c>
      <c r="N108" s="371" t="s">
        <v>1072</v>
      </c>
      <c r="O108" s="367"/>
    </row>
    <row r="109" spans="1:15" ht="33" customHeight="1">
      <c r="A109" s="357">
        <v>3</v>
      </c>
      <c r="B109" s="358" t="s">
        <v>637</v>
      </c>
      <c r="C109" s="359">
        <v>547</v>
      </c>
      <c r="D109" s="360">
        <v>35497</v>
      </c>
      <c r="E109" s="361" t="s">
        <v>940</v>
      </c>
      <c r="F109" s="361" t="s">
        <v>950</v>
      </c>
      <c r="G109" s="362"/>
      <c r="H109" s="242"/>
      <c r="I109" s="368">
        <v>22</v>
      </c>
      <c r="J109" s="369" t="s">
        <v>746</v>
      </c>
      <c r="K109" s="328" t="s">
        <v>1072</v>
      </c>
      <c r="L109" s="370" t="s">
        <v>1072</v>
      </c>
      <c r="M109" s="371" t="s">
        <v>1072</v>
      </c>
      <c r="N109" s="371" t="s">
        <v>1072</v>
      </c>
      <c r="O109" s="367"/>
    </row>
    <row r="110" spans="1:15" ht="33" customHeight="1">
      <c r="A110" s="357">
        <v>4</v>
      </c>
      <c r="B110" s="358" t="s">
        <v>638</v>
      </c>
      <c r="C110" s="359">
        <v>420</v>
      </c>
      <c r="D110" s="360">
        <v>35548</v>
      </c>
      <c r="E110" s="361" t="s">
        <v>854</v>
      </c>
      <c r="F110" s="361" t="s">
        <v>866</v>
      </c>
      <c r="G110" s="362"/>
      <c r="H110" s="229"/>
      <c r="I110" s="368">
        <v>23</v>
      </c>
      <c r="J110" s="369" t="s">
        <v>747</v>
      </c>
      <c r="K110" s="328" t="s">
        <v>1072</v>
      </c>
      <c r="L110" s="370" t="s">
        <v>1072</v>
      </c>
      <c r="M110" s="371" t="s">
        <v>1072</v>
      </c>
      <c r="N110" s="371" t="s">
        <v>1072</v>
      </c>
      <c r="O110" s="367"/>
    </row>
    <row r="111" spans="1:15" ht="33" customHeight="1">
      <c r="A111" s="357">
        <v>5</v>
      </c>
      <c r="B111" s="358" t="s">
        <v>639</v>
      </c>
      <c r="C111" s="359">
        <v>576</v>
      </c>
      <c r="D111" s="360">
        <v>35922</v>
      </c>
      <c r="E111" s="361" t="s">
        <v>964</v>
      </c>
      <c r="F111" s="361" t="s">
        <v>969</v>
      </c>
      <c r="G111" s="362"/>
      <c r="H111" s="229"/>
      <c r="I111" s="368">
        <v>24</v>
      </c>
      <c r="J111" s="369" t="s">
        <v>748</v>
      </c>
      <c r="K111" s="328" t="s">
        <v>1072</v>
      </c>
      <c r="L111" s="370" t="s">
        <v>1072</v>
      </c>
      <c r="M111" s="371" t="s">
        <v>1072</v>
      </c>
      <c r="N111" s="371" t="s">
        <v>1072</v>
      </c>
      <c r="O111" s="367"/>
    </row>
    <row r="112" spans="1:15" ht="33" customHeight="1">
      <c r="A112" s="357">
        <v>6</v>
      </c>
      <c r="B112" s="358" t="s">
        <v>640</v>
      </c>
      <c r="C112" s="359">
        <v>395</v>
      </c>
      <c r="D112" s="360">
        <v>35445</v>
      </c>
      <c r="E112" s="361" t="s">
        <v>1028</v>
      </c>
      <c r="F112" s="361" t="s">
        <v>836</v>
      </c>
      <c r="G112" s="362"/>
      <c r="H112" s="229"/>
      <c r="I112" s="368">
        <v>25</v>
      </c>
      <c r="J112" s="369" t="s">
        <v>749</v>
      </c>
      <c r="K112" s="328" t="s">
        <v>1072</v>
      </c>
      <c r="L112" s="370" t="s">
        <v>1072</v>
      </c>
      <c r="M112" s="371" t="s">
        <v>1072</v>
      </c>
      <c r="N112" s="371" t="s">
        <v>1072</v>
      </c>
      <c r="O112" s="367"/>
    </row>
    <row r="113" spans="1:15" ht="33" customHeight="1">
      <c r="A113" s="357">
        <v>7</v>
      </c>
      <c r="B113" s="358" t="s">
        <v>641</v>
      </c>
      <c r="C113" s="359">
        <v>541</v>
      </c>
      <c r="D113" s="360">
        <v>35565</v>
      </c>
      <c r="E113" s="361" t="s">
        <v>928</v>
      </c>
      <c r="F113" s="361" t="s">
        <v>936</v>
      </c>
      <c r="G113" s="362"/>
      <c r="H113" s="229"/>
      <c r="I113" s="229"/>
      <c r="J113" s="229"/>
      <c r="K113" s="229"/>
      <c r="L113" s="229"/>
      <c r="M113" s="229"/>
      <c r="N113" s="229"/>
      <c r="O113" s="229"/>
    </row>
    <row r="114" spans="1:15" ht="33" customHeight="1">
      <c r="A114" s="357">
        <v>8</v>
      </c>
      <c r="B114" s="358" t="s">
        <v>642</v>
      </c>
      <c r="C114" s="359">
        <v>327</v>
      </c>
      <c r="D114" s="360">
        <v>35796</v>
      </c>
      <c r="E114" s="361" t="s">
        <v>802</v>
      </c>
      <c r="F114" s="361" t="s">
        <v>811</v>
      </c>
      <c r="G114" s="362"/>
      <c r="H114" s="229"/>
      <c r="I114" s="229"/>
      <c r="J114" s="229"/>
      <c r="K114" s="229"/>
      <c r="L114" s="229"/>
      <c r="M114" s="229"/>
      <c r="N114" s="229"/>
      <c r="O114" s="229"/>
    </row>
    <row r="115" spans="1:15" ht="33" customHeight="1">
      <c r="A115" s="357">
        <v>9</v>
      </c>
      <c r="B115" s="358" t="s">
        <v>643</v>
      </c>
      <c r="C115" s="359">
        <v>499</v>
      </c>
      <c r="D115" s="360">
        <v>35535</v>
      </c>
      <c r="E115" s="361" t="s">
        <v>1049</v>
      </c>
      <c r="F115" s="361" t="s">
        <v>908</v>
      </c>
      <c r="G115" s="362"/>
      <c r="H115" s="229"/>
      <c r="I115" s="229"/>
      <c r="J115" s="229"/>
      <c r="K115" s="229"/>
      <c r="L115" s="229"/>
      <c r="M115" s="229"/>
      <c r="N115" s="229"/>
      <c r="O115" s="229"/>
    </row>
    <row r="116" spans="1:15" ht="33" customHeight="1">
      <c r="A116" s="357">
        <v>10</v>
      </c>
      <c r="B116" s="358" t="s">
        <v>644</v>
      </c>
      <c r="C116" s="359" t="s">
        <v>1072</v>
      </c>
      <c r="D116" s="360" t="s">
        <v>1072</v>
      </c>
      <c r="E116" s="361" t="s">
        <v>1072</v>
      </c>
      <c r="F116" s="361" t="s">
        <v>1072</v>
      </c>
      <c r="G116" s="362"/>
      <c r="H116" s="229"/>
      <c r="I116" s="229"/>
      <c r="J116" s="229"/>
      <c r="K116" s="229"/>
      <c r="L116" s="229"/>
      <c r="M116" s="229"/>
      <c r="N116" s="229"/>
      <c r="O116" s="229"/>
    </row>
    <row r="117" spans="1:15" ht="33" customHeight="1">
      <c r="A117" s="357">
        <v>11</v>
      </c>
      <c r="B117" s="358" t="s">
        <v>645</v>
      </c>
      <c r="C117" s="359" t="s">
        <v>1072</v>
      </c>
      <c r="D117" s="360" t="s">
        <v>1072</v>
      </c>
      <c r="E117" s="361" t="s">
        <v>1072</v>
      </c>
      <c r="F117" s="361" t="s">
        <v>1072</v>
      </c>
      <c r="G117" s="362"/>
      <c r="H117" s="229"/>
      <c r="I117" s="229"/>
      <c r="J117" s="229"/>
      <c r="K117" s="229"/>
      <c r="L117" s="229"/>
      <c r="M117" s="229"/>
      <c r="N117" s="229"/>
      <c r="O117" s="229"/>
    </row>
    <row r="118" spans="1:15" ht="33" customHeight="1">
      <c r="A118" s="357">
        <v>12</v>
      </c>
      <c r="B118" s="358" t="s">
        <v>646</v>
      </c>
      <c r="C118" s="359" t="s">
        <v>1072</v>
      </c>
      <c r="D118" s="360" t="s">
        <v>1072</v>
      </c>
      <c r="E118" s="361" t="s">
        <v>1072</v>
      </c>
      <c r="F118" s="361" t="s">
        <v>1072</v>
      </c>
      <c r="G118" s="362"/>
      <c r="H118" s="229"/>
      <c r="I118" s="229"/>
      <c r="J118" s="229"/>
      <c r="K118" s="229"/>
      <c r="L118" s="229"/>
      <c r="M118" s="229"/>
      <c r="N118" s="229"/>
      <c r="O118" s="229"/>
    </row>
    <row r="119" spans="1:15" ht="33" customHeight="1">
      <c r="A119" s="573" t="s">
        <v>563</v>
      </c>
      <c r="B119" s="573"/>
      <c r="C119" s="573"/>
      <c r="D119" s="573"/>
      <c r="E119" s="573"/>
      <c r="F119" s="573"/>
      <c r="G119" s="573"/>
      <c r="H119" s="229"/>
      <c r="I119" s="573" t="s">
        <v>563</v>
      </c>
      <c r="J119" s="573"/>
      <c r="K119" s="573"/>
      <c r="L119" s="573"/>
      <c r="M119" s="573"/>
      <c r="N119" s="573"/>
      <c r="O119" s="573"/>
    </row>
    <row r="120" spans="1:15" ht="33" customHeight="1">
      <c r="A120" s="501" t="s">
        <v>16</v>
      </c>
      <c r="B120" s="502"/>
      <c r="C120" s="502"/>
      <c r="D120" s="502"/>
      <c r="E120" s="502"/>
      <c r="F120" s="502"/>
      <c r="G120" s="502"/>
      <c r="H120" s="229"/>
      <c r="I120" s="501" t="s">
        <v>17</v>
      </c>
      <c r="J120" s="502"/>
      <c r="K120" s="502"/>
      <c r="L120" s="502"/>
      <c r="M120" s="502"/>
      <c r="N120" s="502"/>
      <c r="O120" s="502"/>
    </row>
    <row r="121" spans="1:15" ht="33" customHeight="1">
      <c r="A121" s="212" t="s">
        <v>12</v>
      </c>
      <c r="B121" s="212" t="s">
        <v>82</v>
      </c>
      <c r="C121" s="212" t="s">
        <v>81</v>
      </c>
      <c r="D121" s="213" t="s">
        <v>13</v>
      </c>
      <c r="E121" s="214" t="s">
        <v>14</v>
      </c>
      <c r="F121" s="214" t="s">
        <v>537</v>
      </c>
      <c r="G121" s="212" t="s">
        <v>218</v>
      </c>
      <c r="H121" s="229"/>
      <c r="I121" s="212" t="s">
        <v>12</v>
      </c>
      <c r="J121" s="212" t="s">
        <v>82</v>
      </c>
      <c r="K121" s="212" t="s">
        <v>81</v>
      </c>
      <c r="L121" s="213" t="s">
        <v>13</v>
      </c>
      <c r="M121" s="214" t="s">
        <v>14</v>
      </c>
      <c r="N121" s="214" t="s">
        <v>537</v>
      </c>
      <c r="O121" s="212" t="s">
        <v>218</v>
      </c>
    </row>
    <row r="122" spans="1:15" ht="99.75" customHeight="1">
      <c r="A122" s="74">
        <v>1</v>
      </c>
      <c r="B122" s="218" t="s">
        <v>603</v>
      </c>
      <c r="C122" s="286" t="s">
        <v>1072</v>
      </c>
      <c r="D122" s="282" t="s">
        <v>1072</v>
      </c>
      <c r="E122" s="219" t="s">
        <v>1072</v>
      </c>
      <c r="F122" s="219" t="s">
        <v>1072</v>
      </c>
      <c r="G122" s="129"/>
      <c r="H122" s="229"/>
      <c r="I122" s="74">
        <v>1</v>
      </c>
      <c r="J122" s="218" t="s">
        <v>611</v>
      </c>
      <c r="K122" s="286" t="s">
        <v>1072</v>
      </c>
      <c r="L122" s="282" t="s">
        <v>1072</v>
      </c>
      <c r="M122" s="219" t="s">
        <v>1072</v>
      </c>
      <c r="N122" s="219" t="s">
        <v>1072</v>
      </c>
      <c r="O122" s="129"/>
    </row>
    <row r="123" spans="1:15" ht="99.75" customHeight="1">
      <c r="A123" s="74">
        <v>2</v>
      </c>
      <c r="B123" s="218" t="s">
        <v>604</v>
      </c>
      <c r="C123" s="286" t="s">
        <v>1189</v>
      </c>
      <c r="D123" s="282" t="s">
        <v>1073</v>
      </c>
      <c r="E123" s="219" t="s">
        <v>1190</v>
      </c>
      <c r="F123" s="219" t="s">
        <v>881</v>
      </c>
      <c r="G123" s="129"/>
      <c r="H123" s="229"/>
      <c r="I123" s="74">
        <v>2</v>
      </c>
      <c r="J123" s="218" t="s">
        <v>612</v>
      </c>
      <c r="K123" s="286" t="s">
        <v>1006</v>
      </c>
      <c r="L123" s="282" t="s">
        <v>1073</v>
      </c>
      <c r="M123" s="219" t="s">
        <v>1005</v>
      </c>
      <c r="N123" s="219" t="s">
        <v>959</v>
      </c>
      <c r="O123" s="129"/>
    </row>
    <row r="124" spans="1:15" ht="99.75" customHeight="1">
      <c r="A124" s="74">
        <v>3</v>
      </c>
      <c r="B124" s="218" t="s">
        <v>605</v>
      </c>
      <c r="C124" s="286" t="s">
        <v>1011</v>
      </c>
      <c r="D124" s="282" t="s">
        <v>1073</v>
      </c>
      <c r="E124" s="219" t="s">
        <v>1071</v>
      </c>
      <c r="F124" s="219" t="s">
        <v>923</v>
      </c>
      <c r="G124" s="129"/>
      <c r="H124" s="229"/>
      <c r="I124" s="74">
        <v>3</v>
      </c>
      <c r="J124" s="218" t="s">
        <v>613</v>
      </c>
      <c r="K124" s="286" t="s">
        <v>1169</v>
      </c>
      <c r="L124" s="282" t="s">
        <v>1073</v>
      </c>
      <c r="M124" s="219" t="s">
        <v>1168</v>
      </c>
      <c r="N124" s="219" t="s">
        <v>835</v>
      </c>
      <c r="O124" s="129"/>
    </row>
    <row r="125" spans="1:15" ht="99.75" customHeight="1">
      <c r="A125" s="74">
        <v>4</v>
      </c>
      <c r="B125" s="218" t="s">
        <v>606</v>
      </c>
      <c r="C125" s="286" t="s">
        <v>1194</v>
      </c>
      <c r="D125" s="282" t="s">
        <v>1073</v>
      </c>
      <c r="E125" s="219" t="s">
        <v>1193</v>
      </c>
      <c r="F125" s="219" t="s">
        <v>849</v>
      </c>
      <c r="G125" s="129"/>
      <c r="H125" s="229"/>
      <c r="I125" s="74">
        <v>4</v>
      </c>
      <c r="J125" s="218" t="s">
        <v>614</v>
      </c>
      <c r="K125" s="286" t="s">
        <v>1137</v>
      </c>
      <c r="L125" s="282" t="s">
        <v>1073</v>
      </c>
      <c r="M125" s="219" t="s">
        <v>1138</v>
      </c>
      <c r="N125" s="219" t="s">
        <v>906</v>
      </c>
      <c r="O125" s="129"/>
    </row>
    <row r="126" spans="1:15" ht="99.75" customHeight="1">
      <c r="A126" s="74">
        <v>5</v>
      </c>
      <c r="B126" s="218" t="s">
        <v>607</v>
      </c>
      <c r="C126" s="286" t="s">
        <v>1008</v>
      </c>
      <c r="D126" s="282" t="s">
        <v>1073</v>
      </c>
      <c r="E126" s="219" t="s">
        <v>1007</v>
      </c>
      <c r="F126" s="219" t="s">
        <v>893</v>
      </c>
      <c r="G126" s="129"/>
      <c r="H126" s="229"/>
      <c r="I126" s="74">
        <v>5</v>
      </c>
      <c r="J126" s="218" t="s">
        <v>615</v>
      </c>
      <c r="K126" s="286" t="s">
        <v>1191</v>
      </c>
      <c r="L126" s="282" t="s">
        <v>1073</v>
      </c>
      <c r="M126" s="219" t="s">
        <v>1192</v>
      </c>
      <c r="N126" s="219" t="s">
        <v>920</v>
      </c>
      <c r="O126" s="129"/>
    </row>
    <row r="127" spans="1:15" ht="99.75" customHeight="1">
      <c r="A127" s="74">
        <v>6</v>
      </c>
      <c r="B127" s="218" t="s">
        <v>608</v>
      </c>
      <c r="C127" s="286" t="s">
        <v>1010</v>
      </c>
      <c r="D127" s="282" t="s">
        <v>1073</v>
      </c>
      <c r="E127" s="219" t="s">
        <v>1009</v>
      </c>
      <c r="F127" s="219" t="s">
        <v>905</v>
      </c>
      <c r="G127" s="129"/>
      <c r="H127" s="229"/>
      <c r="I127" s="74">
        <v>6</v>
      </c>
      <c r="J127" s="218" t="s">
        <v>616</v>
      </c>
      <c r="K127" s="286" t="s">
        <v>1184</v>
      </c>
      <c r="L127" s="282" t="s">
        <v>1073</v>
      </c>
      <c r="M127" s="219" t="s">
        <v>1183</v>
      </c>
      <c r="N127" s="219" t="s">
        <v>823</v>
      </c>
      <c r="O127" s="129"/>
    </row>
    <row r="128" spans="1:15" ht="99.75" customHeight="1">
      <c r="A128" s="74">
        <v>7</v>
      </c>
      <c r="B128" s="218" t="s">
        <v>609</v>
      </c>
      <c r="C128" s="286" t="s">
        <v>1185</v>
      </c>
      <c r="D128" s="282" t="s">
        <v>1073</v>
      </c>
      <c r="E128" s="219" t="s">
        <v>1186</v>
      </c>
      <c r="F128" s="219" t="s">
        <v>812</v>
      </c>
      <c r="G128" s="129"/>
      <c r="H128" s="229"/>
      <c r="I128" s="74">
        <v>7</v>
      </c>
      <c r="J128" s="218" t="s">
        <v>617</v>
      </c>
      <c r="K128" s="286" t="s">
        <v>1195</v>
      </c>
      <c r="L128" s="282">
        <v>0</v>
      </c>
      <c r="M128" s="219" t="s">
        <v>1196</v>
      </c>
      <c r="N128" s="219" t="s">
        <v>950</v>
      </c>
      <c r="O128" s="129"/>
    </row>
    <row r="129" spans="1:15" ht="99.75" customHeight="1">
      <c r="A129" s="74">
        <v>8</v>
      </c>
      <c r="B129" s="218" t="s">
        <v>610</v>
      </c>
      <c r="C129" s="286" t="s">
        <v>1173</v>
      </c>
      <c r="D129" s="282" t="s">
        <v>1073</v>
      </c>
      <c r="E129" s="219" t="s">
        <v>1172</v>
      </c>
      <c r="F129" s="219" t="s">
        <v>980</v>
      </c>
      <c r="G129" s="129"/>
      <c r="H129" s="229"/>
      <c r="I129" s="74">
        <v>8</v>
      </c>
      <c r="J129" s="218" t="s">
        <v>618</v>
      </c>
      <c r="K129" s="286" t="s">
        <v>1072</v>
      </c>
      <c r="L129" s="282" t="s">
        <v>1072</v>
      </c>
      <c r="M129" s="219" t="s">
        <v>1072</v>
      </c>
      <c r="N129" s="219" t="s">
        <v>1072</v>
      </c>
      <c r="O129" s="129"/>
    </row>
    <row r="130" spans="1:15" ht="33" customHeight="1">
      <c r="A130" s="501" t="s">
        <v>18</v>
      </c>
      <c r="B130" s="502"/>
      <c r="C130" s="502"/>
      <c r="D130" s="502"/>
      <c r="E130" s="502"/>
      <c r="F130" s="502"/>
      <c r="G130" s="502"/>
      <c r="H130" s="229"/>
      <c r="I130" s="229"/>
      <c r="J130" s="229"/>
      <c r="K130" s="229"/>
      <c r="L130" s="229"/>
      <c r="M130" s="229"/>
      <c r="N130" s="229"/>
      <c r="O130" s="229"/>
    </row>
    <row r="131" spans="1:15" ht="33" customHeight="1">
      <c r="A131" s="212" t="s">
        <v>12</v>
      </c>
      <c r="B131" s="212" t="s">
        <v>82</v>
      </c>
      <c r="C131" s="212" t="s">
        <v>81</v>
      </c>
      <c r="D131" s="213" t="s">
        <v>13</v>
      </c>
      <c r="E131" s="214" t="s">
        <v>14</v>
      </c>
      <c r="F131" s="214" t="s">
        <v>537</v>
      </c>
      <c r="G131" s="212" t="s">
        <v>218</v>
      </c>
      <c r="H131" s="229"/>
      <c r="I131" s="229"/>
      <c r="J131" s="229"/>
      <c r="K131" s="229"/>
      <c r="L131" s="229"/>
      <c r="M131" s="229"/>
      <c r="N131" s="229"/>
      <c r="O131" s="229"/>
    </row>
    <row r="132" spans="1:15" ht="99" customHeight="1">
      <c r="A132" s="74">
        <v>1</v>
      </c>
      <c r="B132" s="218" t="s">
        <v>750</v>
      </c>
      <c r="C132" s="286" t="s">
        <v>1072</v>
      </c>
      <c r="D132" s="282" t="s">
        <v>1072</v>
      </c>
      <c r="E132" s="219" t="s">
        <v>1072</v>
      </c>
      <c r="F132" s="219" t="s">
        <v>1072</v>
      </c>
      <c r="G132" s="129"/>
      <c r="H132" s="229"/>
      <c r="I132" s="229"/>
      <c r="J132" s="229"/>
      <c r="K132" s="229"/>
      <c r="L132" s="229"/>
      <c r="M132" s="229"/>
      <c r="N132" s="229"/>
      <c r="O132" s="229"/>
    </row>
    <row r="133" spans="1:15" ht="99" customHeight="1">
      <c r="A133" s="74">
        <v>2</v>
      </c>
      <c r="B133" s="218" t="s">
        <v>751</v>
      </c>
      <c r="C133" s="286" t="s">
        <v>1187</v>
      </c>
      <c r="D133" s="282" t="s">
        <v>1073</v>
      </c>
      <c r="E133" s="219" t="s">
        <v>1188</v>
      </c>
      <c r="F133" s="219" t="s">
        <v>866</v>
      </c>
      <c r="G133" s="129"/>
      <c r="H133" s="229"/>
      <c r="I133" s="229"/>
      <c r="J133" s="229"/>
      <c r="K133" s="229"/>
      <c r="L133" s="229"/>
      <c r="M133" s="229"/>
      <c r="N133" s="229"/>
      <c r="O133" s="229"/>
    </row>
    <row r="134" spans="1:15" ht="99" customHeight="1">
      <c r="A134" s="74">
        <v>3</v>
      </c>
      <c r="B134" s="218" t="s">
        <v>752</v>
      </c>
      <c r="C134" s="286" t="s">
        <v>1013</v>
      </c>
      <c r="D134" s="282" t="s">
        <v>1073</v>
      </c>
      <c r="E134" s="219" t="s">
        <v>1012</v>
      </c>
      <c r="F134" s="219" t="s">
        <v>969</v>
      </c>
      <c r="G134" s="129"/>
      <c r="H134" s="229"/>
      <c r="I134" s="229"/>
      <c r="J134" s="229"/>
      <c r="K134" s="229"/>
      <c r="L134" s="229"/>
      <c r="M134" s="229"/>
      <c r="N134" s="229"/>
      <c r="O134" s="229"/>
    </row>
    <row r="135" spans="1:15" ht="99" customHeight="1">
      <c r="A135" s="74">
        <v>4</v>
      </c>
      <c r="B135" s="218" t="s">
        <v>753</v>
      </c>
      <c r="C135" s="286" t="s">
        <v>1164</v>
      </c>
      <c r="D135" s="282" t="s">
        <v>1073</v>
      </c>
      <c r="E135" s="219" t="s">
        <v>1165</v>
      </c>
      <c r="F135" s="219" t="s">
        <v>836</v>
      </c>
      <c r="G135" s="129"/>
      <c r="H135" s="229"/>
      <c r="I135" s="229"/>
      <c r="J135" s="229"/>
      <c r="K135" s="229"/>
      <c r="L135" s="229"/>
      <c r="M135" s="229"/>
      <c r="N135" s="229"/>
      <c r="O135" s="229"/>
    </row>
    <row r="136" spans="1:15" ht="99" customHeight="1">
      <c r="A136" s="74">
        <v>5</v>
      </c>
      <c r="B136" s="218" t="s">
        <v>754</v>
      </c>
      <c r="C136" s="286" t="s">
        <v>1181</v>
      </c>
      <c r="D136" s="282" t="s">
        <v>1073</v>
      </c>
      <c r="E136" s="219" t="s">
        <v>1182</v>
      </c>
      <c r="F136" s="219" t="s">
        <v>936</v>
      </c>
      <c r="G136" s="129"/>
      <c r="H136" s="229"/>
      <c r="I136" s="229"/>
      <c r="J136" s="229"/>
      <c r="K136" s="229"/>
      <c r="L136" s="229"/>
      <c r="M136" s="229"/>
      <c r="N136" s="229"/>
      <c r="O136" s="229"/>
    </row>
    <row r="137" spans="1:15" ht="99" customHeight="1">
      <c r="A137" s="74">
        <v>6</v>
      </c>
      <c r="B137" s="218" t="s">
        <v>755</v>
      </c>
      <c r="C137" s="286" t="s">
        <v>1166</v>
      </c>
      <c r="D137" s="282" t="s">
        <v>1073</v>
      </c>
      <c r="E137" s="219" t="s">
        <v>1167</v>
      </c>
      <c r="F137" s="219" t="s">
        <v>811</v>
      </c>
      <c r="G137" s="129"/>
      <c r="H137" s="229"/>
      <c r="I137" s="229"/>
      <c r="J137" s="229"/>
      <c r="K137" s="229"/>
      <c r="L137" s="229"/>
      <c r="M137" s="229"/>
      <c r="N137" s="229"/>
      <c r="O137" s="229"/>
    </row>
    <row r="138" spans="1:15" ht="99" customHeight="1">
      <c r="A138" s="74">
        <v>7</v>
      </c>
      <c r="B138" s="218" t="s">
        <v>756</v>
      </c>
      <c r="C138" s="286" t="s">
        <v>1139</v>
      </c>
      <c r="D138" s="282" t="s">
        <v>1073</v>
      </c>
      <c r="E138" s="219" t="s">
        <v>1140</v>
      </c>
      <c r="F138" s="219" t="s">
        <v>908</v>
      </c>
      <c r="G138" s="129"/>
      <c r="H138" s="229"/>
      <c r="I138" s="229"/>
      <c r="J138" s="229"/>
      <c r="K138" s="229"/>
      <c r="L138" s="229"/>
      <c r="M138" s="229"/>
      <c r="N138" s="229"/>
      <c r="O138" s="229"/>
    </row>
    <row r="139" spans="1:15" ht="99" customHeight="1">
      <c r="A139" s="74">
        <v>8</v>
      </c>
      <c r="B139" s="218" t="s">
        <v>757</v>
      </c>
      <c r="C139" s="286" t="s">
        <v>1072</v>
      </c>
      <c r="D139" s="282" t="s">
        <v>1072</v>
      </c>
      <c r="E139" s="219" t="s">
        <v>1072</v>
      </c>
      <c r="F139" s="219" t="s">
        <v>1072</v>
      </c>
      <c r="G139" s="129"/>
      <c r="H139" s="229"/>
      <c r="I139" s="229"/>
      <c r="J139" s="229"/>
      <c r="K139" s="229"/>
      <c r="L139" s="229"/>
      <c r="M139" s="229"/>
      <c r="N139" s="229"/>
      <c r="O139" s="229"/>
    </row>
    <row r="140" ht="26.25" customHeight="1"/>
    <row r="141" ht="26.25" customHeight="1"/>
    <row r="142" ht="26.25" customHeight="1"/>
    <row r="143" ht="26.25" customHeight="1"/>
    <row r="144" ht="26.25" customHeight="1"/>
    <row r="145" ht="26.25" customHeight="1"/>
    <row r="146" ht="26.25" customHeight="1"/>
    <row r="147" ht="26.25" customHeight="1"/>
    <row r="148" ht="24" customHeight="1"/>
    <row r="149" ht="24" customHeight="1"/>
    <row r="150" ht="24" customHeight="1"/>
    <row r="151" ht="24" customHeight="1"/>
    <row r="152" ht="24" customHeight="1"/>
    <row r="153" ht="24" customHeight="1">
      <c r="H153" s="236"/>
    </row>
    <row r="154" ht="22.5" customHeight="1">
      <c r="H154" s="236"/>
    </row>
    <row r="155" ht="15.75">
      <c r="H155" s="236"/>
    </row>
    <row r="156" ht="12.75" customHeight="1">
      <c r="H156" s="236"/>
    </row>
    <row r="157" ht="50.25" customHeight="1">
      <c r="H157" s="236"/>
    </row>
    <row r="158" ht="50.25" customHeight="1">
      <c r="H158" s="236"/>
    </row>
    <row r="159" ht="50.25" customHeight="1">
      <c r="H159" s="236"/>
    </row>
    <row r="160" ht="50.25" customHeight="1">
      <c r="H160" s="236"/>
    </row>
    <row r="161" ht="50.25" customHeight="1">
      <c r="H161" s="236"/>
    </row>
    <row r="162" ht="50.25" customHeight="1">
      <c r="H162" s="236"/>
    </row>
    <row r="163" ht="50.25" customHeight="1">
      <c r="H163" s="236"/>
    </row>
    <row r="164" ht="50.25" customHeight="1">
      <c r="H164" s="236"/>
    </row>
    <row r="165" ht="15.75">
      <c r="H165" s="236"/>
    </row>
    <row r="166" ht="12.75" customHeight="1">
      <c r="H166" s="236"/>
    </row>
    <row r="167" ht="61.5" customHeight="1">
      <c r="H167" s="236"/>
    </row>
    <row r="168" ht="61.5" customHeight="1">
      <c r="H168" s="236"/>
    </row>
    <row r="169" ht="61.5" customHeight="1">
      <c r="H169" s="236"/>
    </row>
    <row r="170" ht="61.5" customHeight="1">
      <c r="H170" s="236"/>
    </row>
    <row r="171" ht="61.5" customHeight="1">
      <c r="H171" s="236"/>
    </row>
    <row r="172" ht="61.5" customHeight="1">
      <c r="H172" s="236"/>
    </row>
    <row r="173" ht="61.5" customHeight="1">
      <c r="H173" s="236"/>
    </row>
    <row r="174" ht="61.5" customHeight="1">
      <c r="H174" s="236"/>
    </row>
    <row r="175" ht="15.75">
      <c r="H175" s="236"/>
    </row>
  </sheetData>
  <sheetProtection/>
  <mergeCells count="26">
    <mergeCell ref="A36:G36"/>
    <mergeCell ref="A91:G91"/>
    <mergeCell ref="A130:G130"/>
    <mergeCell ref="A119:G119"/>
    <mergeCell ref="A120:G120"/>
    <mergeCell ref="I120:O120"/>
    <mergeCell ref="A1:O1"/>
    <mergeCell ref="A2:O2"/>
    <mergeCell ref="A3:O3"/>
    <mergeCell ref="A4:G4"/>
    <mergeCell ref="A5:G5"/>
    <mergeCell ref="I59:O59"/>
    <mergeCell ref="A15:G15"/>
    <mergeCell ref="A25:G25"/>
    <mergeCell ref="A35:G35"/>
    <mergeCell ref="A48:G48"/>
    <mergeCell ref="I4:O4"/>
    <mergeCell ref="I32:O32"/>
    <mergeCell ref="I86:O86"/>
    <mergeCell ref="A59:G59"/>
    <mergeCell ref="I119:O119"/>
    <mergeCell ref="A60:G60"/>
    <mergeCell ref="A70:G70"/>
    <mergeCell ref="A105:G105"/>
    <mergeCell ref="A80:G80"/>
    <mergeCell ref="A90:G90"/>
  </mergeCells>
  <printOptions/>
  <pageMargins left="0" right="0" top="0" bottom="0" header="0.31496062992125984" footer="0.31496062992125984"/>
  <pageSetup fitToHeight="0" fitToWidth="1" horizontalDpi="600" verticalDpi="600" orientation="portrait" paperSize="9" scale="37" r:id="rId2"/>
  <rowBreaks count="1" manualBreakCount="1">
    <brk id="118" max="14" man="1"/>
  </rowBreaks>
  <drawing r:id="rId1"/>
</worksheet>
</file>

<file path=xl/worksheets/sheet17.xml><?xml version="1.0" encoding="utf-8"?>
<worksheet xmlns="http://schemas.openxmlformats.org/spreadsheetml/2006/main" xmlns:r="http://schemas.openxmlformats.org/officeDocument/2006/relationships">
  <sheetPr>
    <tabColor rgb="FF7030A0"/>
  </sheetPr>
  <dimension ref="A1:U90"/>
  <sheetViews>
    <sheetView view="pageBreakPreview" zoomScale="70" zoomScaleSheetLayoutView="70" zoomScalePageLayoutView="0" workbookViewId="0" topLeftCell="A1">
      <selection activeCell="M11" sqref="M11"/>
    </sheetView>
  </sheetViews>
  <sheetFormatPr defaultColWidth="9.140625" defaultRowHeight="12.75"/>
  <cols>
    <col min="1" max="1" width="4.8515625" style="27" customWidth="1"/>
    <col min="2" max="2" width="7.7109375" style="27" bestFit="1" customWidth="1"/>
    <col min="3" max="3" width="14.421875" style="21" customWidth="1"/>
    <col min="4" max="4" width="25.57421875" style="53" customWidth="1"/>
    <col min="5" max="5" width="34.140625" style="53" customWidth="1"/>
    <col min="6" max="6" width="11.7109375" style="193" customWidth="1"/>
    <col min="7" max="7" width="7.57421875" style="28" customWidth="1"/>
    <col min="8" max="8" width="2.140625" style="21" customWidth="1"/>
    <col min="9" max="9" width="4.421875" style="27" customWidth="1"/>
    <col min="10" max="10" width="14.28125" style="27" hidden="1" customWidth="1"/>
    <col min="11" max="11" width="6.57421875" style="27" customWidth="1"/>
    <col min="12" max="12" width="15.140625" style="29" customWidth="1"/>
    <col min="13" max="13" width="24.140625" style="57" customWidth="1"/>
    <col min="14" max="14" width="31.57421875" style="57" customWidth="1"/>
    <col min="15" max="15" width="12.00390625" style="193" customWidth="1"/>
    <col min="16" max="16" width="7.7109375" style="21" customWidth="1"/>
    <col min="17" max="17" width="5.7109375" style="21" customWidth="1"/>
    <col min="18" max="19" width="9.140625" style="21" customWidth="1"/>
    <col min="20" max="20" width="9.140625" style="261" hidden="1" customWidth="1"/>
    <col min="21" max="21" width="9.140625" style="262" hidden="1" customWidth="1"/>
    <col min="22" max="16384" width="9.140625" style="21" customWidth="1"/>
  </cols>
  <sheetData>
    <row r="1" spans="1:21" s="10" customFormat="1" ht="53.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0">
        <v>4149</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0">
        <v>4154</v>
      </c>
      <c r="U2" s="259">
        <v>99</v>
      </c>
    </row>
    <row r="3" spans="1:21" s="12" customFormat="1" ht="21.75" customHeight="1">
      <c r="A3" s="515" t="s">
        <v>96</v>
      </c>
      <c r="B3" s="515"/>
      <c r="C3" s="515"/>
      <c r="D3" s="516" t="str">
        <f>'YARIŞMA PROGRAMI'!C21</f>
        <v>400 Metre Engelli</v>
      </c>
      <c r="E3" s="516"/>
      <c r="F3" s="517"/>
      <c r="G3" s="517"/>
      <c r="H3" s="11"/>
      <c r="I3" s="504"/>
      <c r="J3" s="504"/>
      <c r="K3" s="504"/>
      <c r="L3" s="504"/>
      <c r="M3" s="254" t="s">
        <v>455</v>
      </c>
      <c r="N3" s="520" t="str">
        <f>'YARIŞMA PROGRAMI'!E21</f>
        <v>Tuncay ÖRS  53.28</v>
      </c>
      <c r="O3" s="520"/>
      <c r="P3" s="520"/>
      <c r="T3" s="260">
        <v>4159</v>
      </c>
      <c r="U3" s="259">
        <v>98</v>
      </c>
    </row>
    <row r="4" spans="1:21" s="12" customFormat="1" ht="17.25" customHeight="1">
      <c r="A4" s="518" t="s">
        <v>86</v>
      </c>
      <c r="B4" s="518"/>
      <c r="C4" s="518"/>
      <c r="D4" s="519" t="str">
        <f>'YARIŞMA BİLGİLERİ'!F21</f>
        <v>Yıldız Erkekler</v>
      </c>
      <c r="E4" s="519"/>
      <c r="F4" s="194"/>
      <c r="G4" s="33"/>
      <c r="H4" s="33"/>
      <c r="I4" s="33"/>
      <c r="J4" s="33"/>
      <c r="K4" s="33"/>
      <c r="L4" s="34"/>
      <c r="M4" s="84" t="s">
        <v>94</v>
      </c>
      <c r="N4" s="505" t="str">
        <f>'YARIŞMA PROGRAMI'!B21</f>
        <v>11 Mayıs 2014 - 10.15</v>
      </c>
      <c r="O4" s="505"/>
      <c r="P4" s="505"/>
      <c r="T4" s="260">
        <v>4164</v>
      </c>
      <c r="U4" s="259">
        <v>97</v>
      </c>
    </row>
    <row r="5" spans="1:21" s="10" customFormat="1" ht="19.5" customHeight="1">
      <c r="A5" s="13"/>
      <c r="B5" s="13"/>
      <c r="C5" s="14"/>
      <c r="D5" s="15"/>
      <c r="E5" s="16"/>
      <c r="F5" s="195"/>
      <c r="G5" s="16"/>
      <c r="H5" s="16"/>
      <c r="I5" s="13"/>
      <c r="J5" s="13"/>
      <c r="K5" s="13"/>
      <c r="L5" s="17"/>
      <c r="M5" s="18"/>
      <c r="N5" s="506">
        <v>41770.46210416667</v>
      </c>
      <c r="O5" s="506"/>
      <c r="P5" s="506"/>
      <c r="T5" s="260">
        <v>4169</v>
      </c>
      <c r="U5" s="259">
        <v>96</v>
      </c>
    </row>
    <row r="6" spans="1:21" s="19" customFormat="1" ht="24.75" customHeight="1">
      <c r="A6" s="511" t="s">
        <v>12</v>
      </c>
      <c r="B6" s="512" t="s">
        <v>81</v>
      </c>
      <c r="C6" s="510" t="s">
        <v>93</v>
      </c>
      <c r="D6" s="509" t="s">
        <v>14</v>
      </c>
      <c r="E6" s="509" t="s">
        <v>537</v>
      </c>
      <c r="F6" s="557" t="s">
        <v>15</v>
      </c>
      <c r="G6" s="507" t="s">
        <v>226</v>
      </c>
      <c r="I6" s="277" t="s">
        <v>16</v>
      </c>
      <c r="J6" s="278"/>
      <c r="K6" s="278"/>
      <c r="L6" s="278"/>
      <c r="M6" s="278"/>
      <c r="N6" s="278"/>
      <c r="O6" s="293"/>
      <c r="P6" s="279"/>
      <c r="T6" s="261">
        <v>4174</v>
      </c>
      <c r="U6" s="262">
        <v>95</v>
      </c>
    </row>
    <row r="7" spans="1:21" ht="26.25" customHeight="1">
      <c r="A7" s="511"/>
      <c r="B7" s="513"/>
      <c r="C7" s="510"/>
      <c r="D7" s="509"/>
      <c r="E7" s="509"/>
      <c r="F7" s="557"/>
      <c r="G7" s="508"/>
      <c r="H7" s="20"/>
      <c r="I7" s="50" t="s">
        <v>12</v>
      </c>
      <c r="J7" s="47" t="s">
        <v>82</v>
      </c>
      <c r="K7" s="47" t="s">
        <v>81</v>
      </c>
      <c r="L7" s="48" t="s">
        <v>13</v>
      </c>
      <c r="M7" s="49" t="s">
        <v>14</v>
      </c>
      <c r="N7" s="49" t="s">
        <v>537</v>
      </c>
      <c r="O7" s="294" t="s">
        <v>15</v>
      </c>
      <c r="P7" s="47" t="s">
        <v>28</v>
      </c>
      <c r="T7" s="261">
        <v>4179</v>
      </c>
      <c r="U7" s="262">
        <v>94</v>
      </c>
    </row>
    <row r="8" spans="1:21" s="19" customFormat="1" ht="49.5" customHeight="1">
      <c r="A8" s="357">
        <v>1</v>
      </c>
      <c r="B8" s="384">
        <v>539</v>
      </c>
      <c r="C8" s="360">
        <v>35789</v>
      </c>
      <c r="D8" s="385" t="s">
        <v>1136</v>
      </c>
      <c r="E8" s="366" t="s">
        <v>936</v>
      </c>
      <c r="F8" s="75">
        <v>5534</v>
      </c>
      <c r="G8" s="419">
        <v>19</v>
      </c>
      <c r="H8" s="22"/>
      <c r="I8" s="357">
        <v>1</v>
      </c>
      <c r="J8" s="358" t="s">
        <v>503</v>
      </c>
      <c r="K8" s="359" t="s">
        <v>1072</v>
      </c>
      <c r="L8" s="360" t="s">
        <v>1072</v>
      </c>
      <c r="M8" s="361" t="s">
        <v>1072</v>
      </c>
      <c r="N8" s="361" t="s">
        <v>1072</v>
      </c>
      <c r="O8" s="362"/>
      <c r="P8" s="372"/>
      <c r="T8" s="261">
        <v>4184</v>
      </c>
      <c r="U8" s="262">
        <v>93</v>
      </c>
    </row>
    <row r="9" spans="1:21" s="19" customFormat="1" ht="49.5" customHeight="1">
      <c r="A9" s="357">
        <v>2</v>
      </c>
      <c r="B9" s="384">
        <v>380</v>
      </c>
      <c r="C9" s="360">
        <v>35991</v>
      </c>
      <c r="D9" s="385" t="s">
        <v>828</v>
      </c>
      <c r="E9" s="366" t="s">
        <v>835</v>
      </c>
      <c r="F9" s="75">
        <v>5779</v>
      </c>
      <c r="G9" s="419">
        <v>18</v>
      </c>
      <c r="H9" s="22"/>
      <c r="I9" s="357">
        <v>2</v>
      </c>
      <c r="J9" s="358" t="s">
        <v>504</v>
      </c>
      <c r="K9" s="359">
        <v>447</v>
      </c>
      <c r="L9" s="360">
        <v>35822</v>
      </c>
      <c r="M9" s="361" t="s">
        <v>872</v>
      </c>
      <c r="N9" s="361" t="s">
        <v>881</v>
      </c>
      <c r="O9" s="418" t="s">
        <v>1135</v>
      </c>
      <c r="P9" s="372" t="s">
        <v>1073</v>
      </c>
      <c r="T9" s="261">
        <v>4194</v>
      </c>
      <c r="U9" s="262">
        <v>92</v>
      </c>
    </row>
    <row r="10" spans="1:21" s="19" customFormat="1" ht="49.5" customHeight="1">
      <c r="A10" s="357">
        <v>3</v>
      </c>
      <c r="B10" s="384">
        <v>414</v>
      </c>
      <c r="C10" s="360">
        <v>35431</v>
      </c>
      <c r="D10" s="385" t="s">
        <v>841</v>
      </c>
      <c r="E10" s="366" t="s">
        <v>849</v>
      </c>
      <c r="F10" s="75">
        <v>5796</v>
      </c>
      <c r="G10" s="419">
        <v>17</v>
      </c>
      <c r="H10" s="22"/>
      <c r="I10" s="357">
        <v>3</v>
      </c>
      <c r="J10" s="358" t="s">
        <v>505</v>
      </c>
      <c r="K10" s="359">
        <v>520</v>
      </c>
      <c r="L10" s="360">
        <v>35557</v>
      </c>
      <c r="M10" s="361" t="s">
        <v>1063</v>
      </c>
      <c r="N10" s="361" t="s">
        <v>923</v>
      </c>
      <c r="O10" s="362">
        <v>5827</v>
      </c>
      <c r="P10" s="372">
        <v>2</v>
      </c>
      <c r="T10" s="261">
        <v>4204</v>
      </c>
      <c r="U10" s="262">
        <v>91</v>
      </c>
    </row>
    <row r="11" spans="1:21" s="19" customFormat="1" ht="49.5" customHeight="1">
      <c r="A11" s="357">
        <v>4</v>
      </c>
      <c r="B11" s="384">
        <v>520</v>
      </c>
      <c r="C11" s="360">
        <v>35557</v>
      </c>
      <c r="D11" s="385" t="s">
        <v>1063</v>
      </c>
      <c r="E11" s="366" t="s">
        <v>923</v>
      </c>
      <c r="F11" s="75">
        <v>5827</v>
      </c>
      <c r="G11" s="419">
        <v>16</v>
      </c>
      <c r="H11" s="22"/>
      <c r="I11" s="357">
        <v>4</v>
      </c>
      <c r="J11" s="358" t="s">
        <v>506</v>
      </c>
      <c r="K11" s="359">
        <v>414</v>
      </c>
      <c r="L11" s="360">
        <v>35431</v>
      </c>
      <c r="M11" s="361" t="s">
        <v>841</v>
      </c>
      <c r="N11" s="361" t="s">
        <v>849</v>
      </c>
      <c r="O11" s="362">
        <v>5796</v>
      </c>
      <c r="P11" s="372">
        <v>1</v>
      </c>
      <c r="T11" s="261">
        <v>4214</v>
      </c>
      <c r="U11" s="262">
        <v>90</v>
      </c>
    </row>
    <row r="12" spans="1:21" s="19" customFormat="1" ht="49.5" customHeight="1">
      <c r="A12" s="357">
        <v>5</v>
      </c>
      <c r="B12" s="384">
        <v>739</v>
      </c>
      <c r="C12" s="360">
        <v>35431</v>
      </c>
      <c r="D12" s="385" t="s">
        <v>942</v>
      </c>
      <c r="E12" s="366" t="s">
        <v>950</v>
      </c>
      <c r="F12" s="75">
        <v>5833</v>
      </c>
      <c r="G12" s="419">
        <v>15</v>
      </c>
      <c r="H12" s="22"/>
      <c r="I12" s="357">
        <v>5</v>
      </c>
      <c r="J12" s="358" t="s">
        <v>507</v>
      </c>
      <c r="K12" s="359">
        <v>450</v>
      </c>
      <c r="L12" s="360">
        <v>36161</v>
      </c>
      <c r="M12" s="361" t="s">
        <v>886</v>
      </c>
      <c r="N12" s="361" t="s">
        <v>893</v>
      </c>
      <c r="O12" s="362">
        <v>5960</v>
      </c>
      <c r="P12" s="372">
        <v>3</v>
      </c>
      <c r="T12" s="261">
        <v>4224</v>
      </c>
      <c r="U12" s="262">
        <v>89</v>
      </c>
    </row>
    <row r="13" spans="1:21" s="19" customFormat="1" ht="49.5" customHeight="1">
      <c r="A13" s="357">
        <v>6</v>
      </c>
      <c r="B13" s="384">
        <v>429</v>
      </c>
      <c r="C13" s="360">
        <v>35451</v>
      </c>
      <c r="D13" s="385" t="s">
        <v>856</v>
      </c>
      <c r="E13" s="366" t="s">
        <v>866</v>
      </c>
      <c r="F13" s="75">
        <v>5859</v>
      </c>
      <c r="G13" s="419">
        <v>14</v>
      </c>
      <c r="H13" s="22"/>
      <c r="I13" s="357">
        <v>6</v>
      </c>
      <c r="J13" s="358" t="s">
        <v>508</v>
      </c>
      <c r="K13" s="359">
        <v>460</v>
      </c>
      <c r="L13" s="360">
        <v>35510</v>
      </c>
      <c r="M13" s="361" t="s">
        <v>895</v>
      </c>
      <c r="N13" s="361" t="s">
        <v>905</v>
      </c>
      <c r="O13" s="362">
        <v>10075</v>
      </c>
      <c r="P13" s="372">
        <v>4</v>
      </c>
      <c r="T13" s="261">
        <v>4234</v>
      </c>
      <c r="U13" s="262">
        <v>88</v>
      </c>
    </row>
    <row r="14" spans="1:21" s="19" customFormat="1" ht="49.5" customHeight="1">
      <c r="A14" s="357">
        <v>7</v>
      </c>
      <c r="B14" s="384">
        <v>450</v>
      </c>
      <c r="C14" s="360">
        <v>36161</v>
      </c>
      <c r="D14" s="385" t="s">
        <v>886</v>
      </c>
      <c r="E14" s="366" t="s">
        <v>893</v>
      </c>
      <c r="F14" s="75">
        <v>5960</v>
      </c>
      <c r="G14" s="419">
        <v>13</v>
      </c>
      <c r="H14" s="22"/>
      <c r="I14" s="357">
        <v>7</v>
      </c>
      <c r="J14" s="358" t="s">
        <v>509</v>
      </c>
      <c r="K14" s="359">
        <v>345</v>
      </c>
      <c r="L14" s="360">
        <v>35507</v>
      </c>
      <c r="M14" s="361" t="s">
        <v>1015</v>
      </c>
      <c r="N14" s="361" t="s">
        <v>812</v>
      </c>
      <c r="O14" s="418" t="s">
        <v>1141</v>
      </c>
      <c r="P14" s="372">
        <v>5</v>
      </c>
      <c r="T14" s="261">
        <v>4244</v>
      </c>
      <c r="U14" s="262">
        <v>87</v>
      </c>
    </row>
    <row r="15" spans="1:21" s="19" customFormat="1" ht="49.5" customHeight="1">
      <c r="A15" s="357">
        <v>8</v>
      </c>
      <c r="B15" s="384">
        <v>460</v>
      </c>
      <c r="C15" s="360">
        <v>35510</v>
      </c>
      <c r="D15" s="385" t="s">
        <v>895</v>
      </c>
      <c r="E15" s="366" t="s">
        <v>905</v>
      </c>
      <c r="F15" s="362">
        <v>10075</v>
      </c>
      <c r="G15" s="419">
        <v>12</v>
      </c>
      <c r="H15" s="22"/>
      <c r="I15" s="357">
        <v>8</v>
      </c>
      <c r="J15" s="358" t="s">
        <v>510</v>
      </c>
      <c r="K15" s="359">
        <v>580</v>
      </c>
      <c r="L15" s="360">
        <v>35444</v>
      </c>
      <c r="M15" s="361" t="s">
        <v>975</v>
      </c>
      <c r="N15" s="361" t="s">
        <v>980</v>
      </c>
      <c r="O15" s="362">
        <v>10481</v>
      </c>
      <c r="P15" s="372">
        <v>6</v>
      </c>
      <c r="T15" s="261">
        <v>4254</v>
      </c>
      <c r="U15" s="262">
        <v>86</v>
      </c>
    </row>
    <row r="16" spans="1:21" s="19" customFormat="1" ht="49.5" customHeight="1">
      <c r="A16" s="357">
        <v>9</v>
      </c>
      <c r="B16" s="384">
        <v>345</v>
      </c>
      <c r="C16" s="360">
        <v>35507</v>
      </c>
      <c r="D16" s="385" t="s">
        <v>1015</v>
      </c>
      <c r="E16" s="366" t="s">
        <v>812</v>
      </c>
      <c r="F16" s="418" t="s">
        <v>1141</v>
      </c>
      <c r="G16" s="419">
        <v>10.5</v>
      </c>
      <c r="H16" s="22"/>
      <c r="I16" s="277" t="s">
        <v>17</v>
      </c>
      <c r="J16" s="278"/>
      <c r="K16" s="278"/>
      <c r="L16" s="278"/>
      <c r="M16" s="278"/>
      <c r="N16" s="278"/>
      <c r="O16" s="293"/>
      <c r="P16" s="279"/>
      <c r="T16" s="261">
        <v>4264</v>
      </c>
      <c r="U16" s="262">
        <v>85</v>
      </c>
    </row>
    <row r="17" spans="1:21" s="19" customFormat="1" ht="49.5" customHeight="1">
      <c r="A17" s="357">
        <v>9</v>
      </c>
      <c r="B17" s="384">
        <v>367</v>
      </c>
      <c r="C17" s="360">
        <v>35640</v>
      </c>
      <c r="D17" s="385" t="s">
        <v>817</v>
      </c>
      <c r="E17" s="366" t="s">
        <v>823</v>
      </c>
      <c r="F17" s="418" t="s">
        <v>1141</v>
      </c>
      <c r="G17" s="419">
        <v>10.5</v>
      </c>
      <c r="H17" s="22"/>
      <c r="I17" s="50" t="s">
        <v>12</v>
      </c>
      <c r="J17" s="47" t="s">
        <v>82</v>
      </c>
      <c r="K17" s="47" t="s">
        <v>81</v>
      </c>
      <c r="L17" s="48" t="s">
        <v>13</v>
      </c>
      <c r="M17" s="49" t="s">
        <v>14</v>
      </c>
      <c r="N17" s="49" t="s">
        <v>537</v>
      </c>
      <c r="O17" s="294" t="s">
        <v>15</v>
      </c>
      <c r="P17" s="47" t="s">
        <v>28</v>
      </c>
      <c r="T17" s="261">
        <v>4274</v>
      </c>
      <c r="U17" s="262">
        <v>84</v>
      </c>
    </row>
    <row r="18" spans="1:21" s="19" customFormat="1" ht="49.5" customHeight="1">
      <c r="A18" s="357">
        <v>11</v>
      </c>
      <c r="B18" s="384">
        <v>512</v>
      </c>
      <c r="C18" s="360">
        <v>36526</v>
      </c>
      <c r="D18" s="385" t="s">
        <v>913</v>
      </c>
      <c r="E18" s="366" t="s">
        <v>920</v>
      </c>
      <c r="F18" s="362">
        <v>10118</v>
      </c>
      <c r="G18" s="419">
        <v>9</v>
      </c>
      <c r="H18" s="22"/>
      <c r="I18" s="357">
        <v>1</v>
      </c>
      <c r="J18" s="358" t="s">
        <v>511</v>
      </c>
      <c r="K18" s="359" t="s">
        <v>1072</v>
      </c>
      <c r="L18" s="360" t="s">
        <v>1072</v>
      </c>
      <c r="M18" s="361" t="s">
        <v>1072</v>
      </c>
      <c r="N18" s="361" t="s">
        <v>1072</v>
      </c>
      <c r="O18" s="362"/>
      <c r="P18" s="372"/>
      <c r="T18" s="261">
        <v>4284</v>
      </c>
      <c r="U18" s="262">
        <v>83</v>
      </c>
    </row>
    <row r="19" spans="1:21" s="19" customFormat="1" ht="49.5" customHeight="1">
      <c r="A19" s="357">
        <v>12</v>
      </c>
      <c r="B19" s="384">
        <v>569</v>
      </c>
      <c r="C19" s="360">
        <v>35642</v>
      </c>
      <c r="D19" s="385" t="s">
        <v>965</v>
      </c>
      <c r="E19" s="366" t="s">
        <v>969</v>
      </c>
      <c r="F19" s="362">
        <v>10331</v>
      </c>
      <c r="G19" s="419">
        <v>8</v>
      </c>
      <c r="H19" s="22"/>
      <c r="I19" s="357">
        <v>2</v>
      </c>
      <c r="J19" s="358" t="s">
        <v>512</v>
      </c>
      <c r="K19" s="359">
        <v>559</v>
      </c>
      <c r="L19" s="360">
        <v>35988</v>
      </c>
      <c r="M19" s="361" t="s">
        <v>954</v>
      </c>
      <c r="N19" s="361" t="s">
        <v>959</v>
      </c>
      <c r="O19" s="362">
        <v>10454</v>
      </c>
      <c r="P19" s="372">
        <v>6</v>
      </c>
      <c r="T19" s="261">
        <v>4294</v>
      </c>
      <c r="U19" s="262">
        <v>82</v>
      </c>
    </row>
    <row r="20" spans="1:21" s="19" customFormat="1" ht="49.5" customHeight="1">
      <c r="A20" s="357">
        <v>13</v>
      </c>
      <c r="B20" s="384">
        <v>483</v>
      </c>
      <c r="C20" s="360">
        <v>36526</v>
      </c>
      <c r="D20" s="385" t="s">
        <v>1036</v>
      </c>
      <c r="E20" s="366" t="s">
        <v>906</v>
      </c>
      <c r="F20" s="362">
        <v>10383</v>
      </c>
      <c r="G20" s="419">
        <v>7</v>
      </c>
      <c r="H20" s="22"/>
      <c r="I20" s="357">
        <v>3</v>
      </c>
      <c r="J20" s="358" t="s">
        <v>513</v>
      </c>
      <c r="K20" s="359">
        <v>380</v>
      </c>
      <c r="L20" s="360">
        <v>35991</v>
      </c>
      <c r="M20" s="361" t="s">
        <v>828</v>
      </c>
      <c r="N20" s="361" t="s">
        <v>835</v>
      </c>
      <c r="O20" s="362">
        <v>5779</v>
      </c>
      <c r="P20" s="372">
        <v>1</v>
      </c>
      <c r="T20" s="261">
        <v>4304</v>
      </c>
      <c r="U20" s="262">
        <v>81</v>
      </c>
    </row>
    <row r="21" spans="1:21" s="19" customFormat="1" ht="49.5" customHeight="1">
      <c r="A21" s="357">
        <v>14</v>
      </c>
      <c r="B21" s="384">
        <v>559</v>
      </c>
      <c r="C21" s="360">
        <v>35988</v>
      </c>
      <c r="D21" s="385" t="s">
        <v>954</v>
      </c>
      <c r="E21" s="366" t="s">
        <v>959</v>
      </c>
      <c r="F21" s="362">
        <v>10454</v>
      </c>
      <c r="G21" s="419">
        <v>6</v>
      </c>
      <c r="H21" s="22"/>
      <c r="I21" s="357">
        <v>4</v>
      </c>
      <c r="J21" s="358" t="s">
        <v>514</v>
      </c>
      <c r="K21" s="359">
        <v>483</v>
      </c>
      <c r="L21" s="360">
        <v>36526</v>
      </c>
      <c r="M21" s="361" t="s">
        <v>1036</v>
      </c>
      <c r="N21" s="361" t="s">
        <v>906</v>
      </c>
      <c r="O21" s="362">
        <v>10383</v>
      </c>
      <c r="P21" s="372">
        <v>5</v>
      </c>
      <c r="T21" s="261">
        <v>4314</v>
      </c>
      <c r="U21" s="262">
        <v>80</v>
      </c>
    </row>
    <row r="22" spans="1:21" s="19" customFormat="1" ht="49.5" customHeight="1">
      <c r="A22" s="357">
        <v>15</v>
      </c>
      <c r="B22" s="384">
        <v>399</v>
      </c>
      <c r="C22" s="360">
        <v>36234</v>
      </c>
      <c r="D22" s="385" t="s">
        <v>1026</v>
      </c>
      <c r="E22" s="366" t="s">
        <v>836</v>
      </c>
      <c r="F22" s="362">
        <v>10459</v>
      </c>
      <c r="G22" s="419">
        <v>5</v>
      </c>
      <c r="H22" s="22"/>
      <c r="I22" s="357">
        <v>5</v>
      </c>
      <c r="J22" s="358" t="s">
        <v>515</v>
      </c>
      <c r="K22" s="359">
        <v>512</v>
      </c>
      <c r="L22" s="360">
        <v>36526</v>
      </c>
      <c r="M22" s="361" t="s">
        <v>913</v>
      </c>
      <c r="N22" s="361" t="s">
        <v>920</v>
      </c>
      <c r="O22" s="362">
        <v>10118</v>
      </c>
      <c r="P22" s="372">
        <v>4</v>
      </c>
      <c r="T22" s="261">
        <v>4324</v>
      </c>
      <c r="U22" s="262">
        <v>79</v>
      </c>
    </row>
    <row r="23" spans="1:21" s="19" customFormat="1" ht="49.5" customHeight="1">
      <c r="A23" s="357">
        <v>16</v>
      </c>
      <c r="B23" s="384">
        <v>330</v>
      </c>
      <c r="C23" s="360">
        <v>35796</v>
      </c>
      <c r="D23" s="385" t="s">
        <v>803</v>
      </c>
      <c r="E23" s="366" t="s">
        <v>811</v>
      </c>
      <c r="F23" s="362">
        <v>10470</v>
      </c>
      <c r="G23" s="419">
        <v>4</v>
      </c>
      <c r="H23" s="22"/>
      <c r="I23" s="357">
        <v>6</v>
      </c>
      <c r="J23" s="358" t="s">
        <v>516</v>
      </c>
      <c r="K23" s="359">
        <v>367</v>
      </c>
      <c r="L23" s="360">
        <v>35640</v>
      </c>
      <c r="M23" s="361" t="s">
        <v>817</v>
      </c>
      <c r="N23" s="361" t="s">
        <v>823</v>
      </c>
      <c r="O23" s="418" t="s">
        <v>1141</v>
      </c>
      <c r="P23" s="372">
        <v>3</v>
      </c>
      <c r="T23" s="261">
        <v>4334</v>
      </c>
      <c r="U23" s="262">
        <v>78</v>
      </c>
    </row>
    <row r="24" spans="1:21" s="19" customFormat="1" ht="49.5" customHeight="1">
      <c r="A24" s="357">
        <v>17</v>
      </c>
      <c r="B24" s="384">
        <v>580</v>
      </c>
      <c r="C24" s="360">
        <v>35444</v>
      </c>
      <c r="D24" s="385" t="s">
        <v>975</v>
      </c>
      <c r="E24" s="366" t="s">
        <v>980</v>
      </c>
      <c r="F24" s="362">
        <v>10481</v>
      </c>
      <c r="G24" s="419">
        <v>3</v>
      </c>
      <c r="H24" s="22"/>
      <c r="I24" s="357">
        <v>7</v>
      </c>
      <c r="J24" s="358" t="s">
        <v>517</v>
      </c>
      <c r="K24" s="359">
        <v>739</v>
      </c>
      <c r="L24" s="360">
        <v>35431</v>
      </c>
      <c r="M24" s="361" t="s">
        <v>942</v>
      </c>
      <c r="N24" s="361" t="s">
        <v>950</v>
      </c>
      <c r="O24" s="362">
        <v>5833</v>
      </c>
      <c r="P24" s="372">
        <v>2</v>
      </c>
      <c r="T24" s="261">
        <v>4344</v>
      </c>
      <c r="U24" s="262">
        <v>77</v>
      </c>
    </row>
    <row r="25" spans="1:21" s="19" customFormat="1" ht="49.5" customHeight="1">
      <c r="A25" s="357">
        <v>18</v>
      </c>
      <c r="B25" s="384">
        <v>498</v>
      </c>
      <c r="C25" s="360">
        <v>36130</v>
      </c>
      <c r="D25" s="385" t="s">
        <v>1050</v>
      </c>
      <c r="E25" s="366" t="s">
        <v>908</v>
      </c>
      <c r="F25" s="362">
        <v>10895</v>
      </c>
      <c r="G25" s="419">
        <v>2</v>
      </c>
      <c r="H25" s="22"/>
      <c r="I25" s="357">
        <v>8</v>
      </c>
      <c r="J25" s="358" t="s">
        <v>518</v>
      </c>
      <c r="K25" s="359" t="s">
        <v>1072</v>
      </c>
      <c r="L25" s="360" t="s">
        <v>1072</v>
      </c>
      <c r="M25" s="361" t="s">
        <v>1072</v>
      </c>
      <c r="N25" s="361" t="s">
        <v>1072</v>
      </c>
      <c r="O25" s="362"/>
      <c r="P25" s="372"/>
      <c r="T25" s="261">
        <v>4354</v>
      </c>
      <c r="U25" s="262">
        <v>76</v>
      </c>
    </row>
    <row r="26" spans="1:21" s="19" customFormat="1" ht="49.5" customHeight="1">
      <c r="A26" s="357" t="s">
        <v>1073</v>
      </c>
      <c r="B26" s="384">
        <v>447</v>
      </c>
      <c r="C26" s="360">
        <v>35822</v>
      </c>
      <c r="D26" s="385" t="s">
        <v>872</v>
      </c>
      <c r="E26" s="366" t="s">
        <v>881</v>
      </c>
      <c r="F26" s="362" t="s">
        <v>1135</v>
      </c>
      <c r="G26" s="419">
        <v>0</v>
      </c>
      <c r="H26" s="22"/>
      <c r="I26" s="277" t="s">
        <v>18</v>
      </c>
      <c r="J26" s="278"/>
      <c r="K26" s="278"/>
      <c r="L26" s="278"/>
      <c r="M26" s="278"/>
      <c r="N26" s="278"/>
      <c r="O26" s="293"/>
      <c r="P26" s="279"/>
      <c r="T26" s="261">
        <v>4364</v>
      </c>
      <c r="U26" s="262">
        <v>75</v>
      </c>
    </row>
    <row r="27" spans="1:21" s="19" customFormat="1" ht="49.5" customHeight="1">
      <c r="A27" s="74"/>
      <c r="B27" s="306"/>
      <c r="C27" s="128"/>
      <c r="D27" s="307"/>
      <c r="E27" s="187"/>
      <c r="F27" s="196"/>
      <c r="G27" s="388"/>
      <c r="H27" s="22"/>
      <c r="I27" s="50" t="s">
        <v>12</v>
      </c>
      <c r="J27" s="47" t="s">
        <v>82</v>
      </c>
      <c r="K27" s="47" t="s">
        <v>81</v>
      </c>
      <c r="L27" s="48" t="s">
        <v>13</v>
      </c>
      <c r="M27" s="49" t="s">
        <v>14</v>
      </c>
      <c r="N27" s="49" t="s">
        <v>537</v>
      </c>
      <c r="O27" s="294" t="s">
        <v>15</v>
      </c>
      <c r="P27" s="47" t="s">
        <v>28</v>
      </c>
      <c r="T27" s="261">
        <v>4374</v>
      </c>
      <c r="U27" s="262">
        <v>74</v>
      </c>
    </row>
    <row r="28" spans="1:21" s="19" customFormat="1" ht="49.5" customHeight="1">
      <c r="A28" s="74"/>
      <c r="B28" s="306"/>
      <c r="C28" s="128"/>
      <c r="D28" s="307"/>
      <c r="E28" s="187"/>
      <c r="F28" s="196"/>
      <c r="G28" s="388"/>
      <c r="H28" s="22"/>
      <c r="I28" s="357">
        <v>1</v>
      </c>
      <c r="J28" s="358" t="s">
        <v>519</v>
      </c>
      <c r="K28" s="359" t="s">
        <v>1072</v>
      </c>
      <c r="L28" s="360" t="s">
        <v>1072</v>
      </c>
      <c r="M28" s="361" t="s">
        <v>1072</v>
      </c>
      <c r="N28" s="361" t="s">
        <v>1072</v>
      </c>
      <c r="O28" s="362"/>
      <c r="P28" s="372"/>
      <c r="T28" s="261">
        <v>4384</v>
      </c>
      <c r="U28" s="262">
        <v>73</v>
      </c>
    </row>
    <row r="29" spans="1:21" s="19" customFormat="1" ht="49.5" customHeight="1">
      <c r="A29" s="74"/>
      <c r="B29" s="306"/>
      <c r="C29" s="128"/>
      <c r="D29" s="307"/>
      <c r="E29" s="187"/>
      <c r="F29" s="196"/>
      <c r="G29" s="388"/>
      <c r="H29" s="22"/>
      <c r="I29" s="357">
        <v>2</v>
      </c>
      <c r="J29" s="358" t="s">
        <v>520</v>
      </c>
      <c r="K29" s="359">
        <v>429</v>
      </c>
      <c r="L29" s="360">
        <v>35451</v>
      </c>
      <c r="M29" s="361" t="s">
        <v>856</v>
      </c>
      <c r="N29" s="361" t="s">
        <v>866</v>
      </c>
      <c r="O29" s="362">
        <v>5859</v>
      </c>
      <c r="P29" s="372">
        <v>2</v>
      </c>
      <c r="T29" s="261">
        <v>4394</v>
      </c>
      <c r="U29" s="262">
        <v>72</v>
      </c>
    </row>
    <row r="30" spans="1:21" s="19" customFormat="1" ht="49.5" customHeight="1">
      <c r="A30" s="74"/>
      <c r="B30" s="306"/>
      <c r="C30" s="128"/>
      <c r="D30" s="307"/>
      <c r="E30" s="187"/>
      <c r="F30" s="196"/>
      <c r="G30" s="388"/>
      <c r="H30" s="22"/>
      <c r="I30" s="357">
        <v>3</v>
      </c>
      <c r="J30" s="358" t="s">
        <v>521</v>
      </c>
      <c r="K30" s="359">
        <v>569</v>
      </c>
      <c r="L30" s="360">
        <v>35642</v>
      </c>
      <c r="M30" s="361" t="s">
        <v>965</v>
      </c>
      <c r="N30" s="361" t="s">
        <v>969</v>
      </c>
      <c r="O30" s="362">
        <v>10331</v>
      </c>
      <c r="P30" s="372">
        <v>3</v>
      </c>
      <c r="T30" s="261">
        <v>4404</v>
      </c>
      <c r="U30" s="262">
        <v>71</v>
      </c>
    </row>
    <row r="31" spans="1:21" s="19" customFormat="1" ht="49.5" customHeight="1">
      <c r="A31" s="74"/>
      <c r="B31" s="306"/>
      <c r="C31" s="128"/>
      <c r="D31" s="307"/>
      <c r="E31" s="187"/>
      <c r="F31" s="196"/>
      <c r="G31" s="388"/>
      <c r="H31" s="22"/>
      <c r="I31" s="357">
        <v>4</v>
      </c>
      <c r="J31" s="358" t="s">
        <v>522</v>
      </c>
      <c r="K31" s="359">
        <v>399</v>
      </c>
      <c r="L31" s="360">
        <v>36234</v>
      </c>
      <c r="M31" s="361" t="s">
        <v>1026</v>
      </c>
      <c r="N31" s="361" t="s">
        <v>836</v>
      </c>
      <c r="O31" s="362">
        <v>10459</v>
      </c>
      <c r="P31" s="372">
        <v>4</v>
      </c>
      <c r="T31" s="261">
        <v>4414</v>
      </c>
      <c r="U31" s="262">
        <v>70</v>
      </c>
    </row>
    <row r="32" spans="1:21" s="19" customFormat="1" ht="49.5" customHeight="1">
      <c r="A32" s="74"/>
      <c r="B32" s="306"/>
      <c r="C32" s="128"/>
      <c r="D32" s="307"/>
      <c r="E32" s="187"/>
      <c r="F32" s="196"/>
      <c r="G32" s="388"/>
      <c r="H32" s="22"/>
      <c r="I32" s="357">
        <v>5</v>
      </c>
      <c r="J32" s="358" t="s">
        <v>523</v>
      </c>
      <c r="K32" s="359">
        <v>539</v>
      </c>
      <c r="L32" s="360">
        <v>35789</v>
      </c>
      <c r="M32" s="361" t="s">
        <v>1136</v>
      </c>
      <c r="N32" s="361" t="s">
        <v>936</v>
      </c>
      <c r="O32" s="362">
        <v>5534</v>
      </c>
      <c r="P32" s="372">
        <v>1</v>
      </c>
      <c r="T32" s="261">
        <v>4424</v>
      </c>
      <c r="U32" s="262">
        <v>69</v>
      </c>
    </row>
    <row r="33" spans="1:21" s="19" customFormat="1" ht="49.5" customHeight="1">
      <c r="A33" s="74"/>
      <c r="B33" s="306"/>
      <c r="C33" s="128"/>
      <c r="D33" s="307"/>
      <c r="E33" s="187"/>
      <c r="F33" s="196"/>
      <c r="G33" s="388"/>
      <c r="H33" s="22"/>
      <c r="I33" s="357">
        <v>6</v>
      </c>
      <c r="J33" s="358" t="s">
        <v>524</v>
      </c>
      <c r="K33" s="359">
        <v>330</v>
      </c>
      <c r="L33" s="360">
        <v>35796</v>
      </c>
      <c r="M33" s="361" t="s">
        <v>803</v>
      </c>
      <c r="N33" s="361" t="s">
        <v>811</v>
      </c>
      <c r="O33" s="362">
        <v>10470</v>
      </c>
      <c r="P33" s="372">
        <v>5</v>
      </c>
      <c r="T33" s="261">
        <v>4434</v>
      </c>
      <c r="U33" s="262">
        <v>68</v>
      </c>
    </row>
    <row r="34" spans="1:21" s="19" customFormat="1" ht="49.5" customHeight="1">
      <c r="A34" s="74"/>
      <c r="B34" s="306"/>
      <c r="C34" s="128"/>
      <c r="D34" s="307"/>
      <c r="E34" s="187"/>
      <c r="F34" s="196"/>
      <c r="G34" s="388"/>
      <c r="H34" s="22"/>
      <c r="I34" s="357">
        <v>7</v>
      </c>
      <c r="J34" s="358" t="s">
        <v>525</v>
      </c>
      <c r="K34" s="359">
        <v>498</v>
      </c>
      <c r="L34" s="360">
        <v>36130</v>
      </c>
      <c r="M34" s="361" t="s">
        <v>1050</v>
      </c>
      <c r="N34" s="361" t="s">
        <v>908</v>
      </c>
      <c r="O34" s="362">
        <v>10895</v>
      </c>
      <c r="P34" s="372">
        <v>6</v>
      </c>
      <c r="T34" s="261">
        <v>4444</v>
      </c>
      <c r="U34" s="262">
        <v>67</v>
      </c>
    </row>
    <row r="35" spans="1:21" s="19" customFormat="1" ht="49.5" customHeight="1">
      <c r="A35" s="74"/>
      <c r="B35" s="306"/>
      <c r="C35" s="128"/>
      <c r="D35" s="307"/>
      <c r="E35" s="187"/>
      <c r="F35" s="196"/>
      <c r="G35" s="388"/>
      <c r="H35" s="22"/>
      <c r="I35" s="357">
        <v>8</v>
      </c>
      <c r="J35" s="358" t="s">
        <v>526</v>
      </c>
      <c r="K35" s="359" t="s">
        <v>1072</v>
      </c>
      <c r="L35" s="360" t="s">
        <v>1072</v>
      </c>
      <c r="M35" s="361" t="s">
        <v>1072</v>
      </c>
      <c r="N35" s="361" t="s">
        <v>1072</v>
      </c>
      <c r="O35" s="362"/>
      <c r="P35" s="372"/>
      <c r="T35" s="261">
        <v>4454</v>
      </c>
      <c r="U35" s="262">
        <v>66</v>
      </c>
    </row>
    <row r="36" spans="1:21" ht="13.5" customHeight="1">
      <c r="A36" s="36"/>
      <c r="B36" s="36"/>
      <c r="C36" s="37"/>
      <c r="D36" s="58"/>
      <c r="E36" s="38"/>
      <c r="F36" s="197"/>
      <c r="G36" s="40"/>
      <c r="I36" s="41"/>
      <c r="J36" s="42"/>
      <c r="K36" s="43"/>
      <c r="L36" s="44"/>
      <c r="M36" s="54"/>
      <c r="N36" s="54"/>
      <c r="O36" s="191"/>
      <c r="P36" s="43"/>
      <c r="T36" s="261">
        <v>4624</v>
      </c>
      <c r="U36" s="262">
        <v>55</v>
      </c>
    </row>
    <row r="37" spans="1:21" ht="14.25" customHeight="1">
      <c r="A37" s="30" t="s">
        <v>19</v>
      </c>
      <c r="B37" s="30"/>
      <c r="C37" s="30"/>
      <c r="D37" s="59"/>
      <c r="E37" s="52" t="s">
        <v>0</v>
      </c>
      <c r="F37" s="198" t="s">
        <v>1</v>
      </c>
      <c r="G37" s="27"/>
      <c r="H37" s="31" t="s">
        <v>2</v>
      </c>
      <c r="I37" s="31"/>
      <c r="J37" s="31"/>
      <c r="K37" s="31"/>
      <c r="M37" s="55" t="s">
        <v>3</v>
      </c>
      <c r="N37" s="56" t="s">
        <v>3</v>
      </c>
      <c r="O37" s="192" t="s">
        <v>3</v>
      </c>
      <c r="P37" s="30"/>
      <c r="Q37" s="32"/>
      <c r="T37" s="261">
        <v>4644</v>
      </c>
      <c r="U37" s="262">
        <v>54</v>
      </c>
    </row>
    <row r="38" spans="20:21" ht="12.75">
      <c r="T38" s="261">
        <v>4664</v>
      </c>
      <c r="U38" s="262">
        <v>53</v>
      </c>
    </row>
    <row r="39" spans="20:21" ht="12.75">
      <c r="T39" s="261">
        <v>4684</v>
      </c>
      <c r="U39" s="262">
        <v>52</v>
      </c>
    </row>
    <row r="40" spans="20:21" ht="12.75">
      <c r="T40" s="261">
        <v>4704</v>
      </c>
      <c r="U40" s="262">
        <v>51</v>
      </c>
    </row>
    <row r="41" spans="20:21" ht="12.75">
      <c r="T41" s="261">
        <v>4724</v>
      </c>
      <c r="U41" s="262">
        <v>50</v>
      </c>
    </row>
    <row r="42" spans="20:21" ht="12.75">
      <c r="T42" s="261">
        <v>4744</v>
      </c>
      <c r="U42" s="262">
        <v>49</v>
      </c>
    </row>
    <row r="43" spans="20:21" ht="12.75">
      <c r="T43" s="261">
        <v>4764</v>
      </c>
      <c r="U43" s="262">
        <v>48</v>
      </c>
    </row>
    <row r="44" spans="20:21" ht="12.75">
      <c r="T44" s="261">
        <v>4784</v>
      </c>
      <c r="U44" s="262">
        <v>47</v>
      </c>
    </row>
    <row r="45" spans="20:21" ht="12.75">
      <c r="T45" s="261">
        <v>4804</v>
      </c>
      <c r="U45" s="262">
        <v>46</v>
      </c>
    </row>
    <row r="46" spans="20:21" ht="12.75">
      <c r="T46" s="261">
        <v>4824</v>
      </c>
      <c r="U46" s="262">
        <v>45</v>
      </c>
    </row>
    <row r="47" spans="20:21" ht="12.75">
      <c r="T47" s="261">
        <v>4844</v>
      </c>
      <c r="U47" s="262">
        <v>44</v>
      </c>
    </row>
    <row r="48" spans="20:21" ht="12.75">
      <c r="T48" s="261">
        <v>4874</v>
      </c>
      <c r="U48" s="262">
        <v>43</v>
      </c>
    </row>
    <row r="49" spans="20:21" ht="12.75">
      <c r="T49" s="261">
        <v>4904</v>
      </c>
      <c r="U49" s="262">
        <v>42</v>
      </c>
    </row>
    <row r="50" spans="20:21" ht="12.75">
      <c r="T50" s="261">
        <v>4934</v>
      </c>
      <c r="U50" s="262">
        <v>41</v>
      </c>
    </row>
    <row r="51" spans="20:21" ht="12.75">
      <c r="T51" s="261">
        <v>4964</v>
      </c>
      <c r="U51" s="262">
        <v>40</v>
      </c>
    </row>
    <row r="52" spans="20:21" ht="12.75">
      <c r="T52" s="261">
        <v>4994</v>
      </c>
      <c r="U52" s="262">
        <v>39</v>
      </c>
    </row>
    <row r="53" spans="20:21" ht="12.75">
      <c r="T53" s="261">
        <v>5024</v>
      </c>
      <c r="U53" s="262">
        <v>38</v>
      </c>
    </row>
    <row r="54" spans="20:21" ht="12.75">
      <c r="T54" s="261">
        <v>5054</v>
      </c>
      <c r="U54" s="262">
        <v>37</v>
      </c>
    </row>
    <row r="55" spans="20:21" ht="12.75">
      <c r="T55" s="261">
        <v>5084</v>
      </c>
      <c r="U55" s="262">
        <v>36</v>
      </c>
    </row>
    <row r="56" spans="20:21" ht="12.75">
      <c r="T56" s="261">
        <v>5114</v>
      </c>
      <c r="U56" s="262">
        <v>35</v>
      </c>
    </row>
    <row r="57" spans="20:21" ht="12.75">
      <c r="T57" s="261">
        <v>5144</v>
      </c>
      <c r="U57" s="262">
        <v>34</v>
      </c>
    </row>
    <row r="58" spans="20:21" ht="12.75">
      <c r="T58" s="261">
        <v>5174</v>
      </c>
      <c r="U58" s="262">
        <v>33</v>
      </c>
    </row>
    <row r="59" spans="20:21" ht="12.75">
      <c r="T59" s="261">
        <v>5204</v>
      </c>
      <c r="U59" s="262">
        <v>32</v>
      </c>
    </row>
    <row r="60" spans="20:21" ht="12.75">
      <c r="T60" s="261">
        <v>5234</v>
      </c>
      <c r="U60" s="262">
        <v>31</v>
      </c>
    </row>
    <row r="61" spans="20:21" ht="12.75">
      <c r="T61" s="261">
        <v>5264</v>
      </c>
      <c r="U61" s="262">
        <v>30</v>
      </c>
    </row>
    <row r="62" spans="20:21" ht="12.75">
      <c r="T62" s="261">
        <v>5294</v>
      </c>
      <c r="U62" s="262">
        <v>29</v>
      </c>
    </row>
    <row r="63" spans="20:21" ht="12.75">
      <c r="T63" s="261">
        <v>5324</v>
      </c>
      <c r="U63" s="262">
        <v>28</v>
      </c>
    </row>
    <row r="64" spans="20:21" ht="12.75">
      <c r="T64" s="261">
        <v>5364</v>
      </c>
      <c r="U64" s="262">
        <v>27</v>
      </c>
    </row>
    <row r="65" spans="20:21" ht="12.75">
      <c r="T65" s="261">
        <v>5404</v>
      </c>
      <c r="U65" s="262">
        <v>26</v>
      </c>
    </row>
    <row r="66" spans="20:21" ht="12.75">
      <c r="T66" s="261">
        <v>5444</v>
      </c>
      <c r="U66" s="262">
        <v>25</v>
      </c>
    </row>
    <row r="67" spans="20:21" ht="12.75">
      <c r="T67" s="261">
        <v>5484</v>
      </c>
      <c r="U67" s="262">
        <v>24</v>
      </c>
    </row>
    <row r="68" spans="20:21" ht="12.75">
      <c r="T68" s="261">
        <v>5524</v>
      </c>
      <c r="U68" s="262">
        <v>23</v>
      </c>
    </row>
    <row r="69" spans="20:21" ht="12.75">
      <c r="T69" s="261">
        <v>5564</v>
      </c>
      <c r="U69" s="262">
        <v>22</v>
      </c>
    </row>
    <row r="70" spans="20:21" ht="12.75">
      <c r="T70" s="261">
        <v>5604</v>
      </c>
      <c r="U70" s="262">
        <v>21</v>
      </c>
    </row>
    <row r="71" spans="20:21" ht="12.75">
      <c r="T71" s="261">
        <v>5644</v>
      </c>
      <c r="U71" s="262">
        <v>20</v>
      </c>
    </row>
    <row r="72" spans="20:21" ht="12.75">
      <c r="T72" s="261">
        <v>5684</v>
      </c>
      <c r="U72" s="262">
        <v>19</v>
      </c>
    </row>
    <row r="73" spans="20:21" ht="12.75">
      <c r="T73" s="261">
        <v>5724</v>
      </c>
      <c r="U73" s="262">
        <v>18</v>
      </c>
    </row>
    <row r="74" spans="20:21" ht="12.75">
      <c r="T74" s="261">
        <v>5774</v>
      </c>
      <c r="U74" s="262">
        <v>17</v>
      </c>
    </row>
    <row r="75" spans="20:21" ht="12.75">
      <c r="T75" s="261">
        <v>5824</v>
      </c>
      <c r="U75" s="262">
        <v>16</v>
      </c>
    </row>
    <row r="76" spans="20:21" ht="12.75">
      <c r="T76" s="261">
        <v>5874</v>
      </c>
      <c r="U76" s="262">
        <v>15</v>
      </c>
    </row>
    <row r="77" spans="20:21" ht="12.75">
      <c r="T77" s="261">
        <v>5924</v>
      </c>
      <c r="U77" s="262">
        <v>14</v>
      </c>
    </row>
    <row r="78" spans="20:21" ht="12.75">
      <c r="T78" s="261">
        <v>5974</v>
      </c>
      <c r="U78" s="262">
        <v>13</v>
      </c>
    </row>
    <row r="79" spans="20:21" ht="12.75">
      <c r="T79" s="261">
        <v>10024</v>
      </c>
      <c r="U79" s="262">
        <v>12</v>
      </c>
    </row>
    <row r="80" spans="20:21" ht="12.75">
      <c r="T80" s="261">
        <v>10074</v>
      </c>
      <c r="U80" s="262">
        <v>11</v>
      </c>
    </row>
    <row r="81" spans="20:21" ht="12.75">
      <c r="T81" s="261">
        <v>10124</v>
      </c>
      <c r="U81" s="262">
        <v>10</v>
      </c>
    </row>
    <row r="82" spans="20:21" ht="12.75">
      <c r="T82" s="261">
        <v>10194</v>
      </c>
      <c r="U82" s="262">
        <v>9</v>
      </c>
    </row>
    <row r="83" spans="20:21" ht="12.75">
      <c r="T83" s="261">
        <v>10264</v>
      </c>
      <c r="U83" s="262">
        <v>8</v>
      </c>
    </row>
    <row r="84" spans="20:21" ht="12.75">
      <c r="T84" s="261">
        <v>10334</v>
      </c>
      <c r="U84" s="262">
        <v>7</v>
      </c>
    </row>
    <row r="85" spans="20:21" ht="12.75">
      <c r="T85" s="261">
        <v>10404</v>
      </c>
      <c r="U85" s="262">
        <v>6</v>
      </c>
    </row>
    <row r="86" spans="20:21" ht="12.75">
      <c r="T86" s="261">
        <v>10474</v>
      </c>
      <c r="U86" s="262">
        <v>5</v>
      </c>
    </row>
    <row r="87" spans="20:21" ht="12.75">
      <c r="T87" s="261">
        <v>10554</v>
      </c>
      <c r="U87" s="262">
        <v>4</v>
      </c>
    </row>
    <row r="88" spans="20:21" ht="12.75">
      <c r="T88" s="261">
        <v>10654</v>
      </c>
      <c r="U88" s="262">
        <v>3</v>
      </c>
    </row>
    <row r="89" spans="20:21" ht="12.75">
      <c r="T89" s="261">
        <v>10754</v>
      </c>
      <c r="U89" s="262">
        <v>2</v>
      </c>
    </row>
    <row r="90" spans="20:21" ht="12.75">
      <c r="T90" s="261">
        <v>10854</v>
      </c>
      <c r="U90" s="262">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conditionalFormatting sqref="F8:F25">
    <cfRule type="duplicateValues" priority="2" dxfId="0" stopIfTrue="1">
      <formula>AND(COUNTIF($F$8:$F$25,F8)&gt;1,NOT(ISBLANK(F8)))</formula>
    </cfRule>
  </conditionalFormatting>
  <conditionalFormatting sqref="A16:A17">
    <cfRule type="duplicateValues" priority="1" dxfId="0" stopIfTrue="1">
      <formula>AND(COUNTIF($A$16:$A$17,A16)&gt;1,NOT(ISBLANK(A16)))</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8.xml><?xml version="1.0" encoding="utf-8"?>
<worksheet xmlns="http://schemas.openxmlformats.org/spreadsheetml/2006/main" xmlns:r="http://schemas.openxmlformats.org/officeDocument/2006/relationships">
  <sheetPr>
    <tabColor rgb="FF7030A0"/>
  </sheetPr>
  <dimension ref="A1:R85"/>
  <sheetViews>
    <sheetView view="pageBreakPreview" zoomScale="70" zoomScaleSheetLayoutView="70" zoomScalePageLayoutView="0" workbookViewId="0" topLeftCell="A1">
      <selection activeCell="F9" sqref="F9"/>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4.421875" style="92" bestFit="1" customWidth="1"/>
    <col min="6" max="6" width="43.57421875" style="3" bestFit="1" customWidth="1"/>
    <col min="7" max="11" width="10.8515625" style="3" customWidth="1"/>
    <col min="12" max="12" width="12.00390625" style="3" customWidth="1"/>
    <col min="13" max="13" width="10.7109375" style="3" customWidth="1"/>
    <col min="14" max="14" width="9.140625" style="94" customWidth="1"/>
    <col min="15" max="15" width="7.7109375" style="92" customWidth="1"/>
    <col min="16" max="16" width="9.8515625" style="92" bestFit="1" customWidth="1"/>
    <col min="17" max="17" width="9.140625" style="270" hidden="1" customWidth="1"/>
    <col min="18" max="18" width="9.140625" style="269" hidden="1" customWidth="1"/>
    <col min="19" max="16384" width="9.140625" style="3" customWidth="1"/>
  </cols>
  <sheetData>
    <row r="1" spans="1:18" ht="48.75" customHeight="1">
      <c r="A1" s="521" t="str">
        <f>'YARIŞMA BİLGİLERİ'!A2:K2</f>
        <v>Türkiye Atletizm Federasyonu
Eskişehir Atletizm İl Temsilciliği</v>
      </c>
      <c r="B1" s="521"/>
      <c r="C1" s="521"/>
      <c r="D1" s="521"/>
      <c r="E1" s="521"/>
      <c r="F1" s="521"/>
      <c r="G1" s="521"/>
      <c r="H1" s="521"/>
      <c r="I1" s="521"/>
      <c r="J1" s="521"/>
      <c r="K1" s="521"/>
      <c r="L1" s="521"/>
      <c r="M1" s="521"/>
      <c r="N1" s="521"/>
      <c r="O1" s="521"/>
      <c r="P1" s="275"/>
      <c r="Q1" s="270">
        <v>1100</v>
      </c>
      <c r="R1" s="269">
        <v>1</v>
      </c>
    </row>
    <row r="2" spans="1:18" ht="25.5" customHeight="1">
      <c r="A2" s="522" t="str">
        <f>'YARIŞMA BİLGİLERİ'!A14:K14</f>
        <v>Kulüpler arası Yıldızlar Ligi 1.Kademe Yarışmaları</v>
      </c>
      <c r="B2" s="522"/>
      <c r="C2" s="522"/>
      <c r="D2" s="522"/>
      <c r="E2" s="522"/>
      <c r="F2" s="522"/>
      <c r="G2" s="522"/>
      <c r="H2" s="522"/>
      <c r="I2" s="522"/>
      <c r="J2" s="522"/>
      <c r="K2" s="522"/>
      <c r="L2" s="522"/>
      <c r="M2" s="522"/>
      <c r="N2" s="522"/>
      <c r="O2" s="522"/>
      <c r="P2" s="522"/>
      <c r="Q2" s="270">
        <v>1150</v>
      </c>
      <c r="R2" s="269">
        <v>2</v>
      </c>
    </row>
    <row r="3" spans="1:18" s="4" customFormat="1" ht="27" customHeight="1">
      <c r="A3" s="523" t="s">
        <v>96</v>
      </c>
      <c r="B3" s="523"/>
      <c r="C3" s="523"/>
      <c r="D3" s="524" t="str">
        <f>'YARIŞMA PROGRAMI'!C24</f>
        <v>Disk Atma</v>
      </c>
      <c r="E3" s="524"/>
      <c r="F3" s="204"/>
      <c r="G3" s="525"/>
      <c r="H3" s="525"/>
      <c r="I3" s="204"/>
      <c r="J3" s="204"/>
      <c r="K3" s="204"/>
      <c r="L3" s="204" t="s">
        <v>455</v>
      </c>
      <c r="M3" s="527" t="str">
        <f>'YARIŞMA PROGRAMI'!E24</f>
        <v>Özkan KAYA  58.74</v>
      </c>
      <c r="N3" s="527"/>
      <c r="O3" s="527"/>
      <c r="P3" s="527"/>
      <c r="Q3" s="270">
        <v>1200</v>
      </c>
      <c r="R3" s="269">
        <v>3</v>
      </c>
    </row>
    <row r="4" spans="1:18" s="4" customFormat="1" ht="17.25" customHeight="1">
      <c r="A4" s="526" t="s">
        <v>97</v>
      </c>
      <c r="B4" s="526"/>
      <c r="C4" s="526"/>
      <c r="D4" s="535" t="str">
        <f>'YARIŞMA BİLGİLERİ'!F21</f>
        <v>Yıldız Erkekler</v>
      </c>
      <c r="E4" s="535"/>
      <c r="F4" s="227" t="s">
        <v>325</v>
      </c>
      <c r="G4" s="208" t="s">
        <v>759</v>
      </c>
      <c r="H4" s="208"/>
      <c r="I4" s="206"/>
      <c r="J4" s="206"/>
      <c r="K4" s="206"/>
      <c r="L4" s="206" t="s">
        <v>95</v>
      </c>
      <c r="M4" s="536" t="str">
        <f>'YARIŞMA PROGRAMI'!B24</f>
        <v>11 Mayıs 2014 - 09.30</v>
      </c>
      <c r="N4" s="536"/>
      <c r="O4" s="536"/>
      <c r="P4" s="276"/>
      <c r="Q4" s="270">
        <v>1250</v>
      </c>
      <c r="R4" s="269">
        <v>4</v>
      </c>
    </row>
    <row r="5" spans="1:18" ht="15" customHeight="1">
      <c r="A5" s="5"/>
      <c r="B5" s="5"/>
      <c r="C5" s="5"/>
      <c r="D5" s="9"/>
      <c r="E5" s="6"/>
      <c r="F5" s="7"/>
      <c r="G5" s="8"/>
      <c r="H5" s="8"/>
      <c r="I5" s="8"/>
      <c r="J5" s="8"/>
      <c r="K5" s="8"/>
      <c r="L5" s="8"/>
      <c r="M5" s="8"/>
      <c r="N5" s="531">
        <v>41770.46543449074</v>
      </c>
      <c r="O5" s="531"/>
      <c r="P5" s="280"/>
      <c r="Q5" s="270">
        <v>1300</v>
      </c>
      <c r="R5" s="269">
        <v>5</v>
      </c>
    </row>
    <row r="6" spans="1:18" ht="15.75">
      <c r="A6" s="532" t="s">
        <v>6</v>
      </c>
      <c r="B6" s="532"/>
      <c r="C6" s="534" t="s">
        <v>80</v>
      </c>
      <c r="D6" s="534" t="s">
        <v>99</v>
      </c>
      <c r="E6" s="532" t="s">
        <v>7</v>
      </c>
      <c r="F6" s="532" t="s">
        <v>537</v>
      </c>
      <c r="G6" s="533" t="s">
        <v>452</v>
      </c>
      <c r="H6" s="533"/>
      <c r="I6" s="533"/>
      <c r="J6" s="533"/>
      <c r="K6" s="533"/>
      <c r="L6" s="533"/>
      <c r="M6" s="533"/>
      <c r="N6" s="528" t="s">
        <v>8</v>
      </c>
      <c r="O6" s="528" t="s">
        <v>140</v>
      </c>
      <c r="P6" s="528" t="s">
        <v>9</v>
      </c>
      <c r="Q6" s="270">
        <v>1350</v>
      </c>
      <c r="R6" s="269">
        <v>6</v>
      </c>
    </row>
    <row r="7" spans="1:18" ht="25.5" customHeight="1">
      <c r="A7" s="532"/>
      <c r="B7" s="532"/>
      <c r="C7" s="534"/>
      <c r="D7" s="534"/>
      <c r="E7" s="532"/>
      <c r="F7" s="532"/>
      <c r="G7" s="225">
        <v>1</v>
      </c>
      <c r="H7" s="225">
        <v>2</v>
      </c>
      <c r="I7" s="225">
        <v>3</v>
      </c>
      <c r="J7" s="257" t="s">
        <v>449</v>
      </c>
      <c r="K7" s="256">
        <v>4</v>
      </c>
      <c r="L7" s="256">
        <v>5</v>
      </c>
      <c r="M7" s="256">
        <v>6</v>
      </c>
      <c r="N7" s="528"/>
      <c r="O7" s="528"/>
      <c r="P7" s="528"/>
      <c r="Q7" s="270">
        <v>1400</v>
      </c>
      <c r="R7" s="269">
        <v>7</v>
      </c>
    </row>
    <row r="8" spans="1:18" s="86" customFormat="1" ht="55.5" customHeight="1">
      <c r="A8" s="368">
        <v>1</v>
      </c>
      <c r="B8" s="369" t="s">
        <v>274</v>
      </c>
      <c r="C8" s="328">
        <v>433</v>
      </c>
      <c r="D8" s="370">
        <v>35548</v>
      </c>
      <c r="E8" s="371" t="s">
        <v>875</v>
      </c>
      <c r="F8" s="371" t="s">
        <v>881</v>
      </c>
      <c r="G8" s="324">
        <v>4763</v>
      </c>
      <c r="H8" s="324">
        <v>4818</v>
      </c>
      <c r="I8" s="324">
        <v>4621</v>
      </c>
      <c r="J8" s="326">
        <v>4818</v>
      </c>
      <c r="K8" s="326">
        <v>4821</v>
      </c>
      <c r="L8" s="326">
        <v>4995</v>
      </c>
      <c r="M8" s="326">
        <v>4864</v>
      </c>
      <c r="N8" s="386">
        <v>4995</v>
      </c>
      <c r="O8" s="328">
        <v>19</v>
      </c>
      <c r="P8" s="329"/>
      <c r="Q8" s="270">
        <v>1450</v>
      </c>
      <c r="R8" s="269">
        <v>8</v>
      </c>
    </row>
    <row r="9" spans="1:18" s="86" customFormat="1" ht="55.5" customHeight="1">
      <c r="A9" s="368">
        <v>2</v>
      </c>
      <c r="B9" s="369" t="s">
        <v>287</v>
      </c>
      <c r="C9" s="328">
        <v>421</v>
      </c>
      <c r="D9" s="370">
        <v>35661</v>
      </c>
      <c r="E9" s="371" t="s">
        <v>859</v>
      </c>
      <c r="F9" s="371" t="s">
        <v>866</v>
      </c>
      <c r="G9" s="324" t="s">
        <v>1081</v>
      </c>
      <c r="H9" s="324">
        <v>4581</v>
      </c>
      <c r="I9" s="324" t="s">
        <v>1081</v>
      </c>
      <c r="J9" s="326">
        <v>4581</v>
      </c>
      <c r="K9" s="326">
        <v>4425</v>
      </c>
      <c r="L9" s="326">
        <v>4843</v>
      </c>
      <c r="M9" s="326" t="s">
        <v>1081</v>
      </c>
      <c r="N9" s="386">
        <v>4843</v>
      </c>
      <c r="O9" s="328">
        <v>18</v>
      </c>
      <c r="P9" s="329"/>
      <c r="Q9" s="270">
        <v>1500</v>
      </c>
      <c r="R9" s="269">
        <v>9</v>
      </c>
    </row>
    <row r="10" spans="1:18" s="86" customFormat="1" ht="55.5" customHeight="1">
      <c r="A10" s="368">
        <v>3</v>
      </c>
      <c r="B10" s="369" t="s">
        <v>286</v>
      </c>
      <c r="C10" s="328">
        <v>550</v>
      </c>
      <c r="D10" s="370">
        <v>35497</v>
      </c>
      <c r="E10" s="371" t="s">
        <v>944</v>
      </c>
      <c r="F10" s="371" t="s">
        <v>950</v>
      </c>
      <c r="G10" s="324">
        <v>4308</v>
      </c>
      <c r="H10" s="324" t="s">
        <v>1081</v>
      </c>
      <c r="I10" s="324">
        <v>4246</v>
      </c>
      <c r="J10" s="326">
        <v>4308</v>
      </c>
      <c r="K10" s="326">
        <v>4343</v>
      </c>
      <c r="L10" s="326">
        <v>4345</v>
      </c>
      <c r="M10" s="326">
        <v>4369</v>
      </c>
      <c r="N10" s="386">
        <v>4369</v>
      </c>
      <c r="O10" s="328">
        <v>17</v>
      </c>
      <c r="P10" s="329"/>
      <c r="Q10" s="270">
        <v>1550</v>
      </c>
      <c r="R10" s="269">
        <v>10</v>
      </c>
    </row>
    <row r="11" spans="1:18" s="86" customFormat="1" ht="55.5" customHeight="1">
      <c r="A11" s="368">
        <v>4</v>
      </c>
      <c r="B11" s="369" t="s">
        <v>290</v>
      </c>
      <c r="C11" s="328">
        <v>531</v>
      </c>
      <c r="D11" s="370">
        <v>35668</v>
      </c>
      <c r="E11" s="371" t="s">
        <v>931</v>
      </c>
      <c r="F11" s="371" t="s">
        <v>936</v>
      </c>
      <c r="G11" s="324">
        <v>4014</v>
      </c>
      <c r="H11" s="324" t="s">
        <v>1081</v>
      </c>
      <c r="I11" s="324">
        <v>4044</v>
      </c>
      <c r="J11" s="326">
        <v>4044</v>
      </c>
      <c r="K11" s="326">
        <v>4293</v>
      </c>
      <c r="L11" s="326">
        <v>4087</v>
      </c>
      <c r="M11" s="326">
        <v>4263</v>
      </c>
      <c r="N11" s="386">
        <v>4293</v>
      </c>
      <c r="O11" s="328">
        <v>16</v>
      </c>
      <c r="P11" s="329"/>
      <c r="Q11" s="270">
        <v>1600</v>
      </c>
      <c r="R11" s="269">
        <v>11</v>
      </c>
    </row>
    <row r="12" spans="1:18" s="86" customFormat="1" ht="55.5" customHeight="1">
      <c r="A12" s="368">
        <v>5</v>
      </c>
      <c r="B12" s="369" t="s">
        <v>292</v>
      </c>
      <c r="C12" s="328">
        <v>497</v>
      </c>
      <c r="D12" s="370">
        <v>36298</v>
      </c>
      <c r="E12" s="371" t="s">
        <v>907</v>
      </c>
      <c r="F12" s="371" t="s">
        <v>908</v>
      </c>
      <c r="G12" s="324">
        <v>3915</v>
      </c>
      <c r="H12" s="324">
        <v>4049</v>
      </c>
      <c r="I12" s="324">
        <v>4215</v>
      </c>
      <c r="J12" s="326">
        <v>4215</v>
      </c>
      <c r="K12" s="326" t="s">
        <v>1081</v>
      </c>
      <c r="L12" s="326">
        <v>4160</v>
      </c>
      <c r="M12" s="326" t="s">
        <v>1081</v>
      </c>
      <c r="N12" s="386">
        <v>4215</v>
      </c>
      <c r="O12" s="328">
        <v>15</v>
      </c>
      <c r="P12" s="329"/>
      <c r="Q12" s="270">
        <v>1650</v>
      </c>
      <c r="R12" s="269">
        <v>12</v>
      </c>
    </row>
    <row r="13" spans="1:18" s="86" customFormat="1" ht="55.5" customHeight="1">
      <c r="A13" s="368">
        <v>6</v>
      </c>
      <c r="B13" s="369" t="s">
        <v>284</v>
      </c>
      <c r="C13" s="328">
        <v>506</v>
      </c>
      <c r="D13" s="370">
        <v>36161</v>
      </c>
      <c r="E13" s="371" t="s">
        <v>914</v>
      </c>
      <c r="F13" s="371" t="s">
        <v>920</v>
      </c>
      <c r="G13" s="324">
        <v>3973</v>
      </c>
      <c r="H13" s="324" t="s">
        <v>1081</v>
      </c>
      <c r="I13" s="324">
        <v>3182</v>
      </c>
      <c r="J13" s="326">
        <v>3973</v>
      </c>
      <c r="K13" s="326" t="s">
        <v>1081</v>
      </c>
      <c r="L13" s="326" t="s">
        <v>1081</v>
      </c>
      <c r="M13" s="326" t="s">
        <v>1081</v>
      </c>
      <c r="N13" s="386">
        <v>3973</v>
      </c>
      <c r="O13" s="328">
        <v>14</v>
      </c>
      <c r="P13" s="329"/>
      <c r="Q13" s="270">
        <v>1700</v>
      </c>
      <c r="R13" s="269">
        <v>13</v>
      </c>
    </row>
    <row r="14" spans="1:18" s="86" customFormat="1" ht="55.5" customHeight="1">
      <c r="A14" s="368">
        <v>7</v>
      </c>
      <c r="B14" s="369" t="s">
        <v>278</v>
      </c>
      <c r="C14" s="328">
        <v>468</v>
      </c>
      <c r="D14" s="370">
        <v>35639</v>
      </c>
      <c r="E14" s="371" t="s">
        <v>900</v>
      </c>
      <c r="F14" s="371" t="s">
        <v>905</v>
      </c>
      <c r="G14" s="324">
        <v>3098</v>
      </c>
      <c r="H14" s="324">
        <v>3876</v>
      </c>
      <c r="I14" s="324">
        <v>3773</v>
      </c>
      <c r="J14" s="326">
        <v>3876</v>
      </c>
      <c r="K14" s="326">
        <v>3668</v>
      </c>
      <c r="L14" s="326">
        <v>3678</v>
      </c>
      <c r="M14" s="326">
        <v>3627</v>
      </c>
      <c r="N14" s="386">
        <v>3876</v>
      </c>
      <c r="O14" s="328">
        <v>13</v>
      </c>
      <c r="P14" s="329"/>
      <c r="Q14" s="270">
        <v>1750</v>
      </c>
      <c r="R14" s="269">
        <v>14</v>
      </c>
    </row>
    <row r="15" spans="1:18" s="86" customFormat="1" ht="55.5" customHeight="1">
      <c r="A15" s="368">
        <v>8</v>
      </c>
      <c r="B15" s="369" t="s">
        <v>279</v>
      </c>
      <c r="C15" s="328">
        <v>336</v>
      </c>
      <c r="D15" s="370">
        <v>35817</v>
      </c>
      <c r="E15" s="371" t="s">
        <v>1018</v>
      </c>
      <c r="F15" s="371" t="s">
        <v>812</v>
      </c>
      <c r="G15" s="324">
        <v>3560</v>
      </c>
      <c r="H15" s="324" t="s">
        <v>1081</v>
      </c>
      <c r="I15" s="324">
        <v>3577</v>
      </c>
      <c r="J15" s="326">
        <v>3577</v>
      </c>
      <c r="K15" s="326" t="s">
        <v>1081</v>
      </c>
      <c r="L15" s="326" t="s">
        <v>1081</v>
      </c>
      <c r="M15" s="326">
        <v>3575</v>
      </c>
      <c r="N15" s="386">
        <v>3577</v>
      </c>
      <c r="O15" s="328">
        <v>12</v>
      </c>
      <c r="P15" s="329"/>
      <c r="Q15" s="270">
        <v>1800</v>
      </c>
      <c r="R15" s="269">
        <v>15</v>
      </c>
    </row>
    <row r="16" spans="1:18" s="86" customFormat="1" ht="55.5" customHeight="1">
      <c r="A16" s="368">
        <v>9</v>
      </c>
      <c r="B16" s="369" t="s">
        <v>283</v>
      </c>
      <c r="C16" s="328">
        <v>481</v>
      </c>
      <c r="D16" s="370">
        <v>35796</v>
      </c>
      <c r="E16" s="371" t="s">
        <v>1042</v>
      </c>
      <c r="F16" s="371" t="s">
        <v>906</v>
      </c>
      <c r="G16" s="324">
        <v>3551</v>
      </c>
      <c r="H16" s="324" t="s">
        <v>1081</v>
      </c>
      <c r="I16" s="324">
        <v>3452</v>
      </c>
      <c r="J16" s="326">
        <v>3551</v>
      </c>
      <c r="K16" s="326"/>
      <c r="L16" s="326"/>
      <c r="M16" s="326"/>
      <c r="N16" s="386">
        <v>3551</v>
      </c>
      <c r="O16" s="328">
        <v>11</v>
      </c>
      <c r="P16" s="329"/>
      <c r="Q16" s="270">
        <v>1850</v>
      </c>
      <c r="R16" s="269">
        <v>16</v>
      </c>
    </row>
    <row r="17" spans="1:18" s="86" customFormat="1" ht="55.5" customHeight="1">
      <c r="A17" s="368">
        <v>10</v>
      </c>
      <c r="B17" s="369" t="s">
        <v>276</v>
      </c>
      <c r="C17" s="328">
        <v>408</v>
      </c>
      <c r="D17" s="370">
        <v>35431</v>
      </c>
      <c r="E17" s="371" t="s">
        <v>844</v>
      </c>
      <c r="F17" s="371" t="s">
        <v>849</v>
      </c>
      <c r="G17" s="324" t="s">
        <v>1081</v>
      </c>
      <c r="H17" s="324">
        <v>3200</v>
      </c>
      <c r="I17" s="324" t="s">
        <v>1081</v>
      </c>
      <c r="J17" s="326">
        <v>3200</v>
      </c>
      <c r="K17" s="326"/>
      <c r="L17" s="326"/>
      <c r="M17" s="326"/>
      <c r="N17" s="386">
        <v>3200</v>
      </c>
      <c r="O17" s="328">
        <v>10</v>
      </c>
      <c r="P17" s="329"/>
      <c r="Q17" s="270">
        <v>1900</v>
      </c>
      <c r="R17" s="269">
        <v>17</v>
      </c>
    </row>
    <row r="18" spans="1:18" s="86" customFormat="1" ht="55.5" customHeight="1">
      <c r="A18" s="368">
        <v>11</v>
      </c>
      <c r="B18" s="369" t="s">
        <v>275</v>
      </c>
      <c r="C18" s="328">
        <v>525</v>
      </c>
      <c r="D18" s="370">
        <v>35579</v>
      </c>
      <c r="E18" s="371" t="s">
        <v>1065</v>
      </c>
      <c r="F18" s="371" t="s">
        <v>923</v>
      </c>
      <c r="G18" s="324">
        <v>2958</v>
      </c>
      <c r="H18" s="324" t="s">
        <v>1081</v>
      </c>
      <c r="I18" s="324" t="s">
        <v>1081</v>
      </c>
      <c r="J18" s="326">
        <v>2958</v>
      </c>
      <c r="K18" s="326"/>
      <c r="L18" s="326"/>
      <c r="M18" s="326"/>
      <c r="N18" s="386">
        <v>2958</v>
      </c>
      <c r="O18" s="328">
        <v>9</v>
      </c>
      <c r="P18" s="329"/>
      <c r="Q18" s="270">
        <v>1950</v>
      </c>
      <c r="R18" s="269">
        <v>18</v>
      </c>
    </row>
    <row r="19" spans="1:18" s="86" customFormat="1" ht="55.5" customHeight="1">
      <c r="A19" s="368">
        <v>12</v>
      </c>
      <c r="B19" s="369" t="s">
        <v>282</v>
      </c>
      <c r="C19" s="328">
        <v>383</v>
      </c>
      <c r="D19" s="370">
        <v>36161</v>
      </c>
      <c r="E19" s="371" t="s">
        <v>831</v>
      </c>
      <c r="F19" s="371" t="s">
        <v>835</v>
      </c>
      <c r="G19" s="324">
        <v>2926</v>
      </c>
      <c r="H19" s="324">
        <v>2664</v>
      </c>
      <c r="I19" s="324">
        <v>2624</v>
      </c>
      <c r="J19" s="326">
        <v>2926</v>
      </c>
      <c r="K19" s="326"/>
      <c r="L19" s="326"/>
      <c r="M19" s="326"/>
      <c r="N19" s="386">
        <v>2926</v>
      </c>
      <c r="O19" s="328">
        <v>8</v>
      </c>
      <c r="P19" s="329"/>
      <c r="Q19" s="270">
        <v>2000</v>
      </c>
      <c r="R19" s="269">
        <v>19</v>
      </c>
    </row>
    <row r="20" spans="1:18" s="86" customFormat="1" ht="55.5" customHeight="1">
      <c r="A20" s="368">
        <v>13</v>
      </c>
      <c r="B20" s="369" t="s">
        <v>291</v>
      </c>
      <c r="C20" s="328">
        <v>328</v>
      </c>
      <c r="D20" s="370">
        <v>35431</v>
      </c>
      <c r="E20" s="371" t="s">
        <v>805</v>
      </c>
      <c r="F20" s="371" t="s">
        <v>811</v>
      </c>
      <c r="G20" s="324" t="s">
        <v>1081</v>
      </c>
      <c r="H20" s="324" t="s">
        <v>1081</v>
      </c>
      <c r="I20" s="324">
        <v>2624</v>
      </c>
      <c r="J20" s="326">
        <v>2624</v>
      </c>
      <c r="K20" s="326"/>
      <c r="L20" s="326"/>
      <c r="M20" s="326"/>
      <c r="N20" s="386">
        <v>2624</v>
      </c>
      <c r="O20" s="328">
        <v>7</v>
      </c>
      <c r="P20" s="329"/>
      <c r="Q20" s="270">
        <v>2050</v>
      </c>
      <c r="R20" s="269">
        <v>20</v>
      </c>
    </row>
    <row r="21" spans="1:18" s="86" customFormat="1" ht="55.5" customHeight="1">
      <c r="A21" s="368">
        <v>14</v>
      </c>
      <c r="B21" s="369" t="s">
        <v>289</v>
      </c>
      <c r="C21" s="328">
        <v>398</v>
      </c>
      <c r="D21" s="370">
        <v>0</v>
      </c>
      <c r="E21" s="371" t="s">
        <v>1031</v>
      </c>
      <c r="F21" s="371" t="s">
        <v>836</v>
      </c>
      <c r="G21" s="324">
        <v>1728</v>
      </c>
      <c r="H21" s="324" t="s">
        <v>1081</v>
      </c>
      <c r="I21" s="324">
        <v>2470</v>
      </c>
      <c r="J21" s="326">
        <v>2470</v>
      </c>
      <c r="K21" s="326"/>
      <c r="L21" s="326"/>
      <c r="M21" s="326"/>
      <c r="N21" s="386">
        <v>2470</v>
      </c>
      <c r="O21" s="328">
        <v>6</v>
      </c>
      <c r="P21" s="329"/>
      <c r="Q21" s="270">
        <v>2100</v>
      </c>
      <c r="R21" s="269">
        <v>21</v>
      </c>
    </row>
    <row r="22" spans="1:18" s="86" customFormat="1" ht="55.5" customHeight="1">
      <c r="A22" s="368">
        <v>15</v>
      </c>
      <c r="B22" s="369" t="s">
        <v>281</v>
      </c>
      <c r="C22" s="328">
        <v>560</v>
      </c>
      <c r="D22" s="370">
        <v>36771</v>
      </c>
      <c r="E22" s="371" t="s">
        <v>957</v>
      </c>
      <c r="F22" s="371" t="s">
        <v>959</v>
      </c>
      <c r="G22" s="324">
        <v>2252</v>
      </c>
      <c r="H22" s="324">
        <v>2293</v>
      </c>
      <c r="I22" s="324" t="s">
        <v>1081</v>
      </c>
      <c r="J22" s="326">
        <v>2293</v>
      </c>
      <c r="K22" s="326"/>
      <c r="L22" s="326"/>
      <c r="M22" s="326"/>
      <c r="N22" s="386">
        <v>2293</v>
      </c>
      <c r="O22" s="328">
        <v>5</v>
      </c>
      <c r="P22" s="329"/>
      <c r="Q22" s="270">
        <v>2150</v>
      </c>
      <c r="R22" s="269">
        <v>22</v>
      </c>
    </row>
    <row r="23" spans="1:18" s="86" customFormat="1" ht="55.5" customHeight="1">
      <c r="A23" s="368">
        <v>16</v>
      </c>
      <c r="B23" s="369" t="s">
        <v>285</v>
      </c>
      <c r="C23" s="328">
        <v>378</v>
      </c>
      <c r="D23" s="370">
        <v>36002</v>
      </c>
      <c r="E23" s="371" t="s">
        <v>820</v>
      </c>
      <c r="F23" s="371" t="s">
        <v>823</v>
      </c>
      <c r="G23" s="324">
        <v>2238</v>
      </c>
      <c r="H23" s="324" t="s">
        <v>1081</v>
      </c>
      <c r="I23" s="324">
        <v>2287</v>
      </c>
      <c r="J23" s="326">
        <v>2287</v>
      </c>
      <c r="K23" s="326"/>
      <c r="L23" s="326"/>
      <c r="M23" s="326"/>
      <c r="N23" s="386">
        <v>2287</v>
      </c>
      <c r="O23" s="328">
        <v>4</v>
      </c>
      <c r="P23" s="329"/>
      <c r="Q23" s="270">
        <v>2200</v>
      </c>
      <c r="R23" s="269">
        <v>23</v>
      </c>
    </row>
    <row r="24" spans="1:18" s="86" customFormat="1" ht="55.5" customHeight="1">
      <c r="A24" s="368">
        <v>17</v>
      </c>
      <c r="B24" s="369" t="s">
        <v>288</v>
      </c>
      <c r="C24" s="328">
        <v>575</v>
      </c>
      <c r="D24" s="370">
        <v>36284</v>
      </c>
      <c r="E24" s="371" t="s">
        <v>967</v>
      </c>
      <c r="F24" s="371" t="s">
        <v>969</v>
      </c>
      <c r="G24" s="324" t="s">
        <v>1081</v>
      </c>
      <c r="H24" s="324">
        <v>2182</v>
      </c>
      <c r="I24" s="324" t="s">
        <v>1081</v>
      </c>
      <c r="J24" s="326">
        <v>2182</v>
      </c>
      <c r="K24" s="326"/>
      <c r="L24" s="326"/>
      <c r="M24" s="326"/>
      <c r="N24" s="386">
        <v>2182</v>
      </c>
      <c r="O24" s="328">
        <v>3</v>
      </c>
      <c r="P24" s="329"/>
      <c r="Q24" s="270">
        <v>2250</v>
      </c>
      <c r="R24" s="269">
        <v>24</v>
      </c>
    </row>
    <row r="25" spans="1:18" s="86" customFormat="1" ht="55.5" customHeight="1">
      <c r="A25" s="368">
        <v>18</v>
      </c>
      <c r="B25" s="369" t="s">
        <v>280</v>
      </c>
      <c r="C25" s="328">
        <v>584</v>
      </c>
      <c r="D25" s="370">
        <v>35961</v>
      </c>
      <c r="E25" s="371" t="s">
        <v>976</v>
      </c>
      <c r="F25" s="371" t="s">
        <v>980</v>
      </c>
      <c r="G25" s="324" t="s">
        <v>1081</v>
      </c>
      <c r="H25" s="324">
        <v>1826</v>
      </c>
      <c r="I25" s="324">
        <v>2034</v>
      </c>
      <c r="J25" s="326">
        <v>2034</v>
      </c>
      <c r="K25" s="326"/>
      <c r="L25" s="326"/>
      <c r="M25" s="326"/>
      <c r="N25" s="386">
        <v>2034</v>
      </c>
      <c r="O25" s="328">
        <v>2</v>
      </c>
      <c r="P25" s="329"/>
      <c r="Q25" s="270">
        <v>2300</v>
      </c>
      <c r="R25" s="269">
        <v>25</v>
      </c>
    </row>
    <row r="26" spans="1:18" s="86" customFormat="1" ht="55.5" customHeight="1">
      <c r="A26" s="368">
        <v>19</v>
      </c>
      <c r="B26" s="369" t="s">
        <v>277</v>
      </c>
      <c r="C26" s="328">
        <v>591</v>
      </c>
      <c r="D26" s="370">
        <v>36314</v>
      </c>
      <c r="E26" s="371" t="s">
        <v>889</v>
      </c>
      <c r="F26" s="371" t="s">
        <v>893</v>
      </c>
      <c r="G26" s="324">
        <v>1807</v>
      </c>
      <c r="H26" s="324">
        <v>1949</v>
      </c>
      <c r="I26" s="324" t="s">
        <v>1081</v>
      </c>
      <c r="J26" s="326">
        <v>1949</v>
      </c>
      <c r="K26" s="326"/>
      <c r="L26" s="326"/>
      <c r="M26" s="326"/>
      <c r="N26" s="386">
        <v>1949</v>
      </c>
      <c r="O26" s="328">
        <v>1</v>
      </c>
      <c r="P26" s="329"/>
      <c r="Q26" s="270">
        <v>2346</v>
      </c>
      <c r="R26" s="269">
        <v>26</v>
      </c>
    </row>
    <row r="27" spans="1:18" s="86" customFormat="1" ht="55.5" customHeight="1">
      <c r="A27" s="98"/>
      <c r="B27" s="99" t="s">
        <v>293</v>
      </c>
      <c r="C27" s="274" t="s">
        <v>1072</v>
      </c>
      <c r="D27" s="100" t="s">
        <v>1072</v>
      </c>
      <c r="E27" s="203" t="s">
        <v>1072</v>
      </c>
      <c r="F27" s="203" t="s">
        <v>1072</v>
      </c>
      <c r="G27" s="324"/>
      <c r="H27" s="324"/>
      <c r="I27" s="324"/>
      <c r="J27" s="325">
        <v>0</v>
      </c>
      <c r="K27" s="326"/>
      <c r="L27" s="326"/>
      <c r="M27" s="326"/>
      <c r="N27" s="327">
        <v>0</v>
      </c>
      <c r="O27" s="328"/>
      <c r="P27" s="329"/>
      <c r="Q27" s="270">
        <v>2392</v>
      </c>
      <c r="R27" s="269">
        <v>27</v>
      </c>
    </row>
    <row r="28" spans="1:18" s="86" customFormat="1" ht="55.5" customHeight="1">
      <c r="A28" s="98"/>
      <c r="B28" s="99" t="s">
        <v>294</v>
      </c>
      <c r="C28" s="274" t="s">
        <v>1072</v>
      </c>
      <c r="D28" s="100" t="s">
        <v>1072</v>
      </c>
      <c r="E28" s="203" t="s">
        <v>1072</v>
      </c>
      <c r="F28" s="203" t="s">
        <v>1072</v>
      </c>
      <c r="G28" s="324"/>
      <c r="H28" s="324"/>
      <c r="I28" s="324"/>
      <c r="J28" s="325">
        <v>0</v>
      </c>
      <c r="K28" s="326"/>
      <c r="L28" s="326"/>
      <c r="M28" s="326"/>
      <c r="N28" s="327">
        <v>0</v>
      </c>
      <c r="O28" s="328"/>
      <c r="P28" s="329"/>
      <c r="Q28" s="270">
        <v>2438</v>
      </c>
      <c r="R28" s="269">
        <v>28</v>
      </c>
    </row>
    <row r="29" spans="1:18" s="86" customFormat="1" ht="55.5" customHeight="1">
      <c r="A29" s="98"/>
      <c r="B29" s="99" t="s">
        <v>295</v>
      </c>
      <c r="C29" s="274" t="s">
        <v>1072</v>
      </c>
      <c r="D29" s="100" t="s">
        <v>1072</v>
      </c>
      <c r="E29" s="203" t="s">
        <v>1072</v>
      </c>
      <c r="F29" s="203" t="s">
        <v>1072</v>
      </c>
      <c r="G29" s="324"/>
      <c r="H29" s="324"/>
      <c r="I29" s="324"/>
      <c r="J29" s="325">
        <v>0</v>
      </c>
      <c r="K29" s="326"/>
      <c r="L29" s="326"/>
      <c r="M29" s="326"/>
      <c r="N29" s="327">
        <v>0</v>
      </c>
      <c r="O29" s="328"/>
      <c r="P29" s="329"/>
      <c r="Q29" s="270">
        <v>2484</v>
      </c>
      <c r="R29" s="269">
        <v>29</v>
      </c>
    </row>
    <row r="30" spans="1:18" s="86" customFormat="1" ht="55.5" customHeight="1">
      <c r="A30" s="98"/>
      <c r="B30" s="99" t="s">
        <v>296</v>
      </c>
      <c r="C30" s="274" t="s">
        <v>1072</v>
      </c>
      <c r="D30" s="100" t="s">
        <v>1072</v>
      </c>
      <c r="E30" s="203" t="s">
        <v>1072</v>
      </c>
      <c r="F30" s="203" t="s">
        <v>1072</v>
      </c>
      <c r="G30" s="324"/>
      <c r="H30" s="324"/>
      <c r="I30" s="324"/>
      <c r="J30" s="325">
        <v>0</v>
      </c>
      <c r="K30" s="326"/>
      <c r="L30" s="326"/>
      <c r="M30" s="326"/>
      <c r="N30" s="327">
        <v>0</v>
      </c>
      <c r="O30" s="328"/>
      <c r="P30" s="329"/>
      <c r="Q30" s="270">
        <v>2530</v>
      </c>
      <c r="R30" s="269">
        <v>30</v>
      </c>
    </row>
    <row r="31" spans="1:18" s="86" customFormat="1" ht="55.5" customHeight="1">
      <c r="A31" s="98"/>
      <c r="B31" s="99" t="s">
        <v>297</v>
      </c>
      <c r="C31" s="274" t="s">
        <v>1072</v>
      </c>
      <c r="D31" s="100" t="s">
        <v>1072</v>
      </c>
      <c r="E31" s="203" t="s">
        <v>1072</v>
      </c>
      <c r="F31" s="203" t="s">
        <v>1072</v>
      </c>
      <c r="G31" s="324"/>
      <c r="H31" s="324"/>
      <c r="I31" s="324"/>
      <c r="J31" s="325">
        <v>0</v>
      </c>
      <c r="K31" s="326"/>
      <c r="L31" s="326"/>
      <c r="M31" s="326"/>
      <c r="N31" s="327">
        <v>0</v>
      </c>
      <c r="O31" s="328"/>
      <c r="P31" s="329"/>
      <c r="Q31" s="270">
        <v>2576</v>
      </c>
      <c r="R31" s="269">
        <v>31</v>
      </c>
    </row>
    <row r="32" spans="1:18" s="86" customFormat="1" ht="55.5" customHeight="1">
      <c r="A32" s="98"/>
      <c r="B32" s="99" t="s">
        <v>298</v>
      </c>
      <c r="C32" s="274" t="s">
        <v>1072</v>
      </c>
      <c r="D32" s="100" t="s">
        <v>1072</v>
      </c>
      <c r="E32" s="203" t="s">
        <v>1072</v>
      </c>
      <c r="F32" s="203" t="s">
        <v>1072</v>
      </c>
      <c r="G32" s="324"/>
      <c r="H32" s="324"/>
      <c r="I32" s="324"/>
      <c r="J32" s="325">
        <v>0</v>
      </c>
      <c r="K32" s="326"/>
      <c r="L32" s="326"/>
      <c r="M32" s="326"/>
      <c r="N32" s="327">
        <v>0</v>
      </c>
      <c r="O32" s="328"/>
      <c r="P32" s="329"/>
      <c r="Q32" s="270">
        <v>2622</v>
      </c>
      <c r="R32" s="269">
        <v>32</v>
      </c>
    </row>
    <row r="33" spans="1:18" s="89" customFormat="1" ht="33" customHeight="1">
      <c r="A33" s="87"/>
      <c r="B33" s="87"/>
      <c r="C33" s="87"/>
      <c r="D33" s="88"/>
      <c r="E33" s="87"/>
      <c r="N33" s="90"/>
      <c r="O33" s="87"/>
      <c r="P33" s="87"/>
      <c r="Q33" s="270">
        <v>3316</v>
      </c>
      <c r="R33" s="269">
        <v>48</v>
      </c>
    </row>
    <row r="34" spans="1:18" s="89" customFormat="1" ht="33" customHeight="1">
      <c r="A34" s="529" t="s">
        <v>4</v>
      </c>
      <c r="B34" s="529"/>
      <c r="C34" s="529"/>
      <c r="D34" s="529"/>
      <c r="E34" s="91" t="s">
        <v>0</v>
      </c>
      <c r="F34" s="91" t="s">
        <v>1</v>
      </c>
      <c r="G34" s="530" t="s">
        <v>2</v>
      </c>
      <c r="H34" s="530"/>
      <c r="I34" s="530"/>
      <c r="J34" s="530"/>
      <c r="K34" s="530"/>
      <c r="L34" s="530"/>
      <c r="M34" s="530"/>
      <c r="N34" s="530" t="s">
        <v>3</v>
      </c>
      <c r="O34" s="530"/>
      <c r="P34" s="91"/>
      <c r="Q34" s="270">
        <v>3358</v>
      </c>
      <c r="R34" s="269">
        <v>49</v>
      </c>
    </row>
    <row r="35" spans="17:18" ht="12.75">
      <c r="Q35" s="270">
        <v>3400</v>
      </c>
      <c r="R35" s="269">
        <v>50</v>
      </c>
    </row>
    <row r="36" spans="17:18" ht="12.75">
      <c r="Q36" s="270">
        <v>3442</v>
      </c>
      <c r="R36" s="269">
        <v>51</v>
      </c>
    </row>
    <row r="37" spans="17:18" ht="12.75">
      <c r="Q37" s="271">
        <v>3484</v>
      </c>
      <c r="R37" s="91">
        <v>52</v>
      </c>
    </row>
    <row r="38" spans="17:18" ht="12.75">
      <c r="Q38" s="271">
        <v>3526</v>
      </c>
      <c r="R38" s="91">
        <v>53</v>
      </c>
    </row>
    <row r="39" spans="17:18" ht="12.75">
      <c r="Q39" s="271">
        <v>3568</v>
      </c>
      <c r="R39" s="91">
        <v>54</v>
      </c>
    </row>
    <row r="40" spans="17:18" ht="12.75">
      <c r="Q40" s="271">
        <v>3610</v>
      </c>
      <c r="R40" s="91">
        <v>55</v>
      </c>
    </row>
    <row r="41" spans="17:18" ht="12.75">
      <c r="Q41" s="271">
        <v>3652</v>
      </c>
      <c r="R41" s="91">
        <v>56</v>
      </c>
    </row>
    <row r="42" spans="17:18" ht="12.75">
      <c r="Q42" s="271">
        <v>3694</v>
      </c>
      <c r="R42" s="91">
        <v>57</v>
      </c>
    </row>
    <row r="43" spans="17:18" ht="12.75">
      <c r="Q43" s="271">
        <v>3736</v>
      </c>
      <c r="R43" s="91">
        <v>58</v>
      </c>
    </row>
    <row r="44" spans="17:18" ht="12.75">
      <c r="Q44" s="271">
        <v>3776</v>
      </c>
      <c r="R44" s="91">
        <v>59</v>
      </c>
    </row>
    <row r="45" spans="17:18" ht="12.75">
      <c r="Q45" s="271">
        <v>3816</v>
      </c>
      <c r="R45" s="91">
        <v>60</v>
      </c>
    </row>
    <row r="46" spans="17:18" ht="12.75">
      <c r="Q46" s="271">
        <v>3856</v>
      </c>
      <c r="R46" s="91">
        <v>61</v>
      </c>
    </row>
    <row r="47" spans="17:18" ht="12.75">
      <c r="Q47" s="271">
        <v>3896</v>
      </c>
      <c r="R47" s="91">
        <v>62</v>
      </c>
    </row>
    <row r="48" spans="17:18" ht="12.75">
      <c r="Q48" s="271">
        <v>3936</v>
      </c>
      <c r="R48" s="91">
        <v>63</v>
      </c>
    </row>
    <row r="49" spans="17:18" ht="12.75">
      <c r="Q49" s="271">
        <v>3976</v>
      </c>
      <c r="R49" s="91">
        <v>64</v>
      </c>
    </row>
    <row r="50" spans="17:18" ht="12.75">
      <c r="Q50" s="271">
        <v>4016</v>
      </c>
      <c r="R50" s="91">
        <v>65</v>
      </c>
    </row>
    <row r="51" spans="17:18" ht="12.75">
      <c r="Q51" s="271">
        <v>4056</v>
      </c>
      <c r="R51" s="91">
        <v>66</v>
      </c>
    </row>
    <row r="52" spans="17:18" ht="12.75">
      <c r="Q52" s="271">
        <v>4096</v>
      </c>
      <c r="R52" s="91">
        <v>67</v>
      </c>
    </row>
    <row r="53" spans="17:18" ht="12.75">
      <c r="Q53" s="271">
        <v>4134</v>
      </c>
      <c r="R53" s="91">
        <v>68</v>
      </c>
    </row>
    <row r="54" spans="17:18" ht="12.75">
      <c r="Q54" s="271">
        <v>4172</v>
      </c>
      <c r="R54" s="91">
        <v>69</v>
      </c>
    </row>
    <row r="55" spans="17:18" ht="12.75">
      <c r="Q55" s="271">
        <v>4210</v>
      </c>
      <c r="R55" s="91">
        <v>70</v>
      </c>
    </row>
    <row r="56" spans="17:18" ht="12.75">
      <c r="Q56" s="271">
        <v>4248</v>
      </c>
      <c r="R56" s="91">
        <v>71</v>
      </c>
    </row>
    <row r="57" spans="17:18" ht="12.75">
      <c r="Q57" s="271">
        <v>4286</v>
      </c>
      <c r="R57" s="91">
        <v>72</v>
      </c>
    </row>
    <row r="58" spans="17:18" ht="12.75">
      <c r="Q58" s="271">
        <v>4324</v>
      </c>
      <c r="R58" s="91">
        <v>73</v>
      </c>
    </row>
    <row r="59" spans="17:18" ht="12.75">
      <c r="Q59" s="271">
        <v>4362</v>
      </c>
      <c r="R59" s="91">
        <v>74</v>
      </c>
    </row>
    <row r="60" spans="17:18" ht="12.75">
      <c r="Q60" s="271">
        <v>4400</v>
      </c>
      <c r="R60" s="91">
        <v>75</v>
      </c>
    </row>
    <row r="61" spans="17:18" ht="12.75">
      <c r="Q61" s="271">
        <v>4438</v>
      </c>
      <c r="R61" s="91">
        <v>76</v>
      </c>
    </row>
    <row r="62" spans="17:18" ht="12.75">
      <c r="Q62" s="271">
        <v>4476</v>
      </c>
      <c r="R62" s="91">
        <v>77</v>
      </c>
    </row>
    <row r="63" spans="17:18" ht="12.75">
      <c r="Q63" s="271">
        <v>4514</v>
      </c>
      <c r="R63" s="91">
        <v>78</v>
      </c>
    </row>
    <row r="64" spans="17:18" ht="12.75">
      <c r="Q64" s="271">
        <v>4552</v>
      </c>
      <c r="R64" s="91">
        <v>79</v>
      </c>
    </row>
    <row r="65" spans="17:18" ht="12.75">
      <c r="Q65" s="271">
        <v>4590</v>
      </c>
      <c r="R65" s="91">
        <v>80</v>
      </c>
    </row>
    <row r="66" spans="17:18" ht="12.75">
      <c r="Q66" s="271">
        <v>4628</v>
      </c>
      <c r="R66" s="91">
        <v>81</v>
      </c>
    </row>
    <row r="67" spans="17:18" ht="12.75">
      <c r="Q67" s="271">
        <v>4666</v>
      </c>
      <c r="R67" s="91">
        <v>82</v>
      </c>
    </row>
    <row r="68" spans="17:18" ht="12.75">
      <c r="Q68" s="271">
        <v>4704</v>
      </c>
      <c r="R68" s="91">
        <v>83</v>
      </c>
    </row>
    <row r="69" spans="17:18" ht="12.75">
      <c r="Q69" s="271">
        <v>4740</v>
      </c>
      <c r="R69" s="91">
        <v>84</v>
      </c>
    </row>
    <row r="70" spans="17:18" ht="12.75">
      <c r="Q70" s="271">
        <v>4776</v>
      </c>
      <c r="R70" s="91">
        <v>85</v>
      </c>
    </row>
    <row r="71" spans="17:18" ht="12.75">
      <c r="Q71" s="271">
        <v>4812</v>
      </c>
      <c r="R71" s="91">
        <v>86</v>
      </c>
    </row>
    <row r="72" spans="17:18" ht="12.75">
      <c r="Q72" s="271">
        <v>4848</v>
      </c>
      <c r="R72" s="91">
        <v>87</v>
      </c>
    </row>
    <row r="73" spans="17:18" ht="12.75">
      <c r="Q73" s="271">
        <v>4884</v>
      </c>
      <c r="R73" s="91">
        <v>88</v>
      </c>
    </row>
    <row r="74" spans="17:18" ht="12.75">
      <c r="Q74" s="271">
        <v>4920</v>
      </c>
      <c r="R74" s="91">
        <v>89</v>
      </c>
    </row>
    <row r="75" spans="17:18" ht="12.75">
      <c r="Q75" s="271">
        <v>4956</v>
      </c>
      <c r="R75" s="91">
        <v>90</v>
      </c>
    </row>
    <row r="76" spans="17:18" ht="12.75">
      <c r="Q76" s="271">
        <v>4992</v>
      </c>
      <c r="R76" s="91">
        <v>91</v>
      </c>
    </row>
    <row r="77" spans="17:18" ht="12.75">
      <c r="Q77" s="271">
        <v>5028</v>
      </c>
      <c r="R77" s="91">
        <v>92</v>
      </c>
    </row>
    <row r="78" spans="17:18" ht="12.75">
      <c r="Q78" s="271">
        <v>5062</v>
      </c>
      <c r="R78" s="91">
        <v>93</v>
      </c>
    </row>
    <row r="79" spans="17:18" ht="12.75">
      <c r="Q79" s="270">
        <v>5096</v>
      </c>
      <c r="R79" s="269">
        <v>94</v>
      </c>
    </row>
    <row r="80" spans="17:18" ht="12.75">
      <c r="Q80" s="270">
        <v>5130</v>
      </c>
      <c r="R80" s="269">
        <v>95</v>
      </c>
    </row>
    <row r="81" spans="17:18" ht="12.75">
      <c r="Q81" s="270">
        <v>5164</v>
      </c>
      <c r="R81" s="269">
        <v>96</v>
      </c>
    </row>
    <row r="82" spans="17:18" ht="12.75">
      <c r="Q82" s="270">
        <v>5198</v>
      </c>
      <c r="R82" s="269">
        <v>97</v>
      </c>
    </row>
    <row r="83" spans="17:18" ht="12.75">
      <c r="Q83" s="270">
        <v>5232</v>
      </c>
      <c r="R83" s="269">
        <v>98</v>
      </c>
    </row>
    <row r="84" spans="17:18" ht="12.75">
      <c r="Q84" s="270">
        <v>5266</v>
      </c>
      <c r="R84" s="269">
        <v>99</v>
      </c>
    </row>
    <row r="85" spans="17:18" ht="12.75">
      <c r="Q85" s="270">
        <v>5300</v>
      </c>
      <c r="R85" s="269">
        <v>100</v>
      </c>
    </row>
  </sheetData>
  <sheetProtection/>
  <mergeCells count="23">
    <mergeCell ref="A2:P2"/>
    <mergeCell ref="P6:P7"/>
    <mergeCell ref="A1:O1"/>
    <mergeCell ref="A3:C3"/>
    <mergeCell ref="D3:E3"/>
    <mergeCell ref="G3:H3"/>
    <mergeCell ref="A4:C4"/>
    <mergeCell ref="A34:D34"/>
    <mergeCell ref="G34:M34"/>
    <mergeCell ref="N34:O34"/>
    <mergeCell ref="N5:O5"/>
    <mergeCell ref="A6:A7"/>
    <mergeCell ref="B6:B7"/>
    <mergeCell ref="C6:C7"/>
    <mergeCell ref="G6:M6"/>
    <mergeCell ref="N6:N7"/>
    <mergeCell ref="O6:O7"/>
    <mergeCell ref="D6:D7"/>
    <mergeCell ref="E6:E7"/>
    <mergeCell ref="F6:F7"/>
    <mergeCell ref="D4:E4"/>
    <mergeCell ref="M4:O4"/>
    <mergeCell ref="M3:P3"/>
  </mergeCells>
  <conditionalFormatting sqref="N8:N26">
    <cfRule type="duplicateValues" priority="1" dxfId="0" stopIfTrue="1">
      <formula>AND(COUNTIF($N$8:$N$26,N8)&gt;1,NOT(ISBLANK(N8)))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49" r:id="rId2"/>
  <drawing r:id="rId1"/>
</worksheet>
</file>

<file path=xl/worksheets/sheet19.xml><?xml version="1.0" encoding="utf-8"?>
<worksheet xmlns="http://schemas.openxmlformats.org/spreadsheetml/2006/main" xmlns:r="http://schemas.openxmlformats.org/officeDocument/2006/relationships">
  <sheetPr>
    <tabColor rgb="FF7030A0"/>
  </sheetPr>
  <dimension ref="A1:S85"/>
  <sheetViews>
    <sheetView view="pageBreakPreview" zoomScale="70" zoomScaleSheetLayoutView="70" zoomScalePageLayoutView="0" workbookViewId="0" topLeftCell="A1">
      <selection activeCell="F10" sqref="F10"/>
    </sheetView>
  </sheetViews>
  <sheetFormatPr defaultColWidth="9.140625" defaultRowHeight="12.75"/>
  <cols>
    <col min="1" max="1" width="6.00390625" style="92" customWidth="1"/>
    <col min="2" max="2" width="16.7109375" style="92" hidden="1" customWidth="1"/>
    <col min="3" max="3" width="8.8515625" style="92" customWidth="1"/>
    <col min="4" max="4" width="16.00390625" style="93" customWidth="1"/>
    <col min="5" max="5" width="20.421875" style="92" bestFit="1" customWidth="1"/>
    <col min="6" max="6" width="43.57421875" style="3" bestFit="1" customWidth="1"/>
    <col min="7" max="7" width="10.8515625" style="3" customWidth="1"/>
    <col min="8" max="12" width="10.7109375" style="3" customWidth="1"/>
    <col min="13" max="13" width="10.8515625" style="3" customWidth="1"/>
    <col min="14" max="14" width="10.57421875" style="94" customWidth="1"/>
    <col min="15" max="15" width="7.7109375" style="92" customWidth="1"/>
    <col min="16" max="16" width="10.00390625" style="92" customWidth="1"/>
    <col min="17" max="17" width="9.140625" style="270" hidden="1" customWidth="1"/>
    <col min="18" max="18" width="9.140625" style="269" hidden="1" customWidth="1"/>
    <col min="19" max="19" width="9.140625" style="269" customWidth="1"/>
    <col min="20" max="16384" width="9.140625" style="3" customWidth="1"/>
  </cols>
  <sheetData>
    <row r="1" spans="1:18" ht="48.75" customHeight="1">
      <c r="A1" s="521" t="str">
        <f>'YARIŞMA BİLGİLERİ'!A2:K2</f>
        <v>Türkiye Atletizm Federasyonu
Eskişehir Atletizm İl Temsilciliği</v>
      </c>
      <c r="B1" s="521"/>
      <c r="C1" s="521"/>
      <c r="D1" s="521"/>
      <c r="E1" s="521"/>
      <c r="F1" s="521"/>
      <c r="G1" s="521"/>
      <c r="H1" s="521"/>
      <c r="I1" s="521"/>
      <c r="J1" s="521"/>
      <c r="K1" s="521"/>
      <c r="L1" s="521"/>
      <c r="M1" s="521"/>
      <c r="N1" s="521"/>
      <c r="O1" s="521"/>
      <c r="P1" s="275"/>
      <c r="Q1" s="270">
        <v>630</v>
      </c>
      <c r="R1" s="269">
        <v>1</v>
      </c>
    </row>
    <row r="2" spans="1:18" ht="25.5" customHeight="1">
      <c r="A2" s="522" t="str">
        <f>'YARIŞMA BİLGİLERİ'!A14:K14</f>
        <v>Kulüpler arası Yıldızlar Ligi 1.Kademe Yarışmaları</v>
      </c>
      <c r="B2" s="522"/>
      <c r="C2" s="522"/>
      <c r="D2" s="522"/>
      <c r="E2" s="522"/>
      <c r="F2" s="522"/>
      <c r="G2" s="522"/>
      <c r="H2" s="522"/>
      <c r="I2" s="522"/>
      <c r="J2" s="522"/>
      <c r="K2" s="522"/>
      <c r="L2" s="522"/>
      <c r="M2" s="522"/>
      <c r="N2" s="522"/>
      <c r="O2" s="522"/>
      <c r="P2" s="522"/>
      <c r="Q2" s="270">
        <v>650</v>
      </c>
      <c r="R2" s="269">
        <v>2</v>
      </c>
    </row>
    <row r="3" spans="1:19" s="4" customFormat="1" ht="27" customHeight="1">
      <c r="A3" s="523" t="s">
        <v>96</v>
      </c>
      <c r="B3" s="523"/>
      <c r="C3" s="523"/>
      <c r="D3" s="524" t="str">
        <f>'YARIŞMA PROGRAMI'!C22</f>
        <v>Üç Adım  Atlama</v>
      </c>
      <c r="E3" s="524"/>
      <c r="F3" s="204"/>
      <c r="G3" s="228"/>
      <c r="H3" s="223"/>
      <c r="I3" s="204"/>
      <c r="J3" s="204"/>
      <c r="K3" s="204"/>
      <c r="L3" s="204" t="s">
        <v>455</v>
      </c>
      <c r="M3" s="575" t="str">
        <f>'YARIŞMA PROGRAMI'!E22</f>
        <v>Musa TÜZEN  15.33</v>
      </c>
      <c r="N3" s="575"/>
      <c r="O3" s="575"/>
      <c r="P3" s="575"/>
      <c r="Q3" s="270">
        <v>660</v>
      </c>
      <c r="R3" s="269">
        <v>3</v>
      </c>
      <c r="S3" s="269"/>
    </row>
    <row r="4" spans="1:19" s="4" customFormat="1" ht="17.25" customHeight="1">
      <c r="A4" s="526" t="s">
        <v>97</v>
      </c>
      <c r="B4" s="526"/>
      <c r="C4" s="526"/>
      <c r="D4" s="535" t="str">
        <f>'YARIŞMA BİLGİLERİ'!F21</f>
        <v>Yıldız Erkekler</v>
      </c>
      <c r="E4" s="535"/>
      <c r="F4" s="96"/>
      <c r="G4" s="224"/>
      <c r="H4" s="224"/>
      <c r="I4" s="206"/>
      <c r="J4" s="206"/>
      <c r="K4" s="537" t="s">
        <v>95</v>
      </c>
      <c r="L4" s="537"/>
      <c r="M4" s="536" t="str">
        <f>'YARIŞMA PROGRAMI'!B22</f>
        <v>11 Mayıs 2014 - 09.25</v>
      </c>
      <c r="N4" s="536"/>
      <c r="O4" s="536"/>
      <c r="P4" s="276"/>
      <c r="Q4" s="270">
        <v>670</v>
      </c>
      <c r="R4" s="269">
        <v>4</v>
      </c>
      <c r="S4" s="269"/>
    </row>
    <row r="5" spans="1:18" ht="21" customHeight="1">
      <c r="A5" s="5"/>
      <c r="B5" s="5"/>
      <c r="C5" s="5"/>
      <c r="D5" s="9"/>
      <c r="E5" s="6"/>
      <c r="F5" s="7"/>
      <c r="G5" s="8"/>
      <c r="H5" s="8"/>
      <c r="I5" s="8"/>
      <c r="J5" s="8"/>
      <c r="K5" s="8"/>
      <c r="L5" s="8"/>
      <c r="M5" s="8"/>
      <c r="N5" s="531">
        <v>41770.487675462966</v>
      </c>
      <c r="O5" s="531"/>
      <c r="P5" s="280"/>
      <c r="Q5" s="270">
        <v>680</v>
      </c>
      <c r="R5" s="269">
        <v>5</v>
      </c>
    </row>
    <row r="6" spans="1:18" ht="15.75">
      <c r="A6" s="532" t="s">
        <v>6</v>
      </c>
      <c r="B6" s="532"/>
      <c r="C6" s="534" t="s">
        <v>80</v>
      </c>
      <c r="D6" s="534" t="s">
        <v>99</v>
      </c>
      <c r="E6" s="532" t="s">
        <v>7</v>
      </c>
      <c r="F6" s="532" t="s">
        <v>537</v>
      </c>
      <c r="G6" s="533" t="s">
        <v>36</v>
      </c>
      <c r="H6" s="533"/>
      <c r="I6" s="533"/>
      <c r="J6" s="533"/>
      <c r="K6" s="533"/>
      <c r="L6" s="533"/>
      <c r="M6" s="533"/>
      <c r="N6" s="528" t="s">
        <v>8</v>
      </c>
      <c r="O6" s="528" t="s">
        <v>140</v>
      </c>
      <c r="P6" s="528" t="s">
        <v>451</v>
      </c>
      <c r="Q6" s="270">
        <v>690</v>
      </c>
      <c r="R6" s="269">
        <v>6</v>
      </c>
    </row>
    <row r="7" spans="1:18" ht="24.75" customHeight="1">
      <c r="A7" s="532"/>
      <c r="B7" s="532"/>
      <c r="C7" s="534"/>
      <c r="D7" s="534"/>
      <c r="E7" s="532"/>
      <c r="F7" s="532"/>
      <c r="G7" s="255">
        <v>1</v>
      </c>
      <c r="H7" s="255">
        <v>2</v>
      </c>
      <c r="I7" s="255">
        <v>3</v>
      </c>
      <c r="J7" s="257" t="s">
        <v>449</v>
      </c>
      <c r="K7" s="256">
        <v>4</v>
      </c>
      <c r="L7" s="256">
        <v>5</v>
      </c>
      <c r="M7" s="255">
        <v>6</v>
      </c>
      <c r="N7" s="528"/>
      <c r="O7" s="528"/>
      <c r="P7" s="528"/>
      <c r="Q7" s="270">
        <v>700</v>
      </c>
      <c r="R7" s="269">
        <v>7</v>
      </c>
    </row>
    <row r="8" spans="1:19" s="86" customFormat="1" ht="49.5" customHeight="1">
      <c r="A8" s="368">
        <v>1</v>
      </c>
      <c r="B8" s="369" t="s">
        <v>410</v>
      </c>
      <c r="C8" s="328">
        <v>422</v>
      </c>
      <c r="D8" s="370">
        <v>35851</v>
      </c>
      <c r="E8" s="371" t="s">
        <v>863</v>
      </c>
      <c r="F8" s="371" t="s">
        <v>866</v>
      </c>
      <c r="G8" s="324">
        <v>1462</v>
      </c>
      <c r="H8" s="324">
        <v>1300</v>
      </c>
      <c r="I8" s="324" t="s">
        <v>1081</v>
      </c>
      <c r="J8" s="326">
        <v>1462</v>
      </c>
      <c r="K8" s="326">
        <v>1482</v>
      </c>
      <c r="L8" s="326" t="s">
        <v>1073</v>
      </c>
      <c r="M8" s="326" t="s">
        <v>1081</v>
      </c>
      <c r="N8" s="386">
        <v>1482</v>
      </c>
      <c r="O8" s="328">
        <v>19</v>
      </c>
      <c r="P8" s="329" t="s">
        <v>1150</v>
      </c>
      <c r="Q8" s="270">
        <v>710</v>
      </c>
      <c r="R8" s="269">
        <v>8</v>
      </c>
      <c r="S8" s="91"/>
    </row>
    <row r="9" spans="1:19" s="86" customFormat="1" ht="49.5" customHeight="1">
      <c r="A9" s="368">
        <v>2</v>
      </c>
      <c r="B9" s="369" t="s">
        <v>397</v>
      </c>
      <c r="C9" s="328">
        <v>444</v>
      </c>
      <c r="D9" s="370">
        <v>35431</v>
      </c>
      <c r="E9" s="371" t="s">
        <v>878</v>
      </c>
      <c r="F9" s="371" t="s">
        <v>881</v>
      </c>
      <c r="G9" s="324">
        <v>1383</v>
      </c>
      <c r="H9" s="324">
        <v>1430</v>
      </c>
      <c r="I9" s="324">
        <v>1435</v>
      </c>
      <c r="J9" s="326">
        <v>1435</v>
      </c>
      <c r="K9" s="326">
        <v>1434</v>
      </c>
      <c r="L9" s="326" t="s">
        <v>1081</v>
      </c>
      <c r="M9" s="326">
        <v>1469</v>
      </c>
      <c r="N9" s="386">
        <v>1469</v>
      </c>
      <c r="O9" s="328">
        <v>18</v>
      </c>
      <c r="P9" s="329" t="s">
        <v>1125</v>
      </c>
      <c r="Q9" s="270">
        <v>720</v>
      </c>
      <c r="R9" s="269">
        <v>9</v>
      </c>
      <c r="S9" s="91"/>
    </row>
    <row r="10" spans="1:19" s="86" customFormat="1" ht="49.5" customHeight="1">
      <c r="A10" s="368">
        <v>3</v>
      </c>
      <c r="B10" s="369" t="s">
        <v>405</v>
      </c>
      <c r="C10" s="328">
        <v>389</v>
      </c>
      <c r="D10" s="370">
        <v>35847</v>
      </c>
      <c r="E10" s="371" t="s">
        <v>833</v>
      </c>
      <c r="F10" s="371" t="s">
        <v>835</v>
      </c>
      <c r="G10" s="324" t="s">
        <v>1081</v>
      </c>
      <c r="H10" s="324" t="s">
        <v>1081</v>
      </c>
      <c r="I10" s="324">
        <v>1267</v>
      </c>
      <c r="J10" s="326">
        <v>1267</v>
      </c>
      <c r="K10" s="326">
        <v>1287</v>
      </c>
      <c r="L10" s="326">
        <v>1367</v>
      </c>
      <c r="M10" s="326">
        <v>1360</v>
      </c>
      <c r="N10" s="386">
        <v>1367</v>
      </c>
      <c r="O10" s="328">
        <v>17</v>
      </c>
      <c r="P10" s="329" t="s">
        <v>1120</v>
      </c>
      <c r="Q10" s="270">
        <v>730</v>
      </c>
      <c r="R10" s="269">
        <v>10</v>
      </c>
      <c r="S10" s="91"/>
    </row>
    <row r="11" spans="1:19" s="86" customFormat="1" ht="49.5" customHeight="1">
      <c r="A11" s="368">
        <v>4</v>
      </c>
      <c r="B11" s="369" t="s">
        <v>414</v>
      </c>
      <c r="C11" s="328">
        <v>325</v>
      </c>
      <c r="D11" s="370">
        <v>35796</v>
      </c>
      <c r="E11" s="371" t="s">
        <v>808</v>
      </c>
      <c r="F11" s="371" t="s">
        <v>811</v>
      </c>
      <c r="G11" s="324">
        <v>1227</v>
      </c>
      <c r="H11" s="324">
        <v>1356</v>
      </c>
      <c r="I11" s="324" t="s">
        <v>1081</v>
      </c>
      <c r="J11" s="326">
        <v>1356</v>
      </c>
      <c r="K11" s="326">
        <v>1334</v>
      </c>
      <c r="L11" s="326" t="s">
        <v>1081</v>
      </c>
      <c r="M11" s="326" t="s">
        <v>1081</v>
      </c>
      <c r="N11" s="386">
        <v>1356</v>
      </c>
      <c r="O11" s="328">
        <v>16</v>
      </c>
      <c r="P11" s="329" t="s">
        <v>1153</v>
      </c>
      <c r="Q11" s="270">
        <v>740</v>
      </c>
      <c r="R11" s="269">
        <v>11</v>
      </c>
      <c r="S11" s="91"/>
    </row>
    <row r="12" spans="1:19" s="86" customFormat="1" ht="49.5" customHeight="1">
      <c r="A12" s="368">
        <v>5</v>
      </c>
      <c r="B12" s="369" t="s">
        <v>409</v>
      </c>
      <c r="C12" s="328">
        <v>555</v>
      </c>
      <c r="D12" s="370">
        <v>35443</v>
      </c>
      <c r="E12" s="371" t="s">
        <v>947</v>
      </c>
      <c r="F12" s="371" t="s">
        <v>950</v>
      </c>
      <c r="G12" s="324" t="s">
        <v>1081</v>
      </c>
      <c r="H12" s="324">
        <v>1290</v>
      </c>
      <c r="I12" s="324">
        <v>1288</v>
      </c>
      <c r="J12" s="326">
        <v>1290</v>
      </c>
      <c r="K12" s="326">
        <v>1309</v>
      </c>
      <c r="L12" s="326">
        <v>1353</v>
      </c>
      <c r="M12" s="326">
        <v>1351</v>
      </c>
      <c r="N12" s="386">
        <v>1353</v>
      </c>
      <c r="O12" s="328">
        <v>15</v>
      </c>
      <c r="P12" s="329" t="s">
        <v>1079</v>
      </c>
      <c r="Q12" s="270">
        <v>750</v>
      </c>
      <c r="R12" s="269">
        <v>12</v>
      </c>
      <c r="S12" s="91"/>
    </row>
    <row r="13" spans="1:19" s="86" customFormat="1" ht="49.5" customHeight="1">
      <c r="A13" s="368">
        <v>6</v>
      </c>
      <c r="B13" s="369" t="s">
        <v>402</v>
      </c>
      <c r="C13" s="328">
        <v>333</v>
      </c>
      <c r="D13" s="370">
        <v>35472</v>
      </c>
      <c r="E13" s="371" t="s">
        <v>1022</v>
      </c>
      <c r="F13" s="371" t="s">
        <v>812</v>
      </c>
      <c r="G13" s="324">
        <v>1296</v>
      </c>
      <c r="H13" s="324" t="s">
        <v>1081</v>
      </c>
      <c r="I13" s="324">
        <v>1308</v>
      </c>
      <c r="J13" s="326">
        <v>1308</v>
      </c>
      <c r="K13" s="326">
        <v>1320</v>
      </c>
      <c r="L13" s="326" t="s">
        <v>1081</v>
      </c>
      <c r="M13" s="326" t="s">
        <v>1081</v>
      </c>
      <c r="N13" s="386">
        <v>1320</v>
      </c>
      <c r="O13" s="328">
        <v>14</v>
      </c>
      <c r="P13" s="329" t="s">
        <v>1097</v>
      </c>
      <c r="Q13" s="270">
        <v>760</v>
      </c>
      <c r="R13" s="269">
        <v>13</v>
      </c>
      <c r="S13" s="91"/>
    </row>
    <row r="14" spans="1:19" s="86" customFormat="1" ht="49.5" customHeight="1">
      <c r="A14" s="368">
        <v>7</v>
      </c>
      <c r="B14" s="369" t="s">
        <v>401</v>
      </c>
      <c r="C14" s="328">
        <v>469</v>
      </c>
      <c r="D14" s="370">
        <v>35820</v>
      </c>
      <c r="E14" s="371" t="s">
        <v>903</v>
      </c>
      <c r="F14" s="371" t="s">
        <v>905</v>
      </c>
      <c r="G14" s="324">
        <v>1273</v>
      </c>
      <c r="H14" s="324">
        <v>1273</v>
      </c>
      <c r="I14" s="324">
        <v>1316</v>
      </c>
      <c r="J14" s="326">
        <v>1316</v>
      </c>
      <c r="K14" s="326">
        <v>1286</v>
      </c>
      <c r="L14" s="326">
        <v>1309</v>
      </c>
      <c r="M14" s="326">
        <v>1306</v>
      </c>
      <c r="N14" s="386">
        <v>1316</v>
      </c>
      <c r="O14" s="328">
        <v>13</v>
      </c>
      <c r="P14" s="329" t="s">
        <v>1146</v>
      </c>
      <c r="Q14" s="270">
        <v>770</v>
      </c>
      <c r="R14" s="269">
        <v>14</v>
      </c>
      <c r="S14" s="91"/>
    </row>
    <row r="15" spans="1:19" s="86" customFormat="1" ht="49.5" customHeight="1">
      <c r="A15" s="368">
        <v>8</v>
      </c>
      <c r="B15" s="369" t="s">
        <v>413</v>
      </c>
      <c r="C15" s="328">
        <v>543</v>
      </c>
      <c r="D15" s="370">
        <v>36063</v>
      </c>
      <c r="E15" s="371" t="s">
        <v>934</v>
      </c>
      <c r="F15" s="371" t="s">
        <v>936</v>
      </c>
      <c r="G15" s="324">
        <v>1303</v>
      </c>
      <c r="H15" s="324">
        <v>1290</v>
      </c>
      <c r="I15" s="324" t="s">
        <v>1081</v>
      </c>
      <c r="J15" s="326">
        <v>1303</v>
      </c>
      <c r="K15" s="326">
        <v>1140</v>
      </c>
      <c r="L15" s="326">
        <v>1272</v>
      </c>
      <c r="M15" s="326">
        <v>1302</v>
      </c>
      <c r="N15" s="386">
        <v>1303</v>
      </c>
      <c r="O15" s="328">
        <v>12</v>
      </c>
      <c r="P15" s="329" t="s">
        <v>1152</v>
      </c>
      <c r="Q15" s="270">
        <v>780</v>
      </c>
      <c r="R15" s="269">
        <v>15</v>
      </c>
      <c r="S15" s="91"/>
    </row>
    <row r="16" spans="1:19" s="86" customFormat="1" ht="49.5" customHeight="1">
      <c r="A16" s="368">
        <v>9</v>
      </c>
      <c r="B16" s="369" t="s">
        <v>399</v>
      </c>
      <c r="C16" s="328">
        <v>412</v>
      </c>
      <c r="D16" s="370">
        <v>35431</v>
      </c>
      <c r="E16" s="371" t="s">
        <v>837</v>
      </c>
      <c r="F16" s="371" t="s">
        <v>849</v>
      </c>
      <c r="G16" s="324" t="s">
        <v>1081</v>
      </c>
      <c r="H16" s="324">
        <v>1202</v>
      </c>
      <c r="I16" s="324">
        <v>1259</v>
      </c>
      <c r="J16" s="326">
        <v>1259</v>
      </c>
      <c r="K16" s="326"/>
      <c r="L16" s="326"/>
      <c r="M16" s="326"/>
      <c r="N16" s="386">
        <v>1259</v>
      </c>
      <c r="O16" s="328">
        <v>11</v>
      </c>
      <c r="P16" s="329" t="s">
        <v>1144</v>
      </c>
      <c r="Q16" s="270">
        <v>789</v>
      </c>
      <c r="R16" s="269">
        <v>16</v>
      </c>
      <c r="S16" s="91"/>
    </row>
    <row r="17" spans="1:19" s="86" customFormat="1" ht="49.5" customHeight="1">
      <c r="A17" s="368">
        <v>10</v>
      </c>
      <c r="B17" s="369" t="s">
        <v>398</v>
      </c>
      <c r="C17" s="328">
        <v>523</v>
      </c>
      <c r="D17" s="370">
        <v>36540</v>
      </c>
      <c r="E17" s="371" t="s">
        <v>1068</v>
      </c>
      <c r="F17" s="371" t="s">
        <v>923</v>
      </c>
      <c r="G17" s="324">
        <v>1228</v>
      </c>
      <c r="H17" s="324" t="s">
        <v>1081</v>
      </c>
      <c r="I17" s="411">
        <v>1228</v>
      </c>
      <c r="J17" s="326">
        <v>1228</v>
      </c>
      <c r="K17" s="326"/>
      <c r="L17" s="326"/>
      <c r="M17" s="326"/>
      <c r="N17" s="386">
        <v>1228</v>
      </c>
      <c r="O17" s="328">
        <v>10</v>
      </c>
      <c r="P17" s="329" t="s">
        <v>1143</v>
      </c>
      <c r="Q17" s="270">
        <v>798</v>
      </c>
      <c r="R17" s="269">
        <v>17</v>
      </c>
      <c r="S17" s="91"/>
    </row>
    <row r="18" spans="1:19" s="86" customFormat="1" ht="49.5" customHeight="1">
      <c r="A18" s="368">
        <v>11</v>
      </c>
      <c r="B18" s="369" t="s">
        <v>415</v>
      </c>
      <c r="C18" s="328">
        <v>491</v>
      </c>
      <c r="D18" s="370">
        <v>35812</v>
      </c>
      <c r="E18" s="371" t="s">
        <v>1055</v>
      </c>
      <c r="F18" s="371" t="s">
        <v>908</v>
      </c>
      <c r="G18" s="324">
        <v>1226</v>
      </c>
      <c r="H18" s="324">
        <v>1135</v>
      </c>
      <c r="I18" s="324">
        <v>1228</v>
      </c>
      <c r="J18" s="326">
        <v>1228</v>
      </c>
      <c r="K18" s="326"/>
      <c r="L18" s="326"/>
      <c r="M18" s="326"/>
      <c r="N18" s="386">
        <v>1228</v>
      </c>
      <c r="O18" s="328">
        <v>9</v>
      </c>
      <c r="P18" s="329" t="s">
        <v>1154</v>
      </c>
      <c r="Q18" s="270">
        <v>807</v>
      </c>
      <c r="R18" s="269">
        <v>18</v>
      </c>
      <c r="S18" s="91"/>
    </row>
    <row r="19" spans="1:19" s="86" customFormat="1" ht="49.5" customHeight="1">
      <c r="A19" s="368">
        <v>12</v>
      </c>
      <c r="B19" s="369" t="s">
        <v>408</v>
      </c>
      <c r="C19" s="328">
        <v>366</v>
      </c>
      <c r="D19" s="370">
        <v>35852</v>
      </c>
      <c r="E19" s="371" t="s">
        <v>813</v>
      </c>
      <c r="F19" s="371" t="s">
        <v>823</v>
      </c>
      <c r="G19" s="324">
        <v>1179</v>
      </c>
      <c r="H19" s="324" t="s">
        <v>1081</v>
      </c>
      <c r="I19" s="324" t="s">
        <v>1081</v>
      </c>
      <c r="J19" s="326">
        <v>1179</v>
      </c>
      <c r="K19" s="326"/>
      <c r="L19" s="326"/>
      <c r="M19" s="326"/>
      <c r="N19" s="386">
        <v>1179</v>
      </c>
      <c r="O19" s="328">
        <v>8</v>
      </c>
      <c r="P19" s="329" t="s">
        <v>1144</v>
      </c>
      <c r="Q19" s="270">
        <v>816</v>
      </c>
      <c r="R19" s="269">
        <v>19</v>
      </c>
      <c r="S19" s="91"/>
    </row>
    <row r="20" spans="1:19" s="86" customFormat="1" ht="49.5" customHeight="1">
      <c r="A20" s="368">
        <v>13</v>
      </c>
      <c r="B20" s="369" t="s">
        <v>400</v>
      </c>
      <c r="C20" s="328">
        <v>453</v>
      </c>
      <c r="D20" s="370">
        <v>36526</v>
      </c>
      <c r="E20" s="371" t="s">
        <v>891</v>
      </c>
      <c r="F20" s="371" t="s">
        <v>893</v>
      </c>
      <c r="G20" s="324">
        <v>1154</v>
      </c>
      <c r="H20" s="324" t="s">
        <v>1081</v>
      </c>
      <c r="I20" s="324">
        <v>1168</v>
      </c>
      <c r="J20" s="326">
        <v>1168</v>
      </c>
      <c r="K20" s="326"/>
      <c r="L20" s="326"/>
      <c r="M20" s="326"/>
      <c r="N20" s="386">
        <v>1168</v>
      </c>
      <c r="O20" s="328">
        <v>7</v>
      </c>
      <c r="P20" s="329" t="s">
        <v>1145</v>
      </c>
      <c r="Q20" s="270">
        <v>825</v>
      </c>
      <c r="R20" s="269">
        <v>20</v>
      </c>
      <c r="S20" s="91"/>
    </row>
    <row r="21" spans="1:19" s="86" customFormat="1" ht="49.5" customHeight="1">
      <c r="A21" s="368">
        <v>14</v>
      </c>
      <c r="B21" s="369" t="s">
        <v>411</v>
      </c>
      <c r="C21" s="328">
        <v>567</v>
      </c>
      <c r="D21" s="370">
        <v>36387</v>
      </c>
      <c r="E21" s="371" t="s">
        <v>968</v>
      </c>
      <c r="F21" s="371" t="s">
        <v>969</v>
      </c>
      <c r="G21" s="324" t="s">
        <v>1081</v>
      </c>
      <c r="H21" s="324">
        <v>1138</v>
      </c>
      <c r="I21" s="324">
        <v>1154</v>
      </c>
      <c r="J21" s="326">
        <v>1154</v>
      </c>
      <c r="K21" s="326"/>
      <c r="L21" s="326"/>
      <c r="M21" s="326"/>
      <c r="N21" s="386">
        <v>1154</v>
      </c>
      <c r="O21" s="328">
        <v>6</v>
      </c>
      <c r="P21" s="329" t="s">
        <v>1151</v>
      </c>
      <c r="Q21" s="270">
        <v>834</v>
      </c>
      <c r="R21" s="269">
        <v>21</v>
      </c>
      <c r="S21" s="91"/>
    </row>
    <row r="22" spans="1:19" s="86" customFormat="1" ht="49.5" customHeight="1">
      <c r="A22" s="368">
        <v>15</v>
      </c>
      <c r="B22" s="369" t="s">
        <v>403</v>
      </c>
      <c r="C22" s="328">
        <v>585</v>
      </c>
      <c r="D22" s="370">
        <v>35870</v>
      </c>
      <c r="E22" s="371" t="s">
        <v>971</v>
      </c>
      <c r="F22" s="371" t="s">
        <v>980</v>
      </c>
      <c r="G22" s="324" t="s">
        <v>1081</v>
      </c>
      <c r="H22" s="324">
        <v>1119</v>
      </c>
      <c r="I22" s="324" t="s">
        <v>1081</v>
      </c>
      <c r="J22" s="326">
        <v>1119</v>
      </c>
      <c r="K22" s="326"/>
      <c r="L22" s="326"/>
      <c r="M22" s="326"/>
      <c r="N22" s="386">
        <v>1119</v>
      </c>
      <c r="O22" s="328">
        <v>5</v>
      </c>
      <c r="P22" s="329" t="s">
        <v>1147</v>
      </c>
      <c r="Q22" s="270">
        <v>843</v>
      </c>
      <c r="R22" s="269">
        <v>22</v>
      </c>
      <c r="S22" s="91"/>
    </row>
    <row r="23" spans="1:19" s="86" customFormat="1" ht="49.5" customHeight="1">
      <c r="A23" s="368">
        <v>16</v>
      </c>
      <c r="B23" s="369" t="s">
        <v>412</v>
      </c>
      <c r="C23" s="328">
        <v>394</v>
      </c>
      <c r="D23" s="370">
        <v>0</v>
      </c>
      <c r="E23" s="371" t="s">
        <v>1033</v>
      </c>
      <c r="F23" s="371" t="s">
        <v>836</v>
      </c>
      <c r="G23" s="324">
        <v>1089</v>
      </c>
      <c r="H23" s="324">
        <v>1056</v>
      </c>
      <c r="I23" s="324">
        <v>1075</v>
      </c>
      <c r="J23" s="326">
        <v>1089</v>
      </c>
      <c r="K23" s="326"/>
      <c r="L23" s="326"/>
      <c r="M23" s="326"/>
      <c r="N23" s="386">
        <v>1089</v>
      </c>
      <c r="O23" s="328">
        <v>4</v>
      </c>
      <c r="P23" s="329" t="s">
        <v>1124</v>
      </c>
      <c r="Q23" s="270">
        <v>852</v>
      </c>
      <c r="R23" s="269">
        <v>23</v>
      </c>
      <c r="S23" s="91"/>
    </row>
    <row r="24" spans="1:19" s="86" customFormat="1" ht="49.5" customHeight="1">
      <c r="A24" s="368">
        <v>17</v>
      </c>
      <c r="B24" s="369" t="s">
        <v>406</v>
      </c>
      <c r="C24" s="328">
        <v>476</v>
      </c>
      <c r="D24" s="370">
        <v>36161</v>
      </c>
      <c r="E24" s="371" t="s">
        <v>1045</v>
      </c>
      <c r="F24" s="371" t="s">
        <v>906</v>
      </c>
      <c r="G24" s="324" t="s">
        <v>1081</v>
      </c>
      <c r="H24" s="324" t="s">
        <v>1081</v>
      </c>
      <c r="I24" s="324">
        <v>1011</v>
      </c>
      <c r="J24" s="326">
        <v>1011</v>
      </c>
      <c r="K24" s="326"/>
      <c r="L24" s="326"/>
      <c r="M24" s="326"/>
      <c r="N24" s="386">
        <v>1011</v>
      </c>
      <c r="O24" s="328">
        <v>3</v>
      </c>
      <c r="P24" s="329" t="s">
        <v>1149</v>
      </c>
      <c r="Q24" s="270">
        <v>861</v>
      </c>
      <c r="R24" s="269">
        <v>24</v>
      </c>
      <c r="S24" s="91"/>
    </row>
    <row r="25" spans="1:19" s="86" customFormat="1" ht="49.5" customHeight="1">
      <c r="A25" s="368">
        <v>18</v>
      </c>
      <c r="B25" s="369" t="s">
        <v>404</v>
      </c>
      <c r="C25" s="328">
        <v>561</v>
      </c>
      <c r="D25" s="370">
        <v>36526</v>
      </c>
      <c r="E25" s="371" t="s">
        <v>955</v>
      </c>
      <c r="F25" s="371" t="s">
        <v>959</v>
      </c>
      <c r="G25" s="324" t="s">
        <v>1081</v>
      </c>
      <c r="H25" s="324" t="s">
        <v>1081</v>
      </c>
      <c r="I25" s="324">
        <v>1008</v>
      </c>
      <c r="J25" s="326">
        <v>1008</v>
      </c>
      <c r="K25" s="326"/>
      <c r="L25" s="326"/>
      <c r="M25" s="326"/>
      <c r="N25" s="386">
        <v>1008</v>
      </c>
      <c r="O25" s="328">
        <v>2</v>
      </c>
      <c r="P25" s="329" t="s">
        <v>1148</v>
      </c>
      <c r="Q25" s="270">
        <v>870</v>
      </c>
      <c r="R25" s="269">
        <v>25</v>
      </c>
      <c r="S25" s="91"/>
    </row>
    <row r="26" spans="1:19" s="86" customFormat="1" ht="49.5" customHeight="1">
      <c r="A26" s="368" t="s">
        <v>1073</v>
      </c>
      <c r="B26" s="369" t="s">
        <v>407</v>
      </c>
      <c r="C26" s="328">
        <v>736</v>
      </c>
      <c r="D26" s="370">
        <v>36188</v>
      </c>
      <c r="E26" s="371" t="s">
        <v>917</v>
      </c>
      <c r="F26" s="371" t="s">
        <v>920</v>
      </c>
      <c r="G26" s="324" t="s">
        <v>1081</v>
      </c>
      <c r="H26" s="324" t="s">
        <v>1081</v>
      </c>
      <c r="I26" s="324" t="s">
        <v>1081</v>
      </c>
      <c r="J26" s="326">
        <v>0</v>
      </c>
      <c r="K26" s="326"/>
      <c r="L26" s="326"/>
      <c r="M26" s="326"/>
      <c r="N26" s="386" t="s">
        <v>1142</v>
      </c>
      <c r="O26" s="328">
        <v>0</v>
      </c>
      <c r="P26" s="329" t="s">
        <v>1073</v>
      </c>
      <c r="Q26" s="270">
        <v>878</v>
      </c>
      <c r="R26" s="269">
        <v>26</v>
      </c>
      <c r="S26" s="91"/>
    </row>
    <row r="27" spans="1:19" s="86" customFormat="1" ht="49.5" customHeight="1">
      <c r="A27" s="98"/>
      <c r="B27" s="99" t="s">
        <v>416</v>
      </c>
      <c r="C27" s="274" t="s">
        <v>1072</v>
      </c>
      <c r="D27" s="100" t="s">
        <v>1072</v>
      </c>
      <c r="E27" s="203" t="s">
        <v>1072</v>
      </c>
      <c r="F27" s="203" t="s">
        <v>1072</v>
      </c>
      <c r="G27" s="324"/>
      <c r="H27" s="324"/>
      <c r="I27" s="324"/>
      <c r="J27" s="325">
        <v>0</v>
      </c>
      <c r="K27" s="326"/>
      <c r="L27" s="326"/>
      <c r="M27" s="326"/>
      <c r="N27" s="327">
        <v>0</v>
      </c>
      <c r="O27" s="328"/>
      <c r="P27" s="329"/>
      <c r="Q27" s="270">
        <v>886</v>
      </c>
      <c r="R27" s="269">
        <v>27</v>
      </c>
      <c r="S27" s="91"/>
    </row>
    <row r="28" spans="1:19" s="86" customFormat="1" ht="49.5" customHeight="1">
      <c r="A28" s="98"/>
      <c r="B28" s="99" t="s">
        <v>417</v>
      </c>
      <c r="C28" s="274" t="s">
        <v>1072</v>
      </c>
      <c r="D28" s="100" t="s">
        <v>1072</v>
      </c>
      <c r="E28" s="203" t="s">
        <v>1072</v>
      </c>
      <c r="F28" s="203" t="s">
        <v>1072</v>
      </c>
      <c r="G28" s="324"/>
      <c r="H28" s="324"/>
      <c r="I28" s="324"/>
      <c r="J28" s="325">
        <v>0</v>
      </c>
      <c r="K28" s="326"/>
      <c r="L28" s="326"/>
      <c r="M28" s="326"/>
      <c r="N28" s="327">
        <v>0</v>
      </c>
      <c r="O28" s="328"/>
      <c r="P28" s="329"/>
      <c r="Q28" s="270">
        <v>894</v>
      </c>
      <c r="R28" s="269">
        <v>28</v>
      </c>
      <c r="S28" s="91"/>
    </row>
    <row r="29" spans="1:19" s="86" customFormat="1" ht="49.5" customHeight="1">
      <c r="A29" s="98"/>
      <c r="B29" s="99" t="s">
        <v>418</v>
      </c>
      <c r="C29" s="274" t="s">
        <v>1072</v>
      </c>
      <c r="D29" s="100" t="s">
        <v>1072</v>
      </c>
      <c r="E29" s="203" t="s">
        <v>1072</v>
      </c>
      <c r="F29" s="203" t="s">
        <v>1072</v>
      </c>
      <c r="G29" s="324"/>
      <c r="H29" s="324"/>
      <c r="I29" s="324"/>
      <c r="J29" s="325">
        <v>0</v>
      </c>
      <c r="K29" s="326"/>
      <c r="L29" s="326"/>
      <c r="M29" s="326"/>
      <c r="N29" s="327">
        <v>0</v>
      </c>
      <c r="O29" s="328"/>
      <c r="P29" s="329"/>
      <c r="Q29" s="270">
        <v>902</v>
      </c>
      <c r="R29" s="269">
        <v>29</v>
      </c>
      <c r="S29" s="91"/>
    </row>
    <row r="30" spans="1:19" s="86" customFormat="1" ht="49.5" customHeight="1">
      <c r="A30" s="98"/>
      <c r="B30" s="99" t="s">
        <v>419</v>
      </c>
      <c r="C30" s="274" t="s">
        <v>1072</v>
      </c>
      <c r="D30" s="100" t="s">
        <v>1072</v>
      </c>
      <c r="E30" s="203" t="s">
        <v>1072</v>
      </c>
      <c r="F30" s="203" t="s">
        <v>1072</v>
      </c>
      <c r="G30" s="324"/>
      <c r="H30" s="324"/>
      <c r="I30" s="324"/>
      <c r="J30" s="325">
        <v>0</v>
      </c>
      <c r="K30" s="326"/>
      <c r="L30" s="326"/>
      <c r="M30" s="326"/>
      <c r="N30" s="327">
        <v>0</v>
      </c>
      <c r="O30" s="328"/>
      <c r="P30" s="329"/>
      <c r="Q30" s="270">
        <v>910</v>
      </c>
      <c r="R30" s="269">
        <v>30</v>
      </c>
      <c r="S30" s="91"/>
    </row>
    <row r="31" spans="1:19" s="86" customFormat="1" ht="49.5" customHeight="1">
      <c r="A31" s="98"/>
      <c r="B31" s="99" t="s">
        <v>420</v>
      </c>
      <c r="C31" s="274" t="s">
        <v>1072</v>
      </c>
      <c r="D31" s="100" t="s">
        <v>1072</v>
      </c>
      <c r="E31" s="203" t="s">
        <v>1072</v>
      </c>
      <c r="F31" s="203" t="s">
        <v>1072</v>
      </c>
      <c r="G31" s="324"/>
      <c r="H31" s="324"/>
      <c r="I31" s="324"/>
      <c r="J31" s="325">
        <v>0</v>
      </c>
      <c r="K31" s="326"/>
      <c r="L31" s="326"/>
      <c r="M31" s="326"/>
      <c r="N31" s="327">
        <v>0</v>
      </c>
      <c r="O31" s="328"/>
      <c r="P31" s="329"/>
      <c r="Q31" s="270">
        <v>918</v>
      </c>
      <c r="R31" s="269">
        <v>31</v>
      </c>
      <c r="S31" s="91"/>
    </row>
    <row r="32" spans="1:19" s="86" customFormat="1" ht="49.5" customHeight="1">
      <c r="A32" s="98"/>
      <c r="B32" s="99" t="s">
        <v>421</v>
      </c>
      <c r="C32" s="274" t="s">
        <v>1072</v>
      </c>
      <c r="D32" s="100" t="s">
        <v>1072</v>
      </c>
      <c r="E32" s="203" t="s">
        <v>1072</v>
      </c>
      <c r="F32" s="203" t="s">
        <v>1072</v>
      </c>
      <c r="G32" s="324"/>
      <c r="H32" s="324"/>
      <c r="I32" s="324"/>
      <c r="J32" s="325">
        <v>0</v>
      </c>
      <c r="K32" s="326"/>
      <c r="L32" s="326"/>
      <c r="M32" s="326"/>
      <c r="N32" s="327">
        <v>0</v>
      </c>
      <c r="O32" s="328"/>
      <c r="P32" s="329"/>
      <c r="Q32" s="270">
        <v>926</v>
      </c>
      <c r="R32" s="269">
        <v>32</v>
      </c>
      <c r="S32" s="91"/>
    </row>
    <row r="33" spans="1:19" s="89" customFormat="1" ht="32.25" customHeight="1">
      <c r="A33" s="87"/>
      <c r="B33" s="87"/>
      <c r="C33" s="287"/>
      <c r="D33" s="88"/>
      <c r="E33" s="87"/>
      <c r="N33" s="90"/>
      <c r="O33" s="87"/>
      <c r="P33" s="87"/>
      <c r="Q33" s="270">
        <v>1046</v>
      </c>
      <c r="R33" s="269">
        <v>48</v>
      </c>
      <c r="S33" s="91"/>
    </row>
    <row r="34" spans="1:19" s="89" customFormat="1" ht="32.25" customHeight="1">
      <c r="A34" s="529" t="s">
        <v>4</v>
      </c>
      <c r="B34" s="529"/>
      <c r="C34" s="529"/>
      <c r="D34" s="529"/>
      <c r="E34" s="91" t="s">
        <v>0</v>
      </c>
      <c r="F34" s="91" t="s">
        <v>1</v>
      </c>
      <c r="G34" s="530" t="s">
        <v>2</v>
      </c>
      <c r="H34" s="530"/>
      <c r="I34" s="530"/>
      <c r="J34" s="530"/>
      <c r="K34" s="530"/>
      <c r="L34" s="530"/>
      <c r="M34" s="530"/>
      <c r="N34" s="530" t="s">
        <v>3</v>
      </c>
      <c r="O34" s="530"/>
      <c r="P34" s="91"/>
      <c r="Q34" s="270">
        <v>1053</v>
      </c>
      <c r="R34" s="269">
        <v>49</v>
      </c>
      <c r="S34" s="91"/>
    </row>
    <row r="35" spans="17:18" ht="12.75">
      <c r="Q35" s="270">
        <v>1060</v>
      </c>
      <c r="R35" s="269">
        <v>50</v>
      </c>
    </row>
    <row r="36" spans="17:18" ht="12.75">
      <c r="Q36" s="270">
        <v>1066</v>
      </c>
      <c r="R36" s="269">
        <v>51</v>
      </c>
    </row>
    <row r="37" spans="17:18" ht="12.75">
      <c r="Q37" s="271">
        <v>1072</v>
      </c>
      <c r="R37" s="91">
        <v>52</v>
      </c>
    </row>
    <row r="38" spans="17:18" ht="12.75">
      <c r="Q38" s="271">
        <v>1078</v>
      </c>
      <c r="R38" s="91">
        <v>53</v>
      </c>
    </row>
    <row r="39" spans="17:18" ht="12.75">
      <c r="Q39" s="271">
        <v>1084</v>
      </c>
      <c r="R39" s="91">
        <v>54</v>
      </c>
    </row>
    <row r="40" spans="17:18" ht="12.75">
      <c r="Q40" s="271">
        <v>1090</v>
      </c>
      <c r="R40" s="91">
        <v>55</v>
      </c>
    </row>
    <row r="41" spans="17:18" ht="12.75">
      <c r="Q41" s="271">
        <v>1096</v>
      </c>
      <c r="R41" s="91">
        <v>56</v>
      </c>
    </row>
    <row r="42" spans="17:18" ht="12.75">
      <c r="Q42" s="271">
        <v>1102</v>
      </c>
      <c r="R42" s="91">
        <v>57</v>
      </c>
    </row>
    <row r="43" spans="17:18" ht="12.75">
      <c r="Q43" s="271">
        <v>1108</v>
      </c>
      <c r="R43" s="91">
        <v>58</v>
      </c>
    </row>
    <row r="44" spans="17:18" ht="12.75">
      <c r="Q44" s="271">
        <v>1114</v>
      </c>
      <c r="R44" s="91">
        <v>59</v>
      </c>
    </row>
    <row r="45" spans="17:18" ht="12.75">
      <c r="Q45" s="271">
        <v>1120</v>
      </c>
      <c r="R45" s="91">
        <v>60</v>
      </c>
    </row>
    <row r="46" spans="17:18" ht="12.75">
      <c r="Q46" s="271">
        <v>1126</v>
      </c>
      <c r="R46" s="91">
        <v>61</v>
      </c>
    </row>
    <row r="47" spans="17:18" ht="12.75">
      <c r="Q47" s="271">
        <v>1132</v>
      </c>
      <c r="R47" s="91">
        <v>62</v>
      </c>
    </row>
    <row r="48" spans="17:18" ht="12.75">
      <c r="Q48" s="271">
        <v>1138</v>
      </c>
      <c r="R48" s="91">
        <v>63</v>
      </c>
    </row>
    <row r="49" spans="17:18" ht="12.75">
      <c r="Q49" s="271">
        <v>1144</v>
      </c>
      <c r="R49" s="91">
        <v>64</v>
      </c>
    </row>
    <row r="50" spans="17:18" ht="12.75">
      <c r="Q50" s="271">
        <v>1150</v>
      </c>
      <c r="R50" s="91">
        <v>65</v>
      </c>
    </row>
    <row r="51" spans="17:18" ht="12.75">
      <c r="Q51" s="271">
        <v>1156</v>
      </c>
      <c r="R51" s="91">
        <v>66</v>
      </c>
    </row>
    <row r="52" spans="17:18" ht="12.75">
      <c r="Q52" s="271">
        <v>1162</v>
      </c>
      <c r="R52" s="91">
        <v>67</v>
      </c>
    </row>
    <row r="53" spans="17:18" ht="12.75">
      <c r="Q53" s="271">
        <v>1168</v>
      </c>
      <c r="R53" s="91">
        <v>68</v>
      </c>
    </row>
    <row r="54" spans="17:18" ht="12.75">
      <c r="Q54" s="271">
        <v>1174</v>
      </c>
      <c r="R54" s="91">
        <v>69</v>
      </c>
    </row>
    <row r="55" spans="17:18" ht="12.75">
      <c r="Q55" s="271">
        <v>1180</v>
      </c>
      <c r="R55" s="91">
        <v>70</v>
      </c>
    </row>
    <row r="56" spans="17:18" ht="12.75">
      <c r="Q56" s="271">
        <v>1186</v>
      </c>
      <c r="R56" s="91">
        <v>71</v>
      </c>
    </row>
    <row r="57" spans="17:18" ht="12.75">
      <c r="Q57" s="271">
        <v>1192</v>
      </c>
      <c r="R57" s="91">
        <v>72</v>
      </c>
    </row>
    <row r="58" spans="17:18" ht="12.75">
      <c r="Q58" s="271">
        <v>1198</v>
      </c>
      <c r="R58" s="91">
        <v>73</v>
      </c>
    </row>
    <row r="59" spans="17:18" ht="12.75">
      <c r="Q59" s="271">
        <v>1204</v>
      </c>
      <c r="R59" s="91">
        <v>74</v>
      </c>
    </row>
    <row r="60" spans="17:18" ht="12.75">
      <c r="Q60" s="271">
        <v>1210</v>
      </c>
      <c r="R60" s="91">
        <v>75</v>
      </c>
    </row>
    <row r="61" spans="17:18" ht="12.75">
      <c r="Q61" s="271">
        <v>1215</v>
      </c>
      <c r="R61" s="91">
        <v>76</v>
      </c>
    </row>
    <row r="62" spans="17:18" ht="12.75">
      <c r="Q62" s="271">
        <v>1220</v>
      </c>
      <c r="R62" s="91">
        <v>77</v>
      </c>
    </row>
    <row r="63" spans="17:18" ht="12.75">
      <c r="Q63" s="271">
        <v>1225</v>
      </c>
      <c r="R63" s="91">
        <v>78</v>
      </c>
    </row>
    <row r="64" spans="17:18" ht="12.75">
      <c r="Q64" s="271">
        <v>1230</v>
      </c>
      <c r="R64" s="91">
        <v>79</v>
      </c>
    </row>
    <row r="65" spans="17:18" ht="12.75">
      <c r="Q65" s="271">
        <v>1235</v>
      </c>
      <c r="R65" s="91">
        <v>80</v>
      </c>
    </row>
    <row r="66" spans="17:18" ht="12.75">
      <c r="Q66" s="271">
        <v>1240</v>
      </c>
      <c r="R66" s="91">
        <v>81</v>
      </c>
    </row>
    <row r="67" spans="17:18" ht="12.75">
      <c r="Q67" s="271">
        <v>1245</v>
      </c>
      <c r="R67" s="91">
        <v>82</v>
      </c>
    </row>
    <row r="68" spans="17:18" ht="12.75">
      <c r="Q68" s="271">
        <v>1250</v>
      </c>
      <c r="R68" s="91">
        <v>83</v>
      </c>
    </row>
    <row r="69" spans="17:18" ht="12.75">
      <c r="Q69" s="271">
        <v>1255</v>
      </c>
      <c r="R69" s="91">
        <v>84</v>
      </c>
    </row>
    <row r="70" spans="17:18" ht="12.75">
      <c r="Q70" s="271">
        <v>1260</v>
      </c>
      <c r="R70" s="91">
        <v>85</v>
      </c>
    </row>
    <row r="71" spans="17:18" ht="12.75">
      <c r="Q71" s="271">
        <v>1265</v>
      </c>
      <c r="R71" s="91">
        <v>86</v>
      </c>
    </row>
    <row r="72" spans="17:18" ht="12.75">
      <c r="Q72" s="271">
        <v>1270</v>
      </c>
      <c r="R72" s="91">
        <v>87</v>
      </c>
    </row>
    <row r="73" spans="17:18" ht="12.75">
      <c r="Q73" s="271">
        <v>1275</v>
      </c>
      <c r="R73" s="91">
        <v>88</v>
      </c>
    </row>
    <row r="74" spans="17:18" ht="12.75">
      <c r="Q74" s="271">
        <v>1280</v>
      </c>
      <c r="R74" s="91">
        <v>89</v>
      </c>
    </row>
    <row r="75" spans="17:18" ht="12.75">
      <c r="Q75" s="271">
        <v>1285</v>
      </c>
      <c r="R75" s="91">
        <v>90</v>
      </c>
    </row>
    <row r="76" spans="17:18" ht="12.75">
      <c r="Q76" s="271">
        <v>1290</v>
      </c>
      <c r="R76" s="91">
        <v>91</v>
      </c>
    </row>
    <row r="77" spans="17:18" ht="12.75">
      <c r="Q77" s="271">
        <v>1295</v>
      </c>
      <c r="R77" s="91">
        <v>92</v>
      </c>
    </row>
    <row r="78" spans="17:18" ht="12.75">
      <c r="Q78" s="271">
        <v>1300</v>
      </c>
      <c r="R78" s="91">
        <v>93</v>
      </c>
    </row>
    <row r="79" spans="17:18" ht="12.75">
      <c r="Q79" s="270">
        <v>1305</v>
      </c>
      <c r="R79" s="269">
        <v>94</v>
      </c>
    </row>
    <row r="80" spans="17:18" ht="12.75">
      <c r="Q80" s="270">
        <v>1310</v>
      </c>
      <c r="R80" s="269">
        <v>95</v>
      </c>
    </row>
    <row r="81" spans="17:18" ht="12.75">
      <c r="Q81" s="270">
        <v>1314</v>
      </c>
      <c r="R81" s="269">
        <v>96</v>
      </c>
    </row>
    <row r="82" spans="17:18" ht="12.75">
      <c r="Q82" s="270">
        <v>1318</v>
      </c>
      <c r="R82" s="269">
        <v>97</v>
      </c>
    </row>
    <row r="83" spans="17:18" ht="12.75">
      <c r="Q83" s="270">
        <v>1322</v>
      </c>
      <c r="R83" s="269">
        <v>98</v>
      </c>
    </row>
    <row r="84" spans="17:18" ht="12.75">
      <c r="Q84" s="270">
        <v>1326</v>
      </c>
      <c r="R84" s="269">
        <v>99</v>
      </c>
    </row>
    <row r="85" spans="17:18" ht="12.75">
      <c r="Q85" s="270">
        <v>1330</v>
      </c>
      <c r="R85" s="269">
        <v>100</v>
      </c>
    </row>
  </sheetData>
  <sheetProtection/>
  <mergeCells count="23">
    <mergeCell ref="A1:O1"/>
    <mergeCell ref="A3:C3"/>
    <mergeCell ref="D3:E3"/>
    <mergeCell ref="F6:F7"/>
    <mergeCell ref="D4:E4"/>
    <mergeCell ref="A4:C4"/>
    <mergeCell ref="N6:N7"/>
    <mergeCell ref="G6:M6"/>
    <mergeCell ref="A6:A7"/>
    <mergeCell ref="B6:B7"/>
    <mergeCell ref="N34:O34"/>
    <mergeCell ref="A34:D34"/>
    <mergeCell ref="D6:D7"/>
    <mergeCell ref="K4:L4"/>
    <mergeCell ref="E6:E7"/>
    <mergeCell ref="G34:M34"/>
    <mergeCell ref="A2:P2"/>
    <mergeCell ref="P6:P7"/>
    <mergeCell ref="N5:O5"/>
    <mergeCell ref="M3:P3"/>
    <mergeCell ref="C6:C7"/>
    <mergeCell ref="M4:O4"/>
    <mergeCell ref="O6:O7"/>
  </mergeCells>
  <conditionalFormatting sqref="N8:N25">
    <cfRule type="duplicateValues" priority="1" dxfId="0" stopIfTrue="1">
      <formula>AND(COUNTIF($N$8:$N$25,N8)&gt;1,NOT(ISBLANK(N8)))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N45"/>
  <sheetViews>
    <sheetView zoomScale="78" zoomScaleNormal="78" zoomScalePageLayoutView="0" workbookViewId="0" topLeftCell="A1">
      <selection activeCell="I27" sqref="I27"/>
    </sheetView>
  </sheetViews>
  <sheetFormatPr defaultColWidth="9.140625" defaultRowHeight="12.75"/>
  <cols>
    <col min="1" max="1" width="2.57421875" style="105" customWidth="1"/>
    <col min="2" max="2" width="26.140625" style="124" bestFit="1" customWidth="1"/>
    <col min="3" max="3" width="28.421875" style="105" bestFit="1" customWidth="1"/>
    <col min="4" max="4" width="27.00390625" style="105" hidden="1" customWidth="1"/>
    <col min="5" max="5" width="36.28125" style="105" customWidth="1"/>
    <col min="6" max="6" width="2.421875" style="105" customWidth="1"/>
    <col min="7" max="7" width="4.7109375" style="105" customWidth="1"/>
    <col min="8" max="8" width="36.57421875" style="105" hidden="1" customWidth="1"/>
    <col min="9" max="9" width="119.8515625" style="105" customWidth="1"/>
    <col min="10" max="16384" width="9.140625" style="105" customWidth="1"/>
  </cols>
  <sheetData>
    <row r="1" spans="1:9" ht="12" customHeight="1">
      <c r="A1" s="103"/>
      <c r="B1" s="104"/>
      <c r="C1" s="103"/>
      <c r="D1" s="103"/>
      <c r="E1" s="103"/>
      <c r="F1" s="103"/>
      <c r="G1" s="101"/>
      <c r="H1" s="101"/>
      <c r="I1" s="474" t="s">
        <v>112</v>
      </c>
    </row>
    <row r="2" spans="1:14" ht="51" customHeight="1">
      <c r="A2" s="103"/>
      <c r="B2" s="483" t="str">
        <f>'YARIŞMA BİLGİLERİ'!F19</f>
        <v>Kulüpler arası Yıldızlar Ligi 1.Kademe Yarışmaları</v>
      </c>
      <c r="C2" s="484"/>
      <c r="D2" s="484"/>
      <c r="E2" s="485"/>
      <c r="F2" s="103"/>
      <c r="I2" s="475"/>
      <c r="J2" s="102"/>
      <c r="K2" s="102"/>
      <c r="L2" s="102"/>
      <c r="M2" s="102"/>
      <c r="N2" s="106"/>
    </row>
    <row r="3" spans="1:13" ht="20.25" customHeight="1">
      <c r="A3" s="103"/>
      <c r="B3" s="480" t="s">
        <v>20</v>
      </c>
      <c r="C3" s="481"/>
      <c r="D3" s="481"/>
      <c r="E3" s="482"/>
      <c r="F3" s="103"/>
      <c r="I3" s="475"/>
      <c r="J3" s="107"/>
      <c r="K3" s="107"/>
      <c r="L3" s="107"/>
      <c r="M3" s="107"/>
    </row>
    <row r="4" spans="1:13" ht="48">
      <c r="A4" s="103"/>
      <c r="B4" s="486" t="s">
        <v>113</v>
      </c>
      <c r="C4" s="487"/>
      <c r="D4" s="487"/>
      <c r="E4" s="488"/>
      <c r="F4" s="103"/>
      <c r="I4" s="108" t="s">
        <v>100</v>
      </c>
      <c r="J4" s="109"/>
      <c r="K4" s="109"/>
      <c r="L4" s="109"/>
      <c r="M4" s="109"/>
    </row>
    <row r="5" spans="1:13" ht="45" customHeight="1">
      <c r="A5" s="103"/>
      <c r="B5" s="476" t="str">
        <f>'YARIŞMA BİLGİLERİ'!F21</f>
        <v>Yıldız Erkekler</v>
      </c>
      <c r="C5" s="477"/>
      <c r="D5" s="478" t="s">
        <v>91</v>
      </c>
      <c r="E5" s="479"/>
      <c r="F5" s="103"/>
      <c r="I5" s="108" t="s">
        <v>101</v>
      </c>
      <c r="J5" s="109"/>
      <c r="K5" s="109"/>
      <c r="L5" s="109"/>
      <c r="M5" s="109"/>
    </row>
    <row r="6" spans="1:13" ht="39.75" customHeight="1">
      <c r="A6" s="103"/>
      <c r="B6" s="143" t="s">
        <v>10</v>
      </c>
      <c r="C6" s="143" t="s">
        <v>11</v>
      </c>
      <c r="D6" s="143" t="s">
        <v>46</v>
      </c>
      <c r="E6" s="143" t="s">
        <v>83</v>
      </c>
      <c r="F6" s="103"/>
      <c r="I6" s="108" t="s">
        <v>102</v>
      </c>
      <c r="J6" s="109"/>
      <c r="K6" s="109"/>
      <c r="L6" s="109"/>
      <c r="M6" s="109"/>
    </row>
    <row r="7" spans="1:13" s="113" customFormat="1" ht="41.25" customHeight="1">
      <c r="A7" s="110"/>
      <c r="B7" s="111" t="s">
        <v>761</v>
      </c>
      <c r="C7" s="140" t="s">
        <v>159</v>
      </c>
      <c r="D7" s="141"/>
      <c r="E7" s="112" t="s">
        <v>781</v>
      </c>
      <c r="F7" s="110"/>
      <c r="I7" s="108" t="s">
        <v>103</v>
      </c>
      <c r="J7" s="109"/>
      <c r="K7" s="109"/>
      <c r="L7" s="109"/>
      <c r="M7" s="109"/>
    </row>
    <row r="8" spans="1:13" s="113" customFormat="1" ht="41.25" customHeight="1">
      <c r="A8" s="110"/>
      <c r="B8" s="111" t="s">
        <v>762</v>
      </c>
      <c r="C8" s="140" t="s">
        <v>371</v>
      </c>
      <c r="D8" s="141"/>
      <c r="E8" s="112" t="s">
        <v>783</v>
      </c>
      <c r="F8" s="110"/>
      <c r="I8" s="108" t="s">
        <v>104</v>
      </c>
      <c r="J8" s="109"/>
      <c r="K8" s="109"/>
      <c r="L8" s="109"/>
      <c r="M8" s="109"/>
    </row>
    <row r="9" spans="1:13" s="113" customFormat="1" ht="41.25" customHeight="1">
      <c r="A9" s="110"/>
      <c r="B9" s="111" t="s">
        <v>763</v>
      </c>
      <c r="C9" s="140" t="s">
        <v>229</v>
      </c>
      <c r="D9" s="141"/>
      <c r="E9" s="112" t="s">
        <v>785</v>
      </c>
      <c r="F9" s="110"/>
      <c r="I9" s="108" t="s">
        <v>105</v>
      </c>
      <c r="J9" s="109"/>
      <c r="K9" s="109"/>
      <c r="L9" s="109"/>
      <c r="M9" s="109"/>
    </row>
    <row r="10" spans="1:13" s="113" customFormat="1" ht="41.25" customHeight="1">
      <c r="A10" s="110"/>
      <c r="B10" s="111" t="s">
        <v>764</v>
      </c>
      <c r="C10" s="140" t="s">
        <v>620</v>
      </c>
      <c r="D10" s="141"/>
      <c r="E10" s="112" t="s">
        <v>787</v>
      </c>
      <c r="F10" s="110"/>
      <c r="I10" s="108" t="s">
        <v>106</v>
      </c>
      <c r="J10" s="109"/>
      <c r="K10" s="109"/>
      <c r="L10" s="109"/>
      <c r="M10" s="109"/>
    </row>
    <row r="11" spans="1:13" s="113" customFormat="1" ht="41.25" customHeight="1">
      <c r="A11" s="110"/>
      <c r="B11" s="111" t="s">
        <v>765</v>
      </c>
      <c r="C11" s="140" t="s">
        <v>600</v>
      </c>
      <c r="D11" s="141"/>
      <c r="E11" s="112" t="s">
        <v>790</v>
      </c>
      <c r="F11" s="110"/>
      <c r="I11" s="108" t="s">
        <v>107</v>
      </c>
      <c r="J11" s="109"/>
      <c r="K11" s="109"/>
      <c r="L11" s="109"/>
      <c r="M11" s="109"/>
    </row>
    <row r="12" spans="1:13" s="113" customFormat="1" ht="41.25" customHeight="1">
      <c r="A12" s="110"/>
      <c r="B12" s="111" t="s">
        <v>766</v>
      </c>
      <c r="C12" s="140" t="s">
        <v>374</v>
      </c>
      <c r="D12" s="211"/>
      <c r="E12" s="112" t="s">
        <v>791</v>
      </c>
      <c r="F12" s="110"/>
      <c r="I12" s="108" t="s">
        <v>108</v>
      </c>
      <c r="J12" s="109"/>
      <c r="K12" s="109"/>
      <c r="L12" s="109"/>
      <c r="M12" s="109"/>
    </row>
    <row r="13" spans="1:13" s="113" customFormat="1" ht="41.25" customHeight="1">
      <c r="A13" s="110"/>
      <c r="B13" s="111" t="s">
        <v>767</v>
      </c>
      <c r="C13" s="142" t="s">
        <v>161</v>
      </c>
      <c r="D13" s="211"/>
      <c r="E13" s="112" t="s">
        <v>793</v>
      </c>
      <c r="F13" s="110"/>
      <c r="I13" s="108" t="s">
        <v>109</v>
      </c>
      <c r="J13" s="109"/>
      <c r="K13" s="109"/>
      <c r="L13" s="109"/>
      <c r="M13" s="109"/>
    </row>
    <row r="14" spans="1:13" s="113" customFormat="1" ht="41.25" customHeight="1">
      <c r="A14" s="110"/>
      <c r="B14" s="111" t="s">
        <v>768</v>
      </c>
      <c r="C14" s="142" t="s">
        <v>268</v>
      </c>
      <c r="D14" s="211"/>
      <c r="E14" s="112" t="s">
        <v>795</v>
      </c>
      <c r="F14" s="110"/>
      <c r="I14" s="108" t="s">
        <v>110</v>
      </c>
      <c r="J14" s="109"/>
      <c r="K14" s="109"/>
      <c r="L14" s="109"/>
      <c r="M14" s="109"/>
    </row>
    <row r="15" spans="1:13" s="113" customFormat="1" ht="42" customHeight="1">
      <c r="A15" s="110"/>
      <c r="B15" s="111" t="s">
        <v>769</v>
      </c>
      <c r="C15" s="142" t="s">
        <v>453</v>
      </c>
      <c r="D15" s="211"/>
      <c r="E15" s="112" t="s">
        <v>797</v>
      </c>
      <c r="F15" s="110"/>
      <c r="I15" s="108" t="s">
        <v>111</v>
      </c>
      <c r="J15" s="109"/>
      <c r="K15" s="109"/>
      <c r="L15" s="109"/>
      <c r="M15" s="109"/>
    </row>
    <row r="16" spans="1:13" s="113" customFormat="1" ht="43.5" customHeight="1">
      <c r="A16" s="110"/>
      <c r="B16" s="111" t="s">
        <v>770</v>
      </c>
      <c r="C16" s="140" t="s">
        <v>454</v>
      </c>
      <c r="D16" s="211"/>
      <c r="E16" s="112" t="s">
        <v>789</v>
      </c>
      <c r="F16" s="110"/>
      <c r="I16" s="127" t="s">
        <v>41</v>
      </c>
      <c r="J16" s="114"/>
      <c r="K16" s="114"/>
      <c r="L16" s="114"/>
      <c r="M16" s="114"/>
    </row>
    <row r="17" spans="1:13" s="113" customFormat="1" ht="43.5" customHeight="1">
      <c r="A17" s="110"/>
      <c r="B17" s="476" t="str">
        <f>'YARIŞMA BİLGİLERİ'!F21</f>
        <v>Yıldız Erkekler</v>
      </c>
      <c r="C17" s="477"/>
      <c r="D17" s="478" t="s">
        <v>92</v>
      </c>
      <c r="E17" s="479"/>
      <c r="F17" s="110"/>
      <c r="I17" s="126" t="s">
        <v>37</v>
      </c>
      <c r="J17" s="114"/>
      <c r="K17" s="114"/>
      <c r="L17" s="114"/>
      <c r="M17" s="114"/>
    </row>
    <row r="18" spans="1:13" s="113" customFormat="1" ht="43.5" customHeight="1">
      <c r="A18" s="110"/>
      <c r="B18" s="143" t="s">
        <v>10</v>
      </c>
      <c r="C18" s="143" t="s">
        <v>11</v>
      </c>
      <c r="D18" s="143" t="s">
        <v>46</v>
      </c>
      <c r="E18" s="143" t="s">
        <v>83</v>
      </c>
      <c r="F18" s="110"/>
      <c r="I18" s="126" t="s">
        <v>38</v>
      </c>
      <c r="J18" s="114"/>
      <c r="K18" s="114"/>
      <c r="L18" s="114"/>
      <c r="M18" s="114"/>
    </row>
    <row r="19" spans="1:13" s="113" customFormat="1" ht="43.5" customHeight="1">
      <c r="A19" s="110"/>
      <c r="B19" s="111" t="s">
        <v>777</v>
      </c>
      <c r="C19" s="140" t="s">
        <v>160</v>
      </c>
      <c r="D19" s="141"/>
      <c r="E19" s="112" t="s">
        <v>784</v>
      </c>
      <c r="F19" s="110"/>
      <c r="I19" s="126" t="s">
        <v>39</v>
      </c>
      <c r="J19" s="114"/>
      <c r="K19" s="114"/>
      <c r="L19" s="114"/>
      <c r="M19" s="114"/>
    </row>
    <row r="20" spans="1:13" s="115" customFormat="1" ht="43.5" customHeight="1">
      <c r="A20" s="110"/>
      <c r="B20" s="111" t="s">
        <v>775</v>
      </c>
      <c r="C20" s="140" t="s">
        <v>373</v>
      </c>
      <c r="D20" s="141"/>
      <c r="E20" s="112" t="s">
        <v>782</v>
      </c>
      <c r="F20" s="110"/>
      <c r="I20" s="126" t="s">
        <v>40</v>
      </c>
      <c r="J20" s="114"/>
      <c r="K20" s="114"/>
      <c r="L20" s="114"/>
      <c r="M20" s="114"/>
    </row>
    <row r="21" spans="1:13" s="115" customFormat="1" ht="43.5" customHeight="1">
      <c r="A21" s="110"/>
      <c r="B21" s="111" t="s">
        <v>774</v>
      </c>
      <c r="C21" s="140" t="s">
        <v>527</v>
      </c>
      <c r="D21" s="141"/>
      <c r="E21" s="112" t="s">
        <v>788</v>
      </c>
      <c r="F21" s="110"/>
      <c r="I21" s="127" t="s">
        <v>45</v>
      </c>
      <c r="J21" s="114"/>
      <c r="K21" s="116"/>
      <c r="L21" s="116"/>
      <c r="M21" s="116"/>
    </row>
    <row r="22" spans="1:13" s="115" customFormat="1" ht="43.5" customHeight="1">
      <c r="A22" s="110"/>
      <c r="B22" s="111" t="s">
        <v>772</v>
      </c>
      <c r="C22" s="140" t="s">
        <v>622</v>
      </c>
      <c r="D22" s="211"/>
      <c r="E22" s="112" t="s">
        <v>794</v>
      </c>
      <c r="F22" s="110"/>
      <c r="I22" s="125" t="s">
        <v>42</v>
      </c>
      <c r="J22" s="117"/>
      <c r="K22" s="116"/>
      <c r="L22" s="116"/>
      <c r="M22" s="116"/>
    </row>
    <row r="23" spans="1:13" s="113" customFormat="1" ht="43.5" customHeight="1">
      <c r="A23" s="110"/>
      <c r="B23" s="111" t="s">
        <v>771</v>
      </c>
      <c r="C23" s="140" t="s">
        <v>372</v>
      </c>
      <c r="D23" s="211"/>
      <c r="E23" s="112" t="s">
        <v>792</v>
      </c>
      <c r="F23" s="110"/>
      <c r="I23" s="125" t="s">
        <v>43</v>
      </c>
      <c r="J23" s="117"/>
      <c r="K23" s="116"/>
      <c r="L23" s="116"/>
      <c r="M23" s="116"/>
    </row>
    <row r="24" spans="1:13" s="113" customFormat="1" ht="31.5" customHeight="1">
      <c r="A24" s="110"/>
      <c r="B24" s="111" t="s">
        <v>773</v>
      </c>
      <c r="C24" s="140" t="s">
        <v>272</v>
      </c>
      <c r="D24" s="211"/>
      <c r="E24" s="112" t="s">
        <v>796</v>
      </c>
      <c r="F24" s="110"/>
      <c r="I24" s="125" t="s">
        <v>44</v>
      </c>
      <c r="J24" s="117"/>
      <c r="K24" s="116"/>
      <c r="L24" s="116"/>
      <c r="M24" s="116"/>
    </row>
    <row r="25" spans="1:13" s="113" customFormat="1" ht="42.75" customHeight="1">
      <c r="A25" s="110"/>
      <c r="B25" s="111" t="s">
        <v>776</v>
      </c>
      <c r="C25" s="140" t="s">
        <v>273</v>
      </c>
      <c r="D25" s="211"/>
      <c r="E25" s="112" t="s">
        <v>798</v>
      </c>
      <c r="F25" s="110"/>
      <c r="G25" s="106"/>
      <c r="H25" s="106"/>
      <c r="K25" s="119"/>
      <c r="L25" s="119"/>
      <c r="M25" s="119"/>
    </row>
    <row r="26" spans="1:6" s="113" customFormat="1" ht="46.5" customHeight="1">
      <c r="A26" s="110"/>
      <c r="B26" s="111" t="s">
        <v>778</v>
      </c>
      <c r="C26" s="140" t="s">
        <v>621</v>
      </c>
      <c r="D26" s="141"/>
      <c r="E26" s="112" t="s">
        <v>786</v>
      </c>
      <c r="F26" s="110"/>
    </row>
    <row r="27" spans="1:6" s="113" customFormat="1" ht="39" customHeight="1">
      <c r="A27" s="110"/>
      <c r="B27" s="111" t="s">
        <v>779</v>
      </c>
      <c r="C27" s="140" t="s">
        <v>602</v>
      </c>
      <c r="D27" s="141"/>
      <c r="E27" s="112" t="s">
        <v>1073</v>
      </c>
      <c r="F27" s="110"/>
    </row>
    <row r="28" spans="1:13" s="113" customFormat="1" ht="42" customHeight="1">
      <c r="A28" s="110"/>
      <c r="B28" s="111" t="s">
        <v>780</v>
      </c>
      <c r="C28" s="217" t="s">
        <v>216</v>
      </c>
      <c r="D28" s="141"/>
      <c r="E28" s="112"/>
      <c r="F28" s="110"/>
      <c r="I28" s="120"/>
      <c r="J28" s="120"/>
      <c r="K28" s="120"/>
      <c r="L28" s="120"/>
      <c r="M28" s="120"/>
    </row>
    <row r="29" spans="1:6" s="120" customFormat="1" ht="44.25" customHeight="1">
      <c r="A29" s="110"/>
      <c r="B29" s="103"/>
      <c r="C29" s="103"/>
      <c r="D29" s="103"/>
      <c r="E29" s="205"/>
      <c r="F29" s="110"/>
    </row>
    <row r="30" spans="1:6" s="120" customFormat="1" ht="17.25" customHeight="1">
      <c r="A30" s="121"/>
      <c r="B30" s="118"/>
      <c r="C30" s="106"/>
      <c r="D30" s="106"/>
      <c r="E30" s="106"/>
      <c r="F30" s="121"/>
    </row>
    <row r="31" spans="1:6" s="120" customFormat="1" ht="38.25" customHeight="1">
      <c r="A31" s="121"/>
      <c r="B31" s="113"/>
      <c r="C31" s="113"/>
      <c r="D31" s="113"/>
      <c r="E31" s="113"/>
      <c r="F31" s="121"/>
    </row>
    <row r="32" spans="1:13" s="120" customFormat="1" ht="52.5" customHeight="1">
      <c r="A32" s="123"/>
      <c r="B32" s="113"/>
      <c r="C32" s="113"/>
      <c r="D32" s="113"/>
      <c r="E32" s="113"/>
      <c r="F32" s="123"/>
      <c r="I32" s="122"/>
      <c r="J32" s="122"/>
      <c r="K32" s="122"/>
      <c r="L32" s="122"/>
      <c r="M32" s="122"/>
    </row>
    <row r="33" spans="1:6" s="122" customFormat="1" ht="94.5" customHeight="1">
      <c r="A33" s="123"/>
      <c r="B33" s="113"/>
      <c r="C33" s="113"/>
      <c r="D33" s="113"/>
      <c r="E33" s="113"/>
      <c r="F33" s="123"/>
    </row>
    <row r="34" spans="2:5" s="122" customFormat="1" ht="34.5" customHeight="1">
      <c r="B34" s="120"/>
      <c r="C34" s="120"/>
      <c r="D34" s="120"/>
      <c r="E34" s="120"/>
    </row>
    <row r="35" spans="2:5" s="122" customFormat="1" ht="47.25" customHeight="1">
      <c r="B35" s="120"/>
      <c r="C35" s="120"/>
      <c r="D35" s="120"/>
      <c r="E35" s="120"/>
    </row>
    <row r="36" spans="2:5" s="122" customFormat="1" ht="36.75" customHeight="1">
      <c r="B36" s="120"/>
      <c r="C36" s="120"/>
      <c r="D36" s="120"/>
      <c r="E36" s="120"/>
    </row>
    <row r="37" spans="2:5" s="122" customFormat="1" ht="47.25" customHeight="1">
      <c r="B37" s="120"/>
      <c r="C37" s="120"/>
      <c r="D37" s="120"/>
      <c r="E37" s="120"/>
    </row>
    <row r="38" s="122" customFormat="1" ht="51" customHeight="1"/>
    <row r="39" s="122" customFormat="1" ht="56.25" customHeight="1"/>
    <row r="40" spans="1:13" s="122" customFormat="1" ht="49.5" customHeight="1">
      <c r="A40" s="105"/>
      <c r="F40" s="105"/>
      <c r="I40" s="105"/>
      <c r="J40" s="105"/>
      <c r="K40" s="105"/>
      <c r="L40" s="105"/>
      <c r="M40" s="105"/>
    </row>
    <row r="41" spans="2:5" ht="34.5" customHeight="1">
      <c r="B41" s="122"/>
      <c r="C41" s="122"/>
      <c r="D41" s="122"/>
      <c r="E41" s="122"/>
    </row>
    <row r="42" spans="2:5" ht="34.5" customHeight="1">
      <c r="B42" s="122"/>
      <c r="C42" s="122"/>
      <c r="D42" s="122"/>
      <c r="E42" s="122"/>
    </row>
    <row r="43" spans="2:5" ht="34.5" customHeight="1">
      <c r="B43" s="122"/>
      <c r="C43" s="122"/>
      <c r="D43" s="122"/>
      <c r="E43" s="122"/>
    </row>
    <row r="44" spans="2:5" ht="34.5" customHeight="1">
      <c r="B44" s="122"/>
      <c r="C44" s="122"/>
      <c r="D44" s="122"/>
      <c r="E44" s="122"/>
    </row>
    <row r="45" spans="2:5" ht="34.5" customHeight="1">
      <c r="B45" s="122"/>
      <c r="C45" s="122"/>
      <c r="D45" s="122"/>
      <c r="E45" s="122"/>
    </row>
    <row r="46" ht="34.5" customHeight="1"/>
    <row r="47" ht="34.5" customHeight="1"/>
    <row r="48" ht="34.5" customHeight="1"/>
    <row r="49" ht="34.5" customHeight="1"/>
    <row r="50" ht="34.5" customHeight="1"/>
    <row r="51" ht="34.5" customHeight="1"/>
  </sheetData>
  <sheetProtection/>
  <mergeCells count="8">
    <mergeCell ref="I1:I3"/>
    <mergeCell ref="B5:C5"/>
    <mergeCell ref="D5:E5"/>
    <mergeCell ref="B17:C17"/>
    <mergeCell ref="D17:E17"/>
    <mergeCell ref="B3:E3"/>
    <mergeCell ref="B2:E2"/>
    <mergeCell ref="B4:E4"/>
  </mergeCells>
  <hyperlinks>
    <hyperlink ref="C7" location="'100m.'!C3" display="100 Metre"/>
    <hyperlink ref="C19" location="'800m.'!A1" display="800 Metre"/>
    <hyperlink ref="C14" location="FırlatmaTopu!A1" display="Fırlatma Topu"/>
    <hyperlink ref="C12" location="Yüksek!D3" display="Yüksek  Atlama"/>
    <hyperlink ref="C22" location="UZUN!A1" display="Uzun Atlama"/>
    <hyperlink ref="C28" location="'Genel Puan Tablosu'!A1" display="Genel Puan Durumu"/>
    <hyperlink ref="C8" location="'100m.'!C3" display="100 Metre"/>
    <hyperlink ref="C13" location="FırlatmaTopu!A1" display="Fırlatma Topu"/>
    <hyperlink ref="C23" location="Yüksek!D3" display="Yüksek  Atlama"/>
    <hyperlink ref="C15" location="FırlatmaTopu!A1" display="Fırlatma Topu"/>
    <hyperlink ref="C16" location="'4x100m.'!A1" display="4x100 Metre"/>
    <hyperlink ref="C27"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U90"/>
  <sheetViews>
    <sheetView view="pageBreakPreview" zoomScale="70" zoomScaleSheetLayoutView="70" zoomScalePageLayoutView="0" workbookViewId="0" topLeftCell="A1">
      <selection activeCell="E10" sqref="E10"/>
    </sheetView>
  </sheetViews>
  <sheetFormatPr defaultColWidth="9.140625" defaultRowHeight="12.75"/>
  <cols>
    <col min="1" max="1" width="4.8515625" style="27" customWidth="1"/>
    <col min="2" max="2" width="7.7109375" style="27" bestFit="1" customWidth="1"/>
    <col min="3" max="3" width="15.421875" style="21" customWidth="1"/>
    <col min="4" max="4" width="23.28125" style="53" customWidth="1"/>
    <col min="5" max="5" width="34.8515625" style="53" customWidth="1"/>
    <col min="6" max="6" width="9.28125" style="21" customWidth="1"/>
    <col min="7" max="7" width="7.57421875" style="28" customWidth="1"/>
    <col min="8" max="8" width="2.140625" style="21" customWidth="1"/>
    <col min="9" max="9" width="4.421875" style="27" customWidth="1"/>
    <col min="10" max="10" width="14.28125" style="27" hidden="1" customWidth="1"/>
    <col min="11" max="11" width="6.57421875" style="27" customWidth="1"/>
    <col min="12" max="12" width="16.140625" style="29" customWidth="1"/>
    <col min="13" max="13" width="30.57421875" style="57" customWidth="1"/>
    <col min="14" max="14" width="31.7109375" style="57" customWidth="1"/>
    <col min="15" max="15" width="9.57421875" style="21" customWidth="1"/>
    <col min="16" max="16" width="7.7109375" style="21" customWidth="1"/>
    <col min="17" max="17" width="5.7109375" style="21" customWidth="1"/>
    <col min="18" max="19" width="9.140625" style="21" customWidth="1"/>
    <col min="20" max="20" width="9.140625" style="261" hidden="1" customWidth="1"/>
    <col min="21" max="21" width="9.140625" style="262" hidden="1" customWidth="1"/>
    <col min="22" max="16384" width="9.140625" style="21" customWidth="1"/>
  </cols>
  <sheetData>
    <row r="1" spans="1:21" s="10" customFormat="1" ht="53.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0">
        <v>2349</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0">
        <v>2354</v>
      </c>
      <c r="U2" s="259">
        <v>99</v>
      </c>
    </row>
    <row r="3" spans="1:21" s="12" customFormat="1" ht="21.75" customHeight="1">
      <c r="A3" s="515" t="s">
        <v>96</v>
      </c>
      <c r="B3" s="515"/>
      <c r="C3" s="515"/>
      <c r="D3" s="516" t="str">
        <f>'YARIŞMA PROGRAMI'!C20</f>
        <v>200 Metre</v>
      </c>
      <c r="E3" s="516"/>
      <c r="F3" s="517"/>
      <c r="G3" s="517"/>
      <c r="H3" s="11"/>
      <c r="I3" s="504"/>
      <c r="J3" s="504"/>
      <c r="K3" s="504"/>
      <c r="L3" s="504"/>
      <c r="M3" s="254" t="s">
        <v>455</v>
      </c>
      <c r="N3" s="520" t="str">
        <f>'YARIŞMA PROGRAMI'!E20</f>
        <v>Batuhan ALTINTAŞ  21.66</v>
      </c>
      <c r="O3" s="520"/>
      <c r="P3" s="520"/>
      <c r="T3" s="260">
        <v>2359</v>
      </c>
      <c r="U3" s="259">
        <v>98</v>
      </c>
    </row>
    <row r="4" spans="1:21" s="12" customFormat="1" ht="17.25" customHeight="1">
      <c r="A4" s="518" t="s">
        <v>86</v>
      </c>
      <c r="B4" s="518"/>
      <c r="C4" s="518"/>
      <c r="D4" s="519" t="str">
        <f>'YARIŞMA BİLGİLERİ'!F21</f>
        <v>Yıldız Erkekler</v>
      </c>
      <c r="E4" s="519"/>
      <c r="F4" s="33"/>
      <c r="G4" s="33"/>
      <c r="H4" s="33"/>
      <c r="I4" s="33"/>
      <c r="J4" s="33"/>
      <c r="K4" s="33"/>
      <c r="L4" s="34"/>
      <c r="M4" s="84" t="s">
        <v>94</v>
      </c>
      <c r="N4" s="505" t="str">
        <f>'YARIŞMA PROGRAMI'!B20</f>
        <v>11 Mayıs 2014 - 11.15</v>
      </c>
      <c r="O4" s="505"/>
      <c r="P4" s="505"/>
      <c r="T4" s="260">
        <v>2364</v>
      </c>
      <c r="U4" s="259">
        <v>97</v>
      </c>
    </row>
    <row r="5" spans="1:21" s="10" customFormat="1" ht="19.5" customHeight="1">
      <c r="A5" s="13"/>
      <c r="B5" s="13"/>
      <c r="C5" s="14"/>
      <c r="D5" s="15"/>
      <c r="E5" s="16"/>
      <c r="F5" s="16"/>
      <c r="G5" s="16"/>
      <c r="H5" s="16"/>
      <c r="I5" s="13"/>
      <c r="J5" s="13"/>
      <c r="K5" s="13"/>
      <c r="L5" s="17"/>
      <c r="M5" s="18"/>
      <c r="N5" s="506">
        <v>41770.508413310185</v>
      </c>
      <c r="O5" s="506"/>
      <c r="P5" s="506"/>
      <c r="T5" s="260">
        <v>2369</v>
      </c>
      <c r="U5" s="259">
        <v>96</v>
      </c>
    </row>
    <row r="6" spans="1:21" s="19" customFormat="1" ht="24.75" customHeight="1">
      <c r="A6" s="511" t="s">
        <v>12</v>
      </c>
      <c r="B6" s="512" t="s">
        <v>81</v>
      </c>
      <c r="C6" s="510" t="s">
        <v>93</v>
      </c>
      <c r="D6" s="509" t="s">
        <v>14</v>
      </c>
      <c r="E6" s="509" t="s">
        <v>537</v>
      </c>
      <c r="F6" s="509" t="s">
        <v>15</v>
      </c>
      <c r="G6" s="507" t="s">
        <v>226</v>
      </c>
      <c r="I6" s="277" t="s">
        <v>16</v>
      </c>
      <c r="J6" s="278"/>
      <c r="K6" s="278"/>
      <c r="L6" s="278"/>
      <c r="M6" s="281" t="s">
        <v>450</v>
      </c>
      <c r="N6" s="383" t="s">
        <v>1119</v>
      </c>
      <c r="O6" s="278"/>
      <c r="P6" s="279"/>
      <c r="T6" s="261">
        <v>2374</v>
      </c>
      <c r="U6" s="262">
        <v>95</v>
      </c>
    </row>
    <row r="7" spans="1:21" ht="26.25" customHeight="1">
      <c r="A7" s="511"/>
      <c r="B7" s="513"/>
      <c r="C7" s="510"/>
      <c r="D7" s="509"/>
      <c r="E7" s="509"/>
      <c r="F7" s="509"/>
      <c r="G7" s="508"/>
      <c r="H7" s="20"/>
      <c r="I7" s="50" t="s">
        <v>12</v>
      </c>
      <c r="J7" s="47" t="s">
        <v>82</v>
      </c>
      <c r="K7" s="47" t="s">
        <v>81</v>
      </c>
      <c r="L7" s="48" t="s">
        <v>13</v>
      </c>
      <c r="M7" s="49" t="s">
        <v>14</v>
      </c>
      <c r="N7" s="49" t="s">
        <v>537</v>
      </c>
      <c r="O7" s="47" t="s">
        <v>15</v>
      </c>
      <c r="P7" s="47" t="s">
        <v>28</v>
      </c>
      <c r="T7" s="261">
        <v>2379</v>
      </c>
      <c r="U7" s="262">
        <v>94</v>
      </c>
    </row>
    <row r="8" spans="1:21" s="19" customFormat="1" ht="41.25" customHeight="1">
      <c r="A8" s="357">
        <v>1</v>
      </c>
      <c r="B8" s="384">
        <v>542</v>
      </c>
      <c r="C8" s="360">
        <v>35440</v>
      </c>
      <c r="D8" s="385" t="s">
        <v>924</v>
      </c>
      <c r="E8" s="366" t="s">
        <v>936</v>
      </c>
      <c r="F8" s="387" t="s">
        <v>1158</v>
      </c>
      <c r="G8" s="359">
        <v>19</v>
      </c>
      <c r="H8" s="22"/>
      <c r="I8" s="357">
        <v>1</v>
      </c>
      <c r="J8" s="358" t="s">
        <v>141</v>
      </c>
      <c r="K8" s="359" t="s">
        <v>1072</v>
      </c>
      <c r="L8" s="360" t="s">
        <v>1072</v>
      </c>
      <c r="M8" s="361" t="s">
        <v>1072</v>
      </c>
      <c r="N8" s="361" t="s">
        <v>1072</v>
      </c>
      <c r="O8" s="363"/>
      <c r="P8" s="372"/>
      <c r="T8" s="261">
        <v>2384</v>
      </c>
      <c r="U8" s="262">
        <v>93</v>
      </c>
    </row>
    <row r="9" spans="1:21" s="19" customFormat="1" ht="41.25" customHeight="1">
      <c r="A9" s="357">
        <v>2</v>
      </c>
      <c r="B9" s="384">
        <v>437</v>
      </c>
      <c r="C9" s="360">
        <v>35439</v>
      </c>
      <c r="D9" s="385" t="s">
        <v>868</v>
      </c>
      <c r="E9" s="366" t="s">
        <v>881</v>
      </c>
      <c r="F9" s="387" t="s">
        <v>1157</v>
      </c>
      <c r="G9" s="359">
        <v>18</v>
      </c>
      <c r="H9" s="22"/>
      <c r="I9" s="357">
        <v>2</v>
      </c>
      <c r="J9" s="358" t="s">
        <v>142</v>
      </c>
      <c r="K9" s="359">
        <v>437</v>
      </c>
      <c r="L9" s="360">
        <v>35439</v>
      </c>
      <c r="M9" s="361" t="s">
        <v>868</v>
      </c>
      <c r="N9" s="361" t="s">
        <v>881</v>
      </c>
      <c r="O9" s="387" t="s">
        <v>1157</v>
      </c>
      <c r="P9" s="372">
        <v>1</v>
      </c>
      <c r="T9" s="261">
        <v>2389</v>
      </c>
      <c r="U9" s="262">
        <v>92</v>
      </c>
    </row>
    <row r="10" spans="1:21" s="19" customFormat="1" ht="41.25" customHeight="1">
      <c r="A10" s="357">
        <v>3</v>
      </c>
      <c r="B10" s="384">
        <v>416</v>
      </c>
      <c r="C10" s="360">
        <v>35695</v>
      </c>
      <c r="D10" s="385" t="s">
        <v>851</v>
      </c>
      <c r="E10" s="366" t="s">
        <v>866</v>
      </c>
      <c r="F10" s="363">
        <v>2309</v>
      </c>
      <c r="G10" s="359">
        <v>17</v>
      </c>
      <c r="H10" s="22"/>
      <c r="I10" s="357">
        <v>3</v>
      </c>
      <c r="J10" s="358" t="s">
        <v>143</v>
      </c>
      <c r="K10" s="359">
        <v>528</v>
      </c>
      <c r="L10" s="360">
        <v>36309</v>
      </c>
      <c r="M10" s="361" t="s">
        <v>1059</v>
      </c>
      <c r="N10" s="361" t="s">
        <v>923</v>
      </c>
      <c r="O10" s="363">
        <v>2339</v>
      </c>
      <c r="P10" s="372">
        <v>3</v>
      </c>
      <c r="T10" s="261">
        <v>2394</v>
      </c>
      <c r="U10" s="262">
        <v>91</v>
      </c>
    </row>
    <row r="11" spans="1:21" s="19" customFormat="1" ht="41.25" customHeight="1">
      <c r="A11" s="357">
        <v>4</v>
      </c>
      <c r="B11" s="384">
        <v>558</v>
      </c>
      <c r="C11" s="360">
        <v>36228</v>
      </c>
      <c r="D11" s="385" t="s">
        <v>937</v>
      </c>
      <c r="E11" s="366" t="s">
        <v>950</v>
      </c>
      <c r="F11" s="363">
        <v>2316</v>
      </c>
      <c r="G11" s="359">
        <v>16</v>
      </c>
      <c r="H11" s="22"/>
      <c r="I11" s="357">
        <v>4</v>
      </c>
      <c r="J11" s="358" t="s">
        <v>144</v>
      </c>
      <c r="K11" s="359">
        <v>407</v>
      </c>
      <c r="L11" s="360">
        <v>35796</v>
      </c>
      <c r="M11" s="361" t="s">
        <v>838</v>
      </c>
      <c r="N11" s="361" t="s">
        <v>849</v>
      </c>
      <c r="O11" s="387" t="s">
        <v>1160</v>
      </c>
      <c r="P11" s="372">
        <v>6</v>
      </c>
      <c r="T11" s="261">
        <v>2399</v>
      </c>
      <c r="U11" s="262">
        <v>90</v>
      </c>
    </row>
    <row r="12" spans="1:21" s="19" customFormat="1" ht="41.25" customHeight="1">
      <c r="A12" s="357">
        <v>5</v>
      </c>
      <c r="B12" s="384">
        <v>514</v>
      </c>
      <c r="C12" s="360">
        <v>35796</v>
      </c>
      <c r="D12" s="385" t="s">
        <v>1107</v>
      </c>
      <c r="E12" s="366" t="s">
        <v>920</v>
      </c>
      <c r="F12" s="363">
        <v>2325</v>
      </c>
      <c r="G12" s="359">
        <v>15</v>
      </c>
      <c r="H12" s="22"/>
      <c r="I12" s="357">
        <v>5</v>
      </c>
      <c r="J12" s="358" t="s">
        <v>145</v>
      </c>
      <c r="K12" s="359">
        <v>458</v>
      </c>
      <c r="L12" s="360">
        <v>36526</v>
      </c>
      <c r="M12" s="361" t="s">
        <v>883</v>
      </c>
      <c r="N12" s="361" t="s">
        <v>893</v>
      </c>
      <c r="O12" s="387" t="s">
        <v>1155</v>
      </c>
      <c r="P12" s="372" t="s">
        <v>1073</v>
      </c>
      <c r="T12" s="261">
        <v>2404</v>
      </c>
      <c r="U12" s="262">
        <v>89</v>
      </c>
    </row>
    <row r="13" spans="1:21" s="19" customFormat="1" ht="41.25" customHeight="1">
      <c r="A13" s="357">
        <v>6</v>
      </c>
      <c r="B13" s="384">
        <v>337</v>
      </c>
      <c r="C13" s="360">
        <v>35586</v>
      </c>
      <c r="D13" s="385" t="s">
        <v>1014</v>
      </c>
      <c r="E13" s="366" t="s">
        <v>812</v>
      </c>
      <c r="F13" s="363">
        <v>2337</v>
      </c>
      <c r="G13" s="359">
        <v>14</v>
      </c>
      <c r="H13" s="22"/>
      <c r="I13" s="357">
        <v>6</v>
      </c>
      <c r="J13" s="358" t="s">
        <v>146</v>
      </c>
      <c r="K13" s="359">
        <v>466</v>
      </c>
      <c r="L13" s="360">
        <v>36161</v>
      </c>
      <c r="M13" s="361" t="s">
        <v>894</v>
      </c>
      <c r="N13" s="361" t="s">
        <v>905</v>
      </c>
      <c r="O13" s="363">
        <v>2391</v>
      </c>
      <c r="P13" s="372">
        <v>4</v>
      </c>
      <c r="T13" s="261">
        <v>2409</v>
      </c>
      <c r="U13" s="262">
        <v>88</v>
      </c>
    </row>
    <row r="14" spans="1:21" s="19" customFormat="1" ht="41.25" customHeight="1">
      <c r="A14" s="357">
        <v>7</v>
      </c>
      <c r="B14" s="384">
        <v>528</v>
      </c>
      <c r="C14" s="360">
        <v>36309</v>
      </c>
      <c r="D14" s="385" t="s">
        <v>1059</v>
      </c>
      <c r="E14" s="366" t="s">
        <v>923</v>
      </c>
      <c r="F14" s="363">
        <v>2339</v>
      </c>
      <c r="G14" s="359">
        <v>13</v>
      </c>
      <c r="H14" s="22"/>
      <c r="I14" s="357">
        <v>7</v>
      </c>
      <c r="J14" s="358" t="s">
        <v>442</v>
      </c>
      <c r="K14" s="359">
        <v>337</v>
      </c>
      <c r="L14" s="360">
        <v>35586</v>
      </c>
      <c r="M14" s="361" t="s">
        <v>1014</v>
      </c>
      <c r="N14" s="361" t="s">
        <v>812</v>
      </c>
      <c r="O14" s="363">
        <v>2337</v>
      </c>
      <c r="P14" s="372">
        <v>2</v>
      </c>
      <c r="T14" s="261">
        <v>2414</v>
      </c>
      <c r="U14" s="262">
        <v>87</v>
      </c>
    </row>
    <row r="15" spans="1:21" s="19" customFormat="1" ht="41.25" customHeight="1">
      <c r="A15" s="357">
        <v>8</v>
      </c>
      <c r="B15" s="384">
        <v>466</v>
      </c>
      <c r="C15" s="360">
        <v>36161</v>
      </c>
      <c r="D15" s="385" t="s">
        <v>894</v>
      </c>
      <c r="E15" s="366" t="s">
        <v>905</v>
      </c>
      <c r="F15" s="363">
        <v>2391</v>
      </c>
      <c r="G15" s="359">
        <v>12</v>
      </c>
      <c r="H15" s="22"/>
      <c r="I15" s="357">
        <v>8</v>
      </c>
      <c r="J15" s="358" t="s">
        <v>443</v>
      </c>
      <c r="K15" s="359">
        <v>585</v>
      </c>
      <c r="L15" s="360">
        <v>35870</v>
      </c>
      <c r="M15" s="361" t="s">
        <v>971</v>
      </c>
      <c r="N15" s="361" t="s">
        <v>980</v>
      </c>
      <c r="O15" s="363">
        <v>2425</v>
      </c>
      <c r="P15" s="372">
        <v>5</v>
      </c>
      <c r="T15" s="261">
        <v>2419</v>
      </c>
      <c r="U15" s="262">
        <v>86</v>
      </c>
    </row>
    <row r="16" spans="1:21" s="19" customFormat="1" ht="41.25" customHeight="1">
      <c r="A16" s="357">
        <v>9</v>
      </c>
      <c r="B16" s="384">
        <v>387</v>
      </c>
      <c r="C16" s="360">
        <v>36040</v>
      </c>
      <c r="D16" s="385" t="s">
        <v>825</v>
      </c>
      <c r="E16" s="366" t="s">
        <v>835</v>
      </c>
      <c r="F16" s="363">
        <v>2394</v>
      </c>
      <c r="G16" s="359">
        <v>11</v>
      </c>
      <c r="H16" s="22"/>
      <c r="I16" s="277" t="s">
        <v>17</v>
      </c>
      <c r="J16" s="278"/>
      <c r="K16" s="278"/>
      <c r="L16" s="278"/>
      <c r="M16" s="281" t="s">
        <v>450</v>
      </c>
      <c r="N16" s="383" t="s">
        <v>1125</v>
      </c>
      <c r="O16" s="278"/>
      <c r="P16" s="279"/>
      <c r="T16" s="261">
        <v>2424</v>
      </c>
      <c r="U16" s="262">
        <v>85</v>
      </c>
    </row>
    <row r="17" spans="1:21" s="19" customFormat="1" ht="41.25" customHeight="1">
      <c r="A17" s="357">
        <v>10</v>
      </c>
      <c r="B17" s="384">
        <v>490</v>
      </c>
      <c r="C17" s="360">
        <v>35934</v>
      </c>
      <c r="D17" s="385" t="s">
        <v>1047</v>
      </c>
      <c r="E17" s="366" t="s">
        <v>908</v>
      </c>
      <c r="F17" s="363">
        <v>2403</v>
      </c>
      <c r="G17" s="359">
        <v>10</v>
      </c>
      <c r="H17" s="22"/>
      <c r="I17" s="50" t="s">
        <v>12</v>
      </c>
      <c r="J17" s="47" t="s">
        <v>82</v>
      </c>
      <c r="K17" s="47" t="s">
        <v>81</v>
      </c>
      <c r="L17" s="48" t="s">
        <v>13</v>
      </c>
      <c r="M17" s="49" t="s">
        <v>14</v>
      </c>
      <c r="N17" s="49" t="s">
        <v>537</v>
      </c>
      <c r="O17" s="47" t="s">
        <v>15</v>
      </c>
      <c r="P17" s="47" t="s">
        <v>28</v>
      </c>
      <c r="T17" s="261">
        <v>2429</v>
      </c>
      <c r="U17" s="262">
        <v>84</v>
      </c>
    </row>
    <row r="18" spans="1:21" s="19" customFormat="1" ht="41.25" customHeight="1">
      <c r="A18" s="357">
        <v>11</v>
      </c>
      <c r="B18" s="384">
        <v>585</v>
      </c>
      <c r="C18" s="360">
        <v>35870</v>
      </c>
      <c r="D18" s="385" t="s">
        <v>971</v>
      </c>
      <c r="E18" s="366" t="s">
        <v>980</v>
      </c>
      <c r="F18" s="363">
        <v>2425</v>
      </c>
      <c r="G18" s="359">
        <v>9</v>
      </c>
      <c r="H18" s="22"/>
      <c r="I18" s="357">
        <v>1</v>
      </c>
      <c r="J18" s="358" t="s">
        <v>147</v>
      </c>
      <c r="K18" s="359" t="s">
        <v>1072</v>
      </c>
      <c r="L18" s="360" t="s">
        <v>1072</v>
      </c>
      <c r="M18" s="361" t="s">
        <v>1072</v>
      </c>
      <c r="N18" s="361" t="s">
        <v>1072</v>
      </c>
      <c r="O18" s="363"/>
      <c r="P18" s="372"/>
      <c r="T18" s="261">
        <v>2434</v>
      </c>
      <c r="U18" s="262">
        <v>83</v>
      </c>
    </row>
    <row r="19" spans="1:21" s="19" customFormat="1" ht="41.25" customHeight="1">
      <c r="A19" s="357">
        <v>12</v>
      </c>
      <c r="B19" s="384">
        <v>322</v>
      </c>
      <c r="C19" s="360">
        <v>35431</v>
      </c>
      <c r="D19" s="385" t="s">
        <v>799</v>
      </c>
      <c r="E19" s="366" t="s">
        <v>811</v>
      </c>
      <c r="F19" s="363">
        <v>2451</v>
      </c>
      <c r="G19" s="359">
        <v>8</v>
      </c>
      <c r="H19" s="22"/>
      <c r="I19" s="357">
        <v>2</v>
      </c>
      <c r="J19" s="358" t="s">
        <v>148</v>
      </c>
      <c r="K19" s="359">
        <v>562</v>
      </c>
      <c r="L19" s="360">
        <v>35443</v>
      </c>
      <c r="M19" s="361" t="s">
        <v>951</v>
      </c>
      <c r="N19" s="361" t="s">
        <v>959</v>
      </c>
      <c r="O19" s="363">
        <v>2454</v>
      </c>
      <c r="P19" s="372">
        <v>4</v>
      </c>
      <c r="T19" s="261">
        <v>2439</v>
      </c>
      <c r="U19" s="262">
        <v>82</v>
      </c>
    </row>
    <row r="20" spans="1:21" s="19" customFormat="1" ht="41.25" customHeight="1">
      <c r="A20" s="357">
        <v>13</v>
      </c>
      <c r="B20" s="384">
        <v>562</v>
      </c>
      <c r="C20" s="360">
        <v>35443</v>
      </c>
      <c r="D20" s="385" t="s">
        <v>951</v>
      </c>
      <c r="E20" s="366" t="s">
        <v>959</v>
      </c>
      <c r="F20" s="363">
        <v>2454</v>
      </c>
      <c r="G20" s="359">
        <v>7</v>
      </c>
      <c r="H20" s="22"/>
      <c r="I20" s="357">
        <v>3</v>
      </c>
      <c r="J20" s="358" t="s">
        <v>149</v>
      </c>
      <c r="K20" s="359">
        <v>387</v>
      </c>
      <c r="L20" s="360">
        <v>36040</v>
      </c>
      <c r="M20" s="361" t="s">
        <v>825</v>
      </c>
      <c r="N20" s="361" t="s">
        <v>835</v>
      </c>
      <c r="O20" s="363">
        <v>2394</v>
      </c>
      <c r="P20" s="372">
        <v>3</v>
      </c>
      <c r="T20" s="261">
        <v>2444</v>
      </c>
      <c r="U20" s="262">
        <v>81</v>
      </c>
    </row>
    <row r="21" spans="1:21" s="19" customFormat="1" ht="41.25" customHeight="1">
      <c r="A21" s="357">
        <v>14</v>
      </c>
      <c r="B21" s="384">
        <v>369</v>
      </c>
      <c r="C21" s="360">
        <v>36165</v>
      </c>
      <c r="D21" s="385" t="s">
        <v>814</v>
      </c>
      <c r="E21" s="366" t="s">
        <v>823</v>
      </c>
      <c r="F21" s="363">
        <v>2477</v>
      </c>
      <c r="G21" s="359">
        <v>6</v>
      </c>
      <c r="H21" s="22"/>
      <c r="I21" s="357">
        <v>4</v>
      </c>
      <c r="J21" s="358" t="s">
        <v>150</v>
      </c>
      <c r="K21" s="359">
        <v>480</v>
      </c>
      <c r="L21" s="360">
        <v>35431</v>
      </c>
      <c r="M21" s="361" t="s">
        <v>1035</v>
      </c>
      <c r="N21" s="361" t="s">
        <v>906</v>
      </c>
      <c r="O21" s="387" t="s">
        <v>1161</v>
      </c>
      <c r="P21" s="372">
        <v>6</v>
      </c>
      <c r="T21" s="261">
        <v>2449</v>
      </c>
      <c r="U21" s="262">
        <v>80</v>
      </c>
    </row>
    <row r="22" spans="1:21" s="19" customFormat="1" ht="41.25" customHeight="1">
      <c r="A22" s="357">
        <v>15</v>
      </c>
      <c r="B22" s="384">
        <v>480</v>
      </c>
      <c r="C22" s="360">
        <v>35431</v>
      </c>
      <c r="D22" s="385" t="s">
        <v>1035</v>
      </c>
      <c r="E22" s="366" t="s">
        <v>906</v>
      </c>
      <c r="F22" s="387" t="s">
        <v>1161</v>
      </c>
      <c r="G22" s="359">
        <v>5</v>
      </c>
      <c r="H22" s="22"/>
      <c r="I22" s="357">
        <v>5</v>
      </c>
      <c r="J22" s="358" t="s">
        <v>151</v>
      </c>
      <c r="K22" s="359">
        <v>514</v>
      </c>
      <c r="L22" s="360">
        <v>35796</v>
      </c>
      <c r="M22" s="361" t="s">
        <v>1107</v>
      </c>
      <c r="N22" s="361" t="s">
        <v>920</v>
      </c>
      <c r="O22" s="363">
        <v>2325</v>
      </c>
      <c r="P22" s="372">
        <v>2</v>
      </c>
      <c r="T22" s="261">
        <v>2454</v>
      </c>
      <c r="U22" s="262">
        <v>79</v>
      </c>
    </row>
    <row r="23" spans="1:21" s="19" customFormat="1" ht="41.25" customHeight="1">
      <c r="A23" s="357">
        <v>16</v>
      </c>
      <c r="B23" s="384">
        <v>407</v>
      </c>
      <c r="C23" s="360">
        <v>35796</v>
      </c>
      <c r="D23" s="385" t="s">
        <v>838</v>
      </c>
      <c r="E23" s="366" t="s">
        <v>849</v>
      </c>
      <c r="F23" s="387" t="s">
        <v>1160</v>
      </c>
      <c r="G23" s="359">
        <v>4</v>
      </c>
      <c r="H23" s="22"/>
      <c r="I23" s="357">
        <v>6</v>
      </c>
      <c r="J23" s="358" t="s">
        <v>152</v>
      </c>
      <c r="K23" s="359">
        <v>369</v>
      </c>
      <c r="L23" s="360">
        <v>36165</v>
      </c>
      <c r="M23" s="361" t="s">
        <v>814</v>
      </c>
      <c r="N23" s="361" t="s">
        <v>823</v>
      </c>
      <c r="O23" s="363">
        <v>2477</v>
      </c>
      <c r="P23" s="372">
        <v>5</v>
      </c>
      <c r="T23" s="261">
        <v>2459</v>
      </c>
      <c r="U23" s="262">
        <v>78</v>
      </c>
    </row>
    <row r="24" spans="1:21" s="19" customFormat="1" ht="41.25" customHeight="1">
      <c r="A24" s="357">
        <v>17</v>
      </c>
      <c r="B24" s="384">
        <v>401</v>
      </c>
      <c r="C24" s="360">
        <v>36242</v>
      </c>
      <c r="D24" s="385" t="s">
        <v>1025</v>
      </c>
      <c r="E24" s="366" t="s">
        <v>836</v>
      </c>
      <c r="F24" s="363">
        <v>2647</v>
      </c>
      <c r="G24" s="359">
        <v>3</v>
      </c>
      <c r="H24" s="22"/>
      <c r="I24" s="357">
        <v>7</v>
      </c>
      <c r="J24" s="358" t="s">
        <v>444</v>
      </c>
      <c r="K24" s="359">
        <v>558</v>
      </c>
      <c r="L24" s="360">
        <v>36228</v>
      </c>
      <c r="M24" s="361" t="s">
        <v>937</v>
      </c>
      <c r="N24" s="361" t="s">
        <v>950</v>
      </c>
      <c r="O24" s="363">
        <v>2316</v>
      </c>
      <c r="P24" s="372">
        <v>1</v>
      </c>
      <c r="T24" s="261">
        <v>2464</v>
      </c>
      <c r="U24" s="262">
        <v>77</v>
      </c>
    </row>
    <row r="25" spans="1:21" s="19" customFormat="1" ht="41.25" customHeight="1">
      <c r="A25" s="357">
        <v>18</v>
      </c>
      <c r="B25" s="384">
        <v>577</v>
      </c>
      <c r="C25" s="360">
        <v>36224</v>
      </c>
      <c r="D25" s="385" t="s">
        <v>961</v>
      </c>
      <c r="E25" s="366" t="s">
        <v>969</v>
      </c>
      <c r="F25" s="363">
        <v>2689</v>
      </c>
      <c r="G25" s="359">
        <v>2</v>
      </c>
      <c r="H25" s="22"/>
      <c r="I25" s="357">
        <v>8</v>
      </c>
      <c r="J25" s="358" t="s">
        <v>445</v>
      </c>
      <c r="K25" s="359" t="s">
        <v>1072</v>
      </c>
      <c r="L25" s="360" t="s">
        <v>1072</v>
      </c>
      <c r="M25" s="361" t="s">
        <v>1072</v>
      </c>
      <c r="N25" s="361" t="s">
        <v>1072</v>
      </c>
      <c r="O25" s="363"/>
      <c r="P25" s="372"/>
      <c r="T25" s="261">
        <v>2469</v>
      </c>
      <c r="U25" s="262">
        <v>76</v>
      </c>
    </row>
    <row r="26" spans="1:21" s="19" customFormat="1" ht="41.25" customHeight="1">
      <c r="A26" s="357" t="s">
        <v>1073</v>
      </c>
      <c r="B26" s="384">
        <v>458</v>
      </c>
      <c r="C26" s="360">
        <v>36526</v>
      </c>
      <c r="D26" s="385" t="s">
        <v>883</v>
      </c>
      <c r="E26" s="366" t="s">
        <v>893</v>
      </c>
      <c r="F26" s="387" t="s">
        <v>1155</v>
      </c>
      <c r="G26" s="359">
        <v>0</v>
      </c>
      <c r="H26" s="22"/>
      <c r="I26" s="277" t="s">
        <v>18</v>
      </c>
      <c r="J26" s="278"/>
      <c r="K26" s="278"/>
      <c r="L26" s="278"/>
      <c r="M26" s="281" t="s">
        <v>450</v>
      </c>
      <c r="N26" s="383" t="s">
        <v>1156</v>
      </c>
      <c r="O26" s="278"/>
      <c r="P26" s="279"/>
      <c r="T26" s="261">
        <v>2474</v>
      </c>
      <c r="U26" s="262">
        <v>75</v>
      </c>
    </row>
    <row r="27" spans="1:21" s="19" customFormat="1" ht="41.25" customHeight="1">
      <c r="A27" s="74"/>
      <c r="B27" s="306"/>
      <c r="C27" s="128"/>
      <c r="D27" s="307"/>
      <c r="E27" s="187"/>
      <c r="F27" s="129"/>
      <c r="G27" s="283"/>
      <c r="H27" s="22"/>
      <c r="I27" s="50" t="s">
        <v>12</v>
      </c>
      <c r="J27" s="47" t="s">
        <v>82</v>
      </c>
      <c r="K27" s="47" t="s">
        <v>81</v>
      </c>
      <c r="L27" s="48" t="s">
        <v>13</v>
      </c>
      <c r="M27" s="49" t="s">
        <v>14</v>
      </c>
      <c r="N27" s="49" t="s">
        <v>537</v>
      </c>
      <c r="O27" s="47" t="s">
        <v>15</v>
      </c>
      <c r="P27" s="47" t="s">
        <v>28</v>
      </c>
      <c r="T27" s="261">
        <v>2479</v>
      </c>
      <c r="U27" s="262">
        <v>74</v>
      </c>
    </row>
    <row r="28" spans="1:21" s="19" customFormat="1" ht="41.25" customHeight="1">
      <c r="A28" s="74"/>
      <c r="B28" s="306"/>
      <c r="C28" s="128"/>
      <c r="D28" s="307"/>
      <c r="E28" s="187"/>
      <c r="F28" s="129"/>
      <c r="G28" s="283"/>
      <c r="H28" s="22"/>
      <c r="I28" s="357">
        <v>1</v>
      </c>
      <c r="J28" s="358" t="s">
        <v>153</v>
      </c>
      <c r="K28" s="359" t="s">
        <v>1072</v>
      </c>
      <c r="L28" s="360" t="s">
        <v>1072</v>
      </c>
      <c r="M28" s="361" t="s">
        <v>1072</v>
      </c>
      <c r="N28" s="361" t="s">
        <v>1072</v>
      </c>
      <c r="O28" s="363"/>
      <c r="P28" s="372"/>
      <c r="T28" s="261">
        <v>2484</v>
      </c>
      <c r="U28" s="262">
        <v>73</v>
      </c>
    </row>
    <row r="29" spans="1:21" s="19" customFormat="1" ht="41.25" customHeight="1">
      <c r="A29" s="74"/>
      <c r="B29" s="306"/>
      <c r="C29" s="128"/>
      <c r="D29" s="307"/>
      <c r="E29" s="187"/>
      <c r="F29" s="129"/>
      <c r="G29" s="283"/>
      <c r="H29" s="22"/>
      <c r="I29" s="357">
        <v>2</v>
      </c>
      <c r="J29" s="358" t="s">
        <v>154</v>
      </c>
      <c r="K29" s="359">
        <v>416</v>
      </c>
      <c r="L29" s="360">
        <v>35695</v>
      </c>
      <c r="M29" s="361" t="s">
        <v>851</v>
      </c>
      <c r="N29" s="361" t="s">
        <v>866</v>
      </c>
      <c r="O29" s="363">
        <v>2309</v>
      </c>
      <c r="P29" s="372">
        <v>2</v>
      </c>
      <c r="T29" s="261">
        <v>2490</v>
      </c>
      <c r="U29" s="262">
        <v>72</v>
      </c>
    </row>
    <row r="30" spans="1:21" s="19" customFormat="1" ht="41.25" customHeight="1">
      <c r="A30" s="74"/>
      <c r="B30" s="306"/>
      <c r="C30" s="128"/>
      <c r="D30" s="307"/>
      <c r="E30" s="187"/>
      <c r="F30" s="129"/>
      <c r="G30" s="283"/>
      <c r="H30" s="22"/>
      <c r="I30" s="357">
        <v>3</v>
      </c>
      <c r="J30" s="358" t="s">
        <v>155</v>
      </c>
      <c r="K30" s="359">
        <v>577</v>
      </c>
      <c r="L30" s="360">
        <v>36224</v>
      </c>
      <c r="M30" s="361" t="s">
        <v>961</v>
      </c>
      <c r="N30" s="361" t="s">
        <v>969</v>
      </c>
      <c r="O30" s="363">
        <v>2689</v>
      </c>
      <c r="P30" s="372">
        <v>6</v>
      </c>
      <c r="T30" s="261">
        <v>2500</v>
      </c>
      <c r="U30" s="262">
        <v>71</v>
      </c>
    </row>
    <row r="31" spans="1:21" s="19" customFormat="1" ht="41.25" customHeight="1">
      <c r="A31" s="74"/>
      <c r="B31" s="306"/>
      <c r="C31" s="128"/>
      <c r="D31" s="307"/>
      <c r="E31" s="187"/>
      <c r="F31" s="129"/>
      <c r="G31" s="283"/>
      <c r="H31" s="22"/>
      <c r="I31" s="357">
        <v>4</v>
      </c>
      <c r="J31" s="358" t="s">
        <v>156</v>
      </c>
      <c r="K31" s="359">
        <v>401</v>
      </c>
      <c r="L31" s="360">
        <v>36242</v>
      </c>
      <c r="M31" s="361" t="s">
        <v>1025</v>
      </c>
      <c r="N31" s="361" t="s">
        <v>836</v>
      </c>
      <c r="O31" s="363">
        <v>2647</v>
      </c>
      <c r="P31" s="372">
        <v>5</v>
      </c>
      <c r="T31" s="261">
        <v>2510</v>
      </c>
      <c r="U31" s="262">
        <v>70</v>
      </c>
    </row>
    <row r="32" spans="1:21" s="19" customFormat="1" ht="41.25" customHeight="1">
      <c r="A32" s="74"/>
      <c r="B32" s="306"/>
      <c r="C32" s="128"/>
      <c r="D32" s="307"/>
      <c r="E32" s="187"/>
      <c r="F32" s="129"/>
      <c r="G32" s="283"/>
      <c r="H32" s="22"/>
      <c r="I32" s="357">
        <v>5</v>
      </c>
      <c r="J32" s="358" t="s">
        <v>157</v>
      </c>
      <c r="K32" s="359">
        <v>542</v>
      </c>
      <c r="L32" s="360">
        <v>35440</v>
      </c>
      <c r="M32" s="361" t="s">
        <v>924</v>
      </c>
      <c r="N32" s="361" t="s">
        <v>936</v>
      </c>
      <c r="O32" s="387" t="s">
        <v>1158</v>
      </c>
      <c r="P32" s="372">
        <v>1</v>
      </c>
      <c r="T32" s="261">
        <v>2520</v>
      </c>
      <c r="U32" s="262">
        <v>69</v>
      </c>
    </row>
    <row r="33" spans="1:21" s="19" customFormat="1" ht="41.25" customHeight="1">
      <c r="A33" s="74"/>
      <c r="B33" s="306"/>
      <c r="C33" s="128"/>
      <c r="D33" s="307"/>
      <c r="E33" s="187"/>
      <c r="F33" s="129"/>
      <c r="G33" s="283"/>
      <c r="H33" s="22"/>
      <c r="I33" s="357">
        <v>6</v>
      </c>
      <c r="J33" s="358" t="s">
        <v>158</v>
      </c>
      <c r="K33" s="359">
        <v>322</v>
      </c>
      <c r="L33" s="360">
        <v>35431</v>
      </c>
      <c r="M33" s="361" t="s">
        <v>799</v>
      </c>
      <c r="N33" s="361" t="s">
        <v>811</v>
      </c>
      <c r="O33" s="363">
        <v>2451</v>
      </c>
      <c r="P33" s="372">
        <v>4</v>
      </c>
      <c r="T33" s="261">
        <v>2530</v>
      </c>
      <c r="U33" s="262">
        <v>68</v>
      </c>
    </row>
    <row r="34" spans="1:21" s="19" customFormat="1" ht="41.25" customHeight="1">
      <c r="A34" s="74"/>
      <c r="B34" s="306"/>
      <c r="C34" s="128"/>
      <c r="D34" s="307"/>
      <c r="E34" s="187"/>
      <c r="F34" s="129"/>
      <c r="G34" s="283"/>
      <c r="H34" s="22"/>
      <c r="I34" s="357">
        <v>7</v>
      </c>
      <c r="J34" s="358" t="s">
        <v>446</v>
      </c>
      <c r="K34" s="359">
        <v>490</v>
      </c>
      <c r="L34" s="360">
        <v>35934</v>
      </c>
      <c r="M34" s="361" t="s">
        <v>1047</v>
      </c>
      <c r="N34" s="361" t="s">
        <v>908</v>
      </c>
      <c r="O34" s="363">
        <v>2403</v>
      </c>
      <c r="P34" s="372">
        <v>3</v>
      </c>
      <c r="T34" s="261">
        <v>2540</v>
      </c>
      <c r="U34" s="262">
        <v>67</v>
      </c>
    </row>
    <row r="35" spans="1:21" s="19" customFormat="1" ht="41.25" customHeight="1">
      <c r="A35" s="74"/>
      <c r="B35" s="306"/>
      <c r="C35" s="128"/>
      <c r="D35" s="307"/>
      <c r="E35" s="187"/>
      <c r="F35" s="129"/>
      <c r="G35" s="283"/>
      <c r="H35" s="22"/>
      <c r="I35" s="357">
        <v>8</v>
      </c>
      <c r="J35" s="358" t="s">
        <v>447</v>
      </c>
      <c r="K35" s="359" t="s">
        <v>1072</v>
      </c>
      <c r="L35" s="360" t="s">
        <v>1072</v>
      </c>
      <c r="M35" s="361" t="s">
        <v>1072</v>
      </c>
      <c r="N35" s="361" t="s">
        <v>1072</v>
      </c>
      <c r="O35" s="363"/>
      <c r="P35" s="372"/>
      <c r="T35" s="261">
        <v>2550</v>
      </c>
      <c r="U35" s="262">
        <v>66</v>
      </c>
    </row>
    <row r="36" spans="1:21" ht="13.5" customHeight="1">
      <c r="A36" s="36"/>
      <c r="B36" s="36"/>
      <c r="C36" s="37"/>
      <c r="D36" s="58"/>
      <c r="E36" s="38"/>
      <c r="F36" s="39"/>
      <c r="G36" s="40"/>
      <c r="I36" s="41"/>
      <c r="J36" s="42"/>
      <c r="K36" s="43"/>
      <c r="L36" s="44"/>
      <c r="M36" s="54"/>
      <c r="N36" s="54"/>
      <c r="O36" s="45"/>
      <c r="P36" s="43"/>
      <c r="T36" s="261">
        <v>2660</v>
      </c>
      <c r="U36" s="262">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261">
        <v>2670</v>
      </c>
      <c r="U37" s="262">
        <v>54</v>
      </c>
    </row>
    <row r="38" spans="20:21" ht="12.75">
      <c r="T38" s="261">
        <v>2680</v>
      </c>
      <c r="U38" s="262">
        <v>53</v>
      </c>
    </row>
    <row r="39" spans="20:21" ht="12.75">
      <c r="T39" s="261">
        <v>2690</v>
      </c>
      <c r="U39" s="262">
        <v>52</v>
      </c>
    </row>
    <row r="40" spans="20:21" ht="12.75">
      <c r="T40" s="261">
        <v>2700</v>
      </c>
      <c r="U40" s="262">
        <v>51</v>
      </c>
    </row>
    <row r="41" spans="20:21" ht="12.75">
      <c r="T41" s="261">
        <v>2710</v>
      </c>
      <c r="U41" s="262">
        <v>50</v>
      </c>
    </row>
    <row r="42" spans="20:21" ht="12.75">
      <c r="T42" s="261">
        <v>2720</v>
      </c>
      <c r="U42" s="262">
        <v>49</v>
      </c>
    </row>
    <row r="43" spans="20:21" ht="12.75">
      <c r="T43" s="261">
        <v>2730</v>
      </c>
      <c r="U43" s="262">
        <v>48</v>
      </c>
    </row>
    <row r="44" spans="20:21" ht="12.75">
      <c r="T44" s="261">
        <v>2740</v>
      </c>
      <c r="U44" s="262">
        <v>47</v>
      </c>
    </row>
    <row r="45" spans="20:21" ht="12.75">
      <c r="T45" s="261">
        <v>2750</v>
      </c>
      <c r="U45" s="262">
        <v>46</v>
      </c>
    </row>
    <row r="46" spans="20:21" ht="12.75">
      <c r="T46" s="261">
        <v>2760</v>
      </c>
      <c r="U46" s="262">
        <v>45</v>
      </c>
    </row>
    <row r="47" spans="20:21" ht="12.75">
      <c r="T47" s="261">
        <v>2770</v>
      </c>
      <c r="U47" s="262">
        <v>44</v>
      </c>
    </row>
    <row r="48" spans="20:21" ht="12.75">
      <c r="T48" s="261">
        <v>2780</v>
      </c>
      <c r="U48" s="262">
        <v>43</v>
      </c>
    </row>
    <row r="49" spans="20:21" ht="12.75">
      <c r="T49" s="261">
        <v>2790</v>
      </c>
      <c r="U49" s="262">
        <v>42</v>
      </c>
    </row>
    <row r="50" spans="20:21" ht="12.75">
      <c r="T50" s="261">
        <v>2800</v>
      </c>
      <c r="U50" s="262">
        <v>41</v>
      </c>
    </row>
    <row r="51" spans="20:21" ht="12.75">
      <c r="T51" s="261">
        <v>2810</v>
      </c>
      <c r="U51" s="262">
        <v>40</v>
      </c>
    </row>
    <row r="52" spans="20:21" ht="12.75">
      <c r="T52" s="261">
        <v>2830</v>
      </c>
      <c r="U52" s="262">
        <v>39</v>
      </c>
    </row>
    <row r="53" spans="20:21" ht="12.75">
      <c r="T53" s="261">
        <v>2850</v>
      </c>
      <c r="U53" s="262">
        <v>38</v>
      </c>
    </row>
    <row r="54" spans="20:21" ht="12.75">
      <c r="T54" s="261">
        <v>2870</v>
      </c>
      <c r="U54" s="262">
        <v>37</v>
      </c>
    </row>
    <row r="55" spans="20:21" ht="12.75">
      <c r="T55" s="261">
        <v>2890</v>
      </c>
      <c r="U55" s="262">
        <v>36</v>
      </c>
    </row>
    <row r="56" spans="20:21" ht="12.75">
      <c r="T56" s="261">
        <v>2910</v>
      </c>
      <c r="U56" s="262">
        <v>35</v>
      </c>
    </row>
    <row r="57" spans="20:21" ht="12.75">
      <c r="T57" s="261">
        <v>2930</v>
      </c>
      <c r="U57" s="262">
        <v>34</v>
      </c>
    </row>
    <row r="58" spans="20:21" ht="12.75">
      <c r="T58" s="261">
        <v>2950</v>
      </c>
      <c r="U58" s="262">
        <v>33</v>
      </c>
    </row>
    <row r="59" spans="20:21" ht="12.75">
      <c r="T59" s="261">
        <v>2970</v>
      </c>
      <c r="U59" s="262">
        <v>32</v>
      </c>
    </row>
    <row r="60" spans="20:21" ht="12.75">
      <c r="T60" s="261">
        <v>2990</v>
      </c>
      <c r="U60" s="262">
        <v>31</v>
      </c>
    </row>
    <row r="61" spans="20:21" ht="12.75">
      <c r="T61" s="261">
        <v>3010</v>
      </c>
      <c r="U61" s="262">
        <v>30</v>
      </c>
    </row>
    <row r="62" spans="20:21" ht="12.75">
      <c r="T62" s="261">
        <v>3030</v>
      </c>
      <c r="U62" s="262">
        <v>29</v>
      </c>
    </row>
    <row r="63" spans="20:21" ht="12.75">
      <c r="T63" s="261">
        <v>3050</v>
      </c>
      <c r="U63" s="262">
        <v>28</v>
      </c>
    </row>
    <row r="64" spans="20:21" ht="12.75">
      <c r="T64" s="261">
        <v>3070</v>
      </c>
      <c r="U64" s="262">
        <v>27</v>
      </c>
    </row>
    <row r="65" spans="20:21" ht="12.75">
      <c r="T65" s="261">
        <v>3090</v>
      </c>
      <c r="U65" s="262">
        <v>26</v>
      </c>
    </row>
    <row r="66" spans="20:21" ht="12.75">
      <c r="T66" s="261">
        <v>3110</v>
      </c>
      <c r="U66" s="262">
        <v>25</v>
      </c>
    </row>
    <row r="67" spans="20:21" ht="12.75">
      <c r="T67" s="261">
        <v>3130</v>
      </c>
      <c r="U67" s="262">
        <v>24</v>
      </c>
    </row>
    <row r="68" spans="20:21" ht="12.75">
      <c r="T68" s="261">
        <v>3150</v>
      </c>
      <c r="U68" s="262">
        <v>23</v>
      </c>
    </row>
    <row r="69" spans="20:21" ht="12.75">
      <c r="T69" s="261">
        <v>3170</v>
      </c>
      <c r="U69" s="262">
        <v>22</v>
      </c>
    </row>
    <row r="70" spans="20:21" ht="12.75">
      <c r="T70" s="261">
        <v>3200</v>
      </c>
      <c r="U70" s="262">
        <v>21</v>
      </c>
    </row>
    <row r="71" spans="20:21" ht="12.75">
      <c r="T71" s="261">
        <v>3230</v>
      </c>
      <c r="U71" s="262">
        <v>20</v>
      </c>
    </row>
    <row r="72" spans="20:21" ht="12.75">
      <c r="T72" s="261">
        <v>3260</v>
      </c>
      <c r="U72" s="262">
        <v>19</v>
      </c>
    </row>
    <row r="73" spans="20:21" ht="12.75">
      <c r="T73" s="261">
        <v>3290</v>
      </c>
      <c r="U73" s="262">
        <v>18</v>
      </c>
    </row>
    <row r="74" spans="20:21" ht="12.75">
      <c r="T74" s="261">
        <v>3320</v>
      </c>
      <c r="U74" s="262">
        <v>17</v>
      </c>
    </row>
    <row r="75" spans="20:21" ht="12.75">
      <c r="T75" s="261">
        <v>3350</v>
      </c>
      <c r="U75" s="262">
        <v>16</v>
      </c>
    </row>
    <row r="76" spans="20:21" ht="12.75">
      <c r="T76" s="261">
        <v>3380</v>
      </c>
      <c r="U76" s="262">
        <v>15</v>
      </c>
    </row>
    <row r="77" spans="20:21" ht="12.75">
      <c r="T77" s="261">
        <v>3410</v>
      </c>
      <c r="U77" s="262">
        <v>14</v>
      </c>
    </row>
    <row r="78" spans="20:21" ht="12.75">
      <c r="T78" s="261">
        <v>3440</v>
      </c>
      <c r="U78" s="262">
        <v>13</v>
      </c>
    </row>
    <row r="79" spans="20:21" ht="12.75">
      <c r="T79" s="261">
        <v>3470</v>
      </c>
      <c r="U79" s="262">
        <v>12</v>
      </c>
    </row>
    <row r="80" spans="20:21" ht="12.75">
      <c r="T80" s="261">
        <v>3510</v>
      </c>
      <c r="U80" s="262">
        <v>11</v>
      </c>
    </row>
    <row r="81" spans="20:21" ht="12.75">
      <c r="T81" s="261">
        <v>3550</v>
      </c>
      <c r="U81" s="262">
        <v>10</v>
      </c>
    </row>
    <row r="82" spans="20:21" ht="12.75">
      <c r="T82" s="261">
        <v>3590</v>
      </c>
      <c r="U82" s="262">
        <v>9</v>
      </c>
    </row>
    <row r="83" spans="20:21" ht="12.75">
      <c r="T83" s="261">
        <v>3630</v>
      </c>
      <c r="U83" s="262">
        <v>8</v>
      </c>
    </row>
    <row r="84" spans="20:21" ht="12.75">
      <c r="T84" s="261">
        <v>3670</v>
      </c>
      <c r="U84" s="262">
        <v>7</v>
      </c>
    </row>
    <row r="85" spans="20:21" ht="12.75">
      <c r="T85" s="261">
        <v>3710</v>
      </c>
      <c r="U85" s="262">
        <v>6</v>
      </c>
    </row>
    <row r="86" spans="20:21" ht="12.75">
      <c r="T86" s="261">
        <v>3750</v>
      </c>
      <c r="U86" s="262">
        <v>5</v>
      </c>
    </row>
    <row r="87" spans="20:21" ht="12.75">
      <c r="T87" s="261">
        <v>3800</v>
      </c>
      <c r="U87" s="262">
        <v>4</v>
      </c>
    </row>
    <row r="88" spans="20:21" ht="12.75">
      <c r="T88" s="261">
        <v>3850</v>
      </c>
      <c r="U88" s="262">
        <v>3</v>
      </c>
    </row>
    <row r="89" spans="20:21" ht="12.75">
      <c r="T89" s="261">
        <v>3900</v>
      </c>
      <c r="U89" s="262">
        <v>2</v>
      </c>
    </row>
    <row r="90" spans="20:21" ht="12.75">
      <c r="T90" s="261">
        <v>3950</v>
      </c>
      <c r="U90" s="262">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conditionalFormatting sqref="F10:F25">
    <cfRule type="duplicateValues" priority="1" dxfId="0" stopIfTrue="1">
      <formula>AND(COUNTIF($F$10:$F$25,F10)&gt;1,NOT(ISBLANK(F10)))</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21.xml><?xml version="1.0" encoding="utf-8"?>
<worksheet xmlns="http://schemas.openxmlformats.org/spreadsheetml/2006/main" xmlns:r="http://schemas.openxmlformats.org/officeDocument/2006/relationships">
  <sheetPr>
    <tabColor rgb="FF7030A0"/>
  </sheetPr>
  <dimension ref="A1:U68"/>
  <sheetViews>
    <sheetView view="pageBreakPreview" zoomScale="70" zoomScaleSheetLayoutView="70" zoomScalePageLayoutView="0" workbookViewId="0" topLeftCell="A1">
      <selection activeCell="E9" sqref="E9"/>
    </sheetView>
  </sheetViews>
  <sheetFormatPr defaultColWidth="9.140625" defaultRowHeight="12.75"/>
  <cols>
    <col min="1" max="1" width="4.8515625" style="27" customWidth="1"/>
    <col min="2" max="2" width="10.00390625" style="27" bestFit="1" customWidth="1"/>
    <col min="3" max="3" width="14.421875" style="21" customWidth="1"/>
    <col min="4" max="4" width="22.140625" style="53" customWidth="1"/>
    <col min="5" max="5" width="36.00390625" style="53" customWidth="1"/>
    <col min="6" max="6" width="11.140625" style="193" customWidth="1"/>
    <col min="7" max="7" width="7.57421875" style="28" customWidth="1"/>
    <col min="8" max="8" width="2.140625" style="21" customWidth="1"/>
    <col min="9" max="9" width="4.421875" style="27" customWidth="1"/>
    <col min="10" max="10" width="12.421875" style="27" hidden="1" customWidth="1"/>
    <col min="11" max="11" width="6.57421875" style="27" customWidth="1"/>
    <col min="12" max="12" width="15.140625" style="29" bestFit="1" customWidth="1"/>
    <col min="13" max="13" width="26.140625" style="57" customWidth="1"/>
    <col min="14" max="14" width="41.57421875" style="57" bestFit="1" customWidth="1"/>
    <col min="15" max="15" width="9.57421875" style="193" customWidth="1"/>
    <col min="16" max="16" width="7.7109375" style="21" customWidth="1"/>
    <col min="17" max="17" width="5.7109375" style="21" customWidth="1"/>
    <col min="18" max="19" width="9.140625" style="21" customWidth="1"/>
    <col min="20" max="20" width="9.140625" style="264" hidden="1" customWidth="1"/>
    <col min="21" max="21" width="9.140625" style="262" hidden="1" customWidth="1"/>
    <col min="22" max="16384" width="9.140625" style="21" customWidth="1"/>
  </cols>
  <sheetData>
    <row r="1" spans="1:21" s="10" customFormat="1" ht="50.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3">
        <v>20414</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3">
        <v>20444</v>
      </c>
      <c r="U2" s="259">
        <v>99</v>
      </c>
    </row>
    <row r="3" spans="1:21" s="12" customFormat="1" ht="29.25" customHeight="1">
      <c r="A3" s="515" t="s">
        <v>96</v>
      </c>
      <c r="B3" s="515"/>
      <c r="C3" s="515"/>
      <c r="D3" s="516" t="str">
        <f>'YARIŞMA PROGRAMI'!C19</f>
        <v>800 Metre</v>
      </c>
      <c r="E3" s="516"/>
      <c r="F3" s="517"/>
      <c r="G3" s="517"/>
      <c r="H3" s="11"/>
      <c r="I3" s="504"/>
      <c r="J3" s="504"/>
      <c r="K3" s="504"/>
      <c r="L3" s="504"/>
      <c r="M3" s="83" t="s">
        <v>455</v>
      </c>
      <c r="N3" s="520" t="str">
        <f>'YARIŞMA PROGRAMI'!E19</f>
        <v>Emrah ÇOBAN  1:50.03</v>
      </c>
      <c r="O3" s="520"/>
      <c r="P3" s="520"/>
      <c r="T3" s="263">
        <v>20474</v>
      </c>
      <c r="U3" s="259">
        <v>98</v>
      </c>
    </row>
    <row r="4" spans="1:21" s="12" customFormat="1" ht="17.25" customHeight="1">
      <c r="A4" s="518" t="s">
        <v>86</v>
      </c>
      <c r="B4" s="518"/>
      <c r="C4" s="518"/>
      <c r="D4" s="519" t="str">
        <f>'YARIŞMA BİLGİLERİ'!F21</f>
        <v>Yıldız Erkekler</v>
      </c>
      <c r="E4" s="519"/>
      <c r="F4" s="194"/>
      <c r="G4" s="33"/>
      <c r="H4" s="33"/>
      <c r="I4" s="33"/>
      <c r="J4" s="33"/>
      <c r="K4" s="33"/>
      <c r="L4" s="34"/>
      <c r="M4" s="84" t="s">
        <v>5</v>
      </c>
      <c r="N4" s="505" t="str">
        <f>'YARIŞMA PROGRAMI'!B19</f>
        <v>11 Mayıs 2014 - 12.15</v>
      </c>
      <c r="O4" s="505"/>
      <c r="P4" s="505"/>
      <c r="T4" s="263">
        <v>20504</v>
      </c>
      <c r="U4" s="259">
        <v>97</v>
      </c>
    </row>
    <row r="5" spans="1:21" s="10" customFormat="1" ht="15" customHeight="1">
      <c r="A5" s="13"/>
      <c r="B5" s="13"/>
      <c r="C5" s="14"/>
      <c r="D5" s="15"/>
      <c r="E5" s="16"/>
      <c r="F5" s="195"/>
      <c r="G5" s="16"/>
      <c r="H5" s="16"/>
      <c r="I5" s="13"/>
      <c r="J5" s="13"/>
      <c r="K5" s="13"/>
      <c r="L5" s="17"/>
      <c r="M5" s="18"/>
      <c r="N5" s="531">
        <v>41770.52354675926</v>
      </c>
      <c r="O5" s="531"/>
      <c r="P5" s="531"/>
      <c r="T5" s="263">
        <v>20534</v>
      </c>
      <c r="U5" s="259">
        <v>96</v>
      </c>
    </row>
    <row r="6" spans="1:21" s="19" customFormat="1" ht="18.75" customHeight="1">
      <c r="A6" s="511" t="s">
        <v>12</v>
      </c>
      <c r="B6" s="512" t="s">
        <v>81</v>
      </c>
      <c r="C6" s="510" t="s">
        <v>93</v>
      </c>
      <c r="D6" s="509" t="s">
        <v>14</v>
      </c>
      <c r="E6" s="509" t="s">
        <v>537</v>
      </c>
      <c r="F6" s="557" t="s">
        <v>15</v>
      </c>
      <c r="G6" s="507" t="s">
        <v>226</v>
      </c>
      <c r="I6" s="277" t="s">
        <v>16</v>
      </c>
      <c r="J6" s="278"/>
      <c r="K6" s="278"/>
      <c r="L6" s="278"/>
      <c r="M6" s="278"/>
      <c r="N6" s="278"/>
      <c r="O6" s="278"/>
      <c r="P6" s="279"/>
      <c r="T6" s="264">
        <v>20564</v>
      </c>
      <c r="U6" s="262">
        <v>95</v>
      </c>
    </row>
    <row r="7" spans="1:21" ht="26.25" customHeight="1">
      <c r="A7" s="511"/>
      <c r="B7" s="513"/>
      <c r="C7" s="510"/>
      <c r="D7" s="509"/>
      <c r="E7" s="509"/>
      <c r="F7" s="557"/>
      <c r="G7" s="508"/>
      <c r="H7" s="20"/>
      <c r="I7" s="50" t="s">
        <v>12</v>
      </c>
      <c r="J7" s="50" t="s">
        <v>82</v>
      </c>
      <c r="K7" s="50" t="s">
        <v>81</v>
      </c>
      <c r="L7" s="130" t="s">
        <v>13</v>
      </c>
      <c r="M7" s="131" t="s">
        <v>14</v>
      </c>
      <c r="N7" s="131" t="s">
        <v>537</v>
      </c>
      <c r="O7" s="189" t="s">
        <v>15</v>
      </c>
      <c r="P7" s="50" t="s">
        <v>28</v>
      </c>
      <c r="T7" s="264">
        <v>20594</v>
      </c>
      <c r="U7" s="262">
        <v>94</v>
      </c>
    </row>
    <row r="8" spans="1:21" s="19" customFormat="1" ht="62.25" customHeight="1">
      <c r="A8" s="357">
        <v>1</v>
      </c>
      <c r="B8" s="384">
        <v>474</v>
      </c>
      <c r="C8" s="360">
        <v>35796</v>
      </c>
      <c r="D8" s="385" t="s">
        <v>1037</v>
      </c>
      <c r="E8" s="366" t="s">
        <v>906</v>
      </c>
      <c r="F8" s="362">
        <v>15744</v>
      </c>
      <c r="G8" s="359">
        <v>19</v>
      </c>
      <c r="H8" s="22"/>
      <c r="I8" s="357">
        <v>1</v>
      </c>
      <c r="J8" s="358" t="s">
        <v>68</v>
      </c>
      <c r="K8" s="359">
        <v>438</v>
      </c>
      <c r="L8" s="360" t="s">
        <v>1073</v>
      </c>
      <c r="M8" s="361" t="s">
        <v>869</v>
      </c>
      <c r="N8" s="361" t="s">
        <v>881</v>
      </c>
      <c r="O8" s="362">
        <v>15751</v>
      </c>
      <c r="P8" s="372">
        <v>2</v>
      </c>
      <c r="T8" s="264">
        <v>20624</v>
      </c>
      <c r="U8" s="262">
        <v>93</v>
      </c>
    </row>
    <row r="9" spans="1:21" s="19" customFormat="1" ht="62.25" customHeight="1">
      <c r="A9" s="357">
        <v>2</v>
      </c>
      <c r="B9" s="384">
        <v>438</v>
      </c>
      <c r="C9" s="360" t="s">
        <v>1073</v>
      </c>
      <c r="D9" s="385" t="s">
        <v>869</v>
      </c>
      <c r="E9" s="366" t="s">
        <v>881</v>
      </c>
      <c r="F9" s="362">
        <v>15751</v>
      </c>
      <c r="G9" s="359">
        <v>18</v>
      </c>
      <c r="H9" s="22"/>
      <c r="I9" s="357">
        <v>2</v>
      </c>
      <c r="J9" s="358" t="s">
        <v>69</v>
      </c>
      <c r="K9" s="359">
        <v>519</v>
      </c>
      <c r="L9" s="360">
        <v>35919</v>
      </c>
      <c r="M9" s="361" t="s">
        <v>921</v>
      </c>
      <c r="N9" s="361" t="s">
        <v>923</v>
      </c>
      <c r="O9" s="362">
        <v>21171</v>
      </c>
      <c r="P9" s="372">
        <v>10</v>
      </c>
      <c r="T9" s="264">
        <v>20654</v>
      </c>
      <c r="U9" s="262">
        <v>92</v>
      </c>
    </row>
    <row r="10" spans="1:21" s="19" customFormat="1" ht="62.25" customHeight="1">
      <c r="A10" s="357">
        <v>3</v>
      </c>
      <c r="B10" s="384">
        <v>376</v>
      </c>
      <c r="C10" s="360">
        <v>35528</v>
      </c>
      <c r="D10" s="385" t="s">
        <v>815</v>
      </c>
      <c r="E10" s="366" t="s">
        <v>823</v>
      </c>
      <c r="F10" s="362">
        <v>15796</v>
      </c>
      <c r="G10" s="359">
        <v>17</v>
      </c>
      <c r="H10" s="22"/>
      <c r="I10" s="357">
        <v>3</v>
      </c>
      <c r="J10" s="358" t="s">
        <v>70</v>
      </c>
      <c r="K10" s="359">
        <v>404</v>
      </c>
      <c r="L10" s="360">
        <v>36161</v>
      </c>
      <c r="M10" s="361" t="s">
        <v>839</v>
      </c>
      <c r="N10" s="361" t="s">
        <v>849</v>
      </c>
      <c r="O10" s="362">
        <v>20828</v>
      </c>
      <c r="P10" s="372">
        <v>8</v>
      </c>
      <c r="T10" s="264">
        <v>20684</v>
      </c>
      <c r="U10" s="262">
        <v>91</v>
      </c>
    </row>
    <row r="11" spans="1:21" s="19" customFormat="1" ht="62.25" customHeight="1">
      <c r="A11" s="357">
        <v>4</v>
      </c>
      <c r="B11" s="384">
        <v>738</v>
      </c>
      <c r="C11" s="360">
        <v>35465</v>
      </c>
      <c r="D11" s="385" t="s">
        <v>939</v>
      </c>
      <c r="E11" s="366" t="s">
        <v>950</v>
      </c>
      <c r="F11" s="362">
        <v>15934</v>
      </c>
      <c r="G11" s="359">
        <v>16</v>
      </c>
      <c r="H11" s="22"/>
      <c r="I11" s="357">
        <v>3</v>
      </c>
      <c r="J11" s="358" t="s">
        <v>71</v>
      </c>
      <c r="K11" s="359">
        <v>457</v>
      </c>
      <c r="L11" s="360">
        <v>36526</v>
      </c>
      <c r="M11" s="361" t="s">
        <v>884</v>
      </c>
      <c r="N11" s="361" t="s">
        <v>893</v>
      </c>
      <c r="O11" s="362">
        <v>20282</v>
      </c>
      <c r="P11" s="372">
        <v>5</v>
      </c>
      <c r="T11" s="264">
        <v>20714</v>
      </c>
      <c r="U11" s="262">
        <v>90</v>
      </c>
    </row>
    <row r="12" spans="1:21" s="19" customFormat="1" ht="62.25" customHeight="1">
      <c r="A12" s="357">
        <v>5</v>
      </c>
      <c r="B12" s="384">
        <v>331</v>
      </c>
      <c r="C12" s="360">
        <v>35560</v>
      </c>
      <c r="D12" s="385" t="s">
        <v>1106</v>
      </c>
      <c r="E12" s="366" t="s">
        <v>812</v>
      </c>
      <c r="F12" s="362">
        <v>20001</v>
      </c>
      <c r="G12" s="359">
        <v>15</v>
      </c>
      <c r="H12" s="22"/>
      <c r="I12" s="357">
        <v>4</v>
      </c>
      <c r="J12" s="358" t="s">
        <v>72</v>
      </c>
      <c r="K12" s="359">
        <v>588</v>
      </c>
      <c r="L12" s="360">
        <v>35481</v>
      </c>
      <c r="M12" s="361" t="s">
        <v>896</v>
      </c>
      <c r="N12" s="361" t="s">
        <v>905</v>
      </c>
      <c r="O12" s="362">
        <v>20956</v>
      </c>
      <c r="P12" s="372">
        <v>9</v>
      </c>
      <c r="T12" s="264">
        <v>20744</v>
      </c>
      <c r="U12" s="262">
        <v>89</v>
      </c>
    </row>
    <row r="13" spans="1:21" s="19" customFormat="1" ht="62.25" customHeight="1">
      <c r="A13" s="357">
        <v>6</v>
      </c>
      <c r="B13" s="384">
        <v>430</v>
      </c>
      <c r="C13" s="360">
        <v>35709</v>
      </c>
      <c r="D13" s="385" t="s">
        <v>853</v>
      </c>
      <c r="E13" s="366" t="s">
        <v>866</v>
      </c>
      <c r="F13" s="362">
        <v>20068</v>
      </c>
      <c r="G13" s="359">
        <v>14</v>
      </c>
      <c r="H13" s="22"/>
      <c r="I13" s="357">
        <v>4</v>
      </c>
      <c r="J13" s="358" t="s">
        <v>73</v>
      </c>
      <c r="K13" s="359">
        <v>331</v>
      </c>
      <c r="L13" s="360">
        <v>35560</v>
      </c>
      <c r="M13" s="361" t="s">
        <v>1106</v>
      </c>
      <c r="N13" s="361" t="s">
        <v>812</v>
      </c>
      <c r="O13" s="362">
        <v>20001</v>
      </c>
      <c r="P13" s="372">
        <v>3</v>
      </c>
      <c r="T13" s="264">
        <v>20774</v>
      </c>
      <c r="U13" s="262">
        <v>88</v>
      </c>
    </row>
    <row r="14" spans="1:21" s="19" customFormat="1" ht="62.25" customHeight="1">
      <c r="A14" s="357">
        <v>7</v>
      </c>
      <c r="B14" s="384">
        <v>564</v>
      </c>
      <c r="C14" s="360">
        <v>35546</v>
      </c>
      <c r="D14" s="385" t="s">
        <v>952</v>
      </c>
      <c r="E14" s="366" t="s">
        <v>959</v>
      </c>
      <c r="F14" s="362">
        <v>20085</v>
      </c>
      <c r="G14" s="359">
        <v>13</v>
      </c>
      <c r="H14" s="22"/>
      <c r="I14" s="357">
        <v>5</v>
      </c>
      <c r="J14" s="358" t="s">
        <v>212</v>
      </c>
      <c r="K14" s="359">
        <v>578</v>
      </c>
      <c r="L14" s="360">
        <v>36179</v>
      </c>
      <c r="M14" s="361" t="s">
        <v>972</v>
      </c>
      <c r="N14" s="361" t="s">
        <v>980</v>
      </c>
      <c r="O14" s="362">
        <v>20735</v>
      </c>
      <c r="P14" s="372">
        <v>7</v>
      </c>
      <c r="T14" s="264"/>
      <c r="U14" s="262"/>
    </row>
    <row r="15" spans="1:21" s="19" customFormat="1" ht="62.25" customHeight="1">
      <c r="A15" s="357">
        <v>8</v>
      </c>
      <c r="B15" s="384">
        <v>457</v>
      </c>
      <c r="C15" s="360">
        <v>36526</v>
      </c>
      <c r="D15" s="385" t="s">
        <v>884</v>
      </c>
      <c r="E15" s="366" t="s">
        <v>893</v>
      </c>
      <c r="F15" s="362">
        <v>20282</v>
      </c>
      <c r="G15" s="359">
        <v>12</v>
      </c>
      <c r="H15" s="22"/>
      <c r="I15" s="357">
        <v>6</v>
      </c>
      <c r="J15" s="358" t="s">
        <v>213</v>
      </c>
      <c r="K15" s="359">
        <v>564</v>
      </c>
      <c r="L15" s="360">
        <v>35546</v>
      </c>
      <c r="M15" s="361" t="s">
        <v>952</v>
      </c>
      <c r="N15" s="361" t="s">
        <v>959</v>
      </c>
      <c r="O15" s="362">
        <v>20085</v>
      </c>
      <c r="P15" s="372">
        <v>4</v>
      </c>
      <c r="T15" s="264"/>
      <c r="U15" s="262"/>
    </row>
    <row r="16" spans="1:21" s="19" customFormat="1" ht="62.25" customHeight="1">
      <c r="A16" s="357">
        <v>9</v>
      </c>
      <c r="B16" s="384">
        <v>502</v>
      </c>
      <c r="C16" s="360">
        <v>36161</v>
      </c>
      <c r="D16" s="385" t="s">
        <v>1048</v>
      </c>
      <c r="E16" s="366" t="s">
        <v>908</v>
      </c>
      <c r="F16" s="362">
        <v>20317</v>
      </c>
      <c r="G16" s="359">
        <v>11</v>
      </c>
      <c r="H16" s="22"/>
      <c r="I16" s="357">
        <v>7</v>
      </c>
      <c r="J16" s="358" t="s">
        <v>991</v>
      </c>
      <c r="K16" s="359">
        <v>392</v>
      </c>
      <c r="L16" s="360">
        <v>36001</v>
      </c>
      <c r="M16" s="361" t="s">
        <v>827</v>
      </c>
      <c r="N16" s="361" t="s">
        <v>835</v>
      </c>
      <c r="O16" s="362">
        <v>20496</v>
      </c>
      <c r="P16" s="372">
        <v>6</v>
      </c>
      <c r="T16" s="264">
        <v>20804</v>
      </c>
      <c r="U16" s="262">
        <v>87</v>
      </c>
    </row>
    <row r="17" spans="1:21" s="19" customFormat="1" ht="62.25" customHeight="1">
      <c r="A17" s="357">
        <v>10</v>
      </c>
      <c r="B17" s="384">
        <v>392</v>
      </c>
      <c r="C17" s="360">
        <v>36001</v>
      </c>
      <c r="D17" s="385" t="s">
        <v>827</v>
      </c>
      <c r="E17" s="366" t="s">
        <v>835</v>
      </c>
      <c r="F17" s="362">
        <v>20496</v>
      </c>
      <c r="G17" s="359">
        <v>10</v>
      </c>
      <c r="H17" s="22"/>
      <c r="I17" s="357">
        <v>8</v>
      </c>
      <c r="J17" s="358" t="s">
        <v>992</v>
      </c>
      <c r="K17" s="359">
        <v>474</v>
      </c>
      <c r="L17" s="360">
        <v>35796</v>
      </c>
      <c r="M17" s="361" t="s">
        <v>1037</v>
      </c>
      <c r="N17" s="361" t="s">
        <v>906</v>
      </c>
      <c r="O17" s="362">
        <v>15744</v>
      </c>
      <c r="P17" s="372">
        <v>1</v>
      </c>
      <c r="T17" s="264">
        <v>20834</v>
      </c>
      <c r="U17" s="262">
        <v>86</v>
      </c>
    </row>
    <row r="18" spans="1:21" s="19" customFormat="1" ht="62.25" customHeight="1">
      <c r="A18" s="357">
        <v>11</v>
      </c>
      <c r="B18" s="384">
        <v>540</v>
      </c>
      <c r="C18" s="360">
        <v>36139</v>
      </c>
      <c r="D18" s="385" t="s">
        <v>926</v>
      </c>
      <c r="E18" s="366" t="s">
        <v>936</v>
      </c>
      <c r="F18" s="362">
        <v>20631</v>
      </c>
      <c r="G18" s="359">
        <v>9</v>
      </c>
      <c r="H18" s="22"/>
      <c r="I18" s="277" t="s">
        <v>17</v>
      </c>
      <c r="J18" s="278"/>
      <c r="K18" s="278"/>
      <c r="L18" s="278"/>
      <c r="M18" s="278"/>
      <c r="N18" s="278"/>
      <c r="O18" s="278"/>
      <c r="P18" s="279"/>
      <c r="T18" s="264">
        <v>20984</v>
      </c>
      <c r="U18" s="262">
        <v>81</v>
      </c>
    </row>
    <row r="19" spans="1:21" s="19" customFormat="1" ht="62.25" customHeight="1">
      <c r="A19" s="357">
        <v>12</v>
      </c>
      <c r="B19" s="384">
        <v>578</v>
      </c>
      <c r="C19" s="360">
        <v>36179</v>
      </c>
      <c r="D19" s="385" t="s">
        <v>972</v>
      </c>
      <c r="E19" s="366" t="s">
        <v>980</v>
      </c>
      <c r="F19" s="362">
        <v>20735</v>
      </c>
      <c r="G19" s="359">
        <v>8</v>
      </c>
      <c r="H19" s="22"/>
      <c r="I19" s="50" t="s">
        <v>12</v>
      </c>
      <c r="J19" s="50" t="s">
        <v>82</v>
      </c>
      <c r="K19" s="50" t="s">
        <v>81</v>
      </c>
      <c r="L19" s="130" t="s">
        <v>13</v>
      </c>
      <c r="M19" s="131" t="s">
        <v>14</v>
      </c>
      <c r="N19" s="131" t="s">
        <v>537</v>
      </c>
      <c r="O19" s="189" t="s">
        <v>15</v>
      </c>
      <c r="P19" s="50" t="s">
        <v>28</v>
      </c>
      <c r="T19" s="264">
        <v>21014</v>
      </c>
      <c r="U19" s="262">
        <v>80</v>
      </c>
    </row>
    <row r="20" spans="1:21" s="19" customFormat="1" ht="62.25" customHeight="1">
      <c r="A20" s="357">
        <v>13</v>
      </c>
      <c r="B20" s="384">
        <v>404</v>
      </c>
      <c r="C20" s="360">
        <v>36161</v>
      </c>
      <c r="D20" s="385" t="s">
        <v>839</v>
      </c>
      <c r="E20" s="366" t="s">
        <v>849</v>
      </c>
      <c r="F20" s="362">
        <v>20828</v>
      </c>
      <c r="G20" s="359">
        <v>7</v>
      </c>
      <c r="H20" s="22"/>
      <c r="I20" s="357">
        <v>1</v>
      </c>
      <c r="J20" s="358" t="s">
        <v>74</v>
      </c>
      <c r="K20" s="359">
        <v>508</v>
      </c>
      <c r="L20" s="360">
        <v>36526</v>
      </c>
      <c r="M20" s="361" t="s">
        <v>910</v>
      </c>
      <c r="N20" s="361" t="s">
        <v>920</v>
      </c>
      <c r="O20" s="362">
        <v>21260</v>
      </c>
      <c r="P20" s="372">
        <v>7</v>
      </c>
      <c r="T20" s="264">
        <v>21044</v>
      </c>
      <c r="U20" s="262">
        <v>79</v>
      </c>
    </row>
    <row r="21" spans="1:21" s="19" customFormat="1" ht="62.25" customHeight="1">
      <c r="A21" s="357">
        <v>14</v>
      </c>
      <c r="B21" s="384">
        <v>588</v>
      </c>
      <c r="C21" s="360">
        <v>35481</v>
      </c>
      <c r="D21" s="385" t="s">
        <v>896</v>
      </c>
      <c r="E21" s="366" t="s">
        <v>905</v>
      </c>
      <c r="F21" s="362">
        <v>20956</v>
      </c>
      <c r="G21" s="359">
        <v>6</v>
      </c>
      <c r="H21" s="22"/>
      <c r="I21" s="357">
        <v>2</v>
      </c>
      <c r="J21" s="358" t="s">
        <v>75</v>
      </c>
      <c r="K21" s="359">
        <v>376</v>
      </c>
      <c r="L21" s="360">
        <v>35528</v>
      </c>
      <c r="M21" s="361" t="s">
        <v>815</v>
      </c>
      <c r="N21" s="361" t="s">
        <v>823</v>
      </c>
      <c r="O21" s="362">
        <v>15796</v>
      </c>
      <c r="P21" s="372">
        <v>1</v>
      </c>
      <c r="T21" s="264">
        <v>21074</v>
      </c>
      <c r="U21" s="262">
        <v>78</v>
      </c>
    </row>
    <row r="22" spans="1:21" s="19" customFormat="1" ht="62.25" customHeight="1">
      <c r="A22" s="357">
        <v>15</v>
      </c>
      <c r="B22" s="384">
        <v>320</v>
      </c>
      <c r="C22" s="360">
        <v>35431</v>
      </c>
      <c r="D22" s="385" t="s">
        <v>801</v>
      </c>
      <c r="E22" s="366" t="s">
        <v>811</v>
      </c>
      <c r="F22" s="362">
        <v>20962</v>
      </c>
      <c r="G22" s="359">
        <v>5</v>
      </c>
      <c r="H22" s="22"/>
      <c r="I22" s="357">
        <v>3</v>
      </c>
      <c r="J22" s="358" t="s">
        <v>76</v>
      </c>
      <c r="K22" s="359">
        <v>738</v>
      </c>
      <c r="L22" s="360">
        <v>35465</v>
      </c>
      <c r="M22" s="361" t="s">
        <v>939</v>
      </c>
      <c r="N22" s="361" t="s">
        <v>950</v>
      </c>
      <c r="O22" s="362">
        <v>15934</v>
      </c>
      <c r="P22" s="372">
        <v>2</v>
      </c>
      <c r="T22" s="264">
        <v>21104</v>
      </c>
      <c r="U22" s="262">
        <v>77</v>
      </c>
    </row>
    <row r="23" spans="1:21" s="19" customFormat="1" ht="62.25" customHeight="1">
      <c r="A23" s="357">
        <v>16</v>
      </c>
      <c r="B23" s="384">
        <v>519</v>
      </c>
      <c r="C23" s="360">
        <v>35919</v>
      </c>
      <c r="D23" s="385" t="s">
        <v>921</v>
      </c>
      <c r="E23" s="366" t="s">
        <v>923</v>
      </c>
      <c r="F23" s="362">
        <v>21171</v>
      </c>
      <c r="G23" s="359">
        <v>4</v>
      </c>
      <c r="H23" s="22"/>
      <c r="I23" s="357">
        <v>3</v>
      </c>
      <c r="J23" s="358" t="s">
        <v>77</v>
      </c>
      <c r="K23" s="359">
        <v>430</v>
      </c>
      <c r="L23" s="360">
        <v>35709</v>
      </c>
      <c r="M23" s="361" t="s">
        <v>853</v>
      </c>
      <c r="N23" s="361" t="s">
        <v>866</v>
      </c>
      <c r="O23" s="362">
        <v>20068</v>
      </c>
      <c r="P23" s="372">
        <v>3</v>
      </c>
      <c r="T23" s="264">
        <v>21134</v>
      </c>
      <c r="U23" s="262">
        <v>76</v>
      </c>
    </row>
    <row r="24" spans="1:21" s="19" customFormat="1" ht="62.25" customHeight="1">
      <c r="A24" s="357">
        <v>17</v>
      </c>
      <c r="B24" s="384">
        <v>508</v>
      </c>
      <c r="C24" s="360">
        <v>36526</v>
      </c>
      <c r="D24" s="385" t="s">
        <v>910</v>
      </c>
      <c r="E24" s="366" t="s">
        <v>920</v>
      </c>
      <c r="F24" s="362">
        <v>21260</v>
      </c>
      <c r="G24" s="359">
        <v>3</v>
      </c>
      <c r="H24" s="22"/>
      <c r="I24" s="357">
        <v>4</v>
      </c>
      <c r="J24" s="358" t="s">
        <v>78</v>
      </c>
      <c r="K24" s="359">
        <v>573</v>
      </c>
      <c r="L24" s="360">
        <v>36537</v>
      </c>
      <c r="M24" s="361" t="s">
        <v>963</v>
      </c>
      <c r="N24" s="361" t="s">
        <v>969</v>
      </c>
      <c r="O24" s="362">
        <v>22214</v>
      </c>
      <c r="P24" s="372">
        <v>9</v>
      </c>
      <c r="T24" s="264">
        <v>21164</v>
      </c>
      <c r="U24" s="262">
        <v>75</v>
      </c>
    </row>
    <row r="25" spans="1:21" s="19" customFormat="1" ht="62.25" customHeight="1">
      <c r="A25" s="357">
        <v>18</v>
      </c>
      <c r="B25" s="384">
        <v>400</v>
      </c>
      <c r="C25" s="360">
        <v>35804</v>
      </c>
      <c r="D25" s="385" t="s">
        <v>1027</v>
      </c>
      <c r="E25" s="366" t="s">
        <v>836</v>
      </c>
      <c r="F25" s="362">
        <v>21645</v>
      </c>
      <c r="G25" s="359">
        <v>2</v>
      </c>
      <c r="H25" s="22"/>
      <c r="I25" s="357">
        <v>5</v>
      </c>
      <c r="J25" s="358" t="s">
        <v>79</v>
      </c>
      <c r="K25" s="359">
        <v>400</v>
      </c>
      <c r="L25" s="360">
        <v>35804</v>
      </c>
      <c r="M25" s="361" t="s">
        <v>1027</v>
      </c>
      <c r="N25" s="361" t="s">
        <v>836</v>
      </c>
      <c r="O25" s="362">
        <v>21645</v>
      </c>
      <c r="P25" s="372">
        <v>8</v>
      </c>
      <c r="T25" s="264">
        <v>21204</v>
      </c>
      <c r="U25" s="262">
        <v>74</v>
      </c>
    </row>
    <row r="26" spans="1:21" s="19" customFormat="1" ht="62.25" customHeight="1">
      <c r="A26" s="357">
        <v>19</v>
      </c>
      <c r="B26" s="384">
        <v>573</v>
      </c>
      <c r="C26" s="360">
        <v>36537</v>
      </c>
      <c r="D26" s="385" t="s">
        <v>963</v>
      </c>
      <c r="E26" s="366" t="s">
        <v>969</v>
      </c>
      <c r="F26" s="362">
        <v>22214</v>
      </c>
      <c r="G26" s="359">
        <v>1</v>
      </c>
      <c r="H26" s="22"/>
      <c r="I26" s="357">
        <v>6</v>
      </c>
      <c r="J26" s="358" t="s">
        <v>214</v>
      </c>
      <c r="K26" s="359">
        <v>540</v>
      </c>
      <c r="L26" s="360">
        <v>36139</v>
      </c>
      <c r="M26" s="361" t="s">
        <v>926</v>
      </c>
      <c r="N26" s="361" t="s">
        <v>936</v>
      </c>
      <c r="O26" s="362">
        <v>20631</v>
      </c>
      <c r="P26" s="372">
        <v>5</v>
      </c>
      <c r="T26" s="264">
        <v>21244</v>
      </c>
      <c r="U26" s="262">
        <v>73</v>
      </c>
    </row>
    <row r="27" spans="1:21" s="19" customFormat="1" ht="62.25" customHeight="1">
      <c r="A27" s="74"/>
      <c r="B27" s="306"/>
      <c r="C27" s="128"/>
      <c r="D27" s="307"/>
      <c r="E27" s="187"/>
      <c r="F27" s="196"/>
      <c r="G27" s="283"/>
      <c r="H27" s="22"/>
      <c r="I27" s="357">
        <v>7</v>
      </c>
      <c r="J27" s="358" t="s">
        <v>215</v>
      </c>
      <c r="K27" s="359">
        <v>320</v>
      </c>
      <c r="L27" s="360">
        <v>35431</v>
      </c>
      <c r="M27" s="361" t="s">
        <v>801</v>
      </c>
      <c r="N27" s="361" t="s">
        <v>811</v>
      </c>
      <c r="O27" s="362">
        <v>20962</v>
      </c>
      <c r="P27" s="372">
        <v>6</v>
      </c>
      <c r="T27" s="264"/>
      <c r="U27" s="262"/>
    </row>
    <row r="28" spans="1:21" s="19" customFormat="1" ht="62.25" customHeight="1">
      <c r="A28" s="74"/>
      <c r="B28" s="306"/>
      <c r="C28" s="128"/>
      <c r="D28" s="307"/>
      <c r="E28" s="187"/>
      <c r="F28" s="196"/>
      <c r="G28" s="283"/>
      <c r="H28" s="22"/>
      <c r="I28" s="357">
        <v>8</v>
      </c>
      <c r="J28" s="358" t="s">
        <v>993</v>
      </c>
      <c r="K28" s="359">
        <v>502</v>
      </c>
      <c r="L28" s="360">
        <v>36161</v>
      </c>
      <c r="M28" s="361" t="s">
        <v>1048</v>
      </c>
      <c r="N28" s="361" t="s">
        <v>908</v>
      </c>
      <c r="O28" s="362">
        <v>20317</v>
      </c>
      <c r="P28" s="372">
        <v>4</v>
      </c>
      <c r="T28" s="264"/>
      <c r="U28" s="262"/>
    </row>
    <row r="29" spans="1:21" s="19" customFormat="1" ht="62.25" customHeight="1">
      <c r="A29" s="74"/>
      <c r="B29" s="306"/>
      <c r="C29" s="128"/>
      <c r="D29" s="307"/>
      <c r="E29" s="187"/>
      <c r="F29" s="196"/>
      <c r="G29" s="283"/>
      <c r="H29" s="22"/>
      <c r="I29" s="357"/>
      <c r="J29" s="358" t="s">
        <v>994</v>
      </c>
      <c r="K29" s="359" t="s">
        <v>1072</v>
      </c>
      <c r="L29" s="360" t="s">
        <v>1072</v>
      </c>
      <c r="M29" s="361" t="s">
        <v>1072</v>
      </c>
      <c r="N29" s="361" t="s">
        <v>1072</v>
      </c>
      <c r="O29" s="362"/>
      <c r="P29" s="372"/>
      <c r="T29" s="264">
        <v>21284</v>
      </c>
      <c r="U29" s="262">
        <v>72</v>
      </c>
    </row>
    <row r="30" spans="1:21" ht="25.5" customHeight="1">
      <c r="A30" s="36"/>
      <c r="B30" s="36"/>
      <c r="C30" s="37"/>
      <c r="D30" s="58"/>
      <c r="E30" s="38"/>
      <c r="F30" s="197"/>
      <c r="G30" s="40"/>
      <c r="I30" s="41"/>
      <c r="J30" s="42"/>
      <c r="K30" s="43"/>
      <c r="L30" s="44"/>
      <c r="M30" s="54"/>
      <c r="N30" s="54"/>
      <c r="O30" s="191"/>
      <c r="P30" s="43"/>
      <c r="T30" s="264">
        <v>23754</v>
      </c>
      <c r="U30" s="262">
        <v>39</v>
      </c>
    </row>
    <row r="31" spans="1:21" ht="25.5" customHeight="1">
      <c r="A31" s="30" t="s">
        <v>19</v>
      </c>
      <c r="B31" s="30"/>
      <c r="C31" s="30"/>
      <c r="D31" s="59"/>
      <c r="E31" s="52" t="s">
        <v>0</v>
      </c>
      <c r="F31" s="198" t="s">
        <v>1</v>
      </c>
      <c r="G31" s="27"/>
      <c r="H31" s="31" t="s">
        <v>2</v>
      </c>
      <c r="I31" s="31"/>
      <c r="J31" s="31"/>
      <c r="K31" s="31"/>
      <c r="M31" s="55" t="s">
        <v>3</v>
      </c>
      <c r="N31" s="56" t="s">
        <v>3</v>
      </c>
      <c r="O31" s="192" t="s">
        <v>3</v>
      </c>
      <c r="P31" s="30"/>
      <c r="Q31" s="32"/>
      <c r="T31" s="264">
        <v>23874</v>
      </c>
      <c r="U31" s="262">
        <v>38</v>
      </c>
    </row>
    <row r="32" spans="20:21" ht="12.75">
      <c r="T32" s="264">
        <v>23994</v>
      </c>
      <c r="U32" s="262">
        <v>37</v>
      </c>
    </row>
    <row r="33" spans="20:21" ht="12.75">
      <c r="T33" s="264">
        <v>24114</v>
      </c>
      <c r="U33" s="262">
        <v>36</v>
      </c>
    </row>
    <row r="34" spans="20:21" ht="12.75">
      <c r="T34" s="264">
        <v>24234</v>
      </c>
      <c r="U34" s="262">
        <v>35</v>
      </c>
    </row>
    <row r="35" spans="20:21" ht="12.75">
      <c r="T35" s="264">
        <v>24354</v>
      </c>
      <c r="U35" s="262">
        <v>34</v>
      </c>
    </row>
    <row r="36" spans="20:21" ht="12.75">
      <c r="T36" s="264">
        <v>24474</v>
      </c>
      <c r="U36" s="262">
        <v>33</v>
      </c>
    </row>
    <row r="37" spans="20:21" ht="12.75">
      <c r="T37" s="264">
        <v>24594</v>
      </c>
      <c r="U37" s="262">
        <v>32</v>
      </c>
    </row>
    <row r="38" spans="20:21" ht="12.75">
      <c r="T38" s="264">
        <v>24714</v>
      </c>
      <c r="U38" s="262">
        <v>31</v>
      </c>
    </row>
    <row r="39" spans="20:21" ht="12.75">
      <c r="T39" s="264">
        <v>24864</v>
      </c>
      <c r="U39" s="262">
        <v>30</v>
      </c>
    </row>
    <row r="40" spans="20:21" ht="12.75">
      <c r="T40" s="264">
        <v>25014</v>
      </c>
      <c r="U40" s="262">
        <v>29</v>
      </c>
    </row>
    <row r="41" spans="20:21" ht="12.75">
      <c r="T41" s="264">
        <v>25164</v>
      </c>
      <c r="U41" s="262">
        <v>28</v>
      </c>
    </row>
    <row r="42" spans="20:21" ht="12.75">
      <c r="T42" s="264">
        <v>25314</v>
      </c>
      <c r="U42" s="262">
        <v>27</v>
      </c>
    </row>
    <row r="43" spans="20:21" ht="12.75">
      <c r="T43" s="264">
        <v>25464</v>
      </c>
      <c r="U43" s="262">
        <v>26</v>
      </c>
    </row>
    <row r="44" spans="20:21" ht="12.75">
      <c r="T44" s="264">
        <v>25614</v>
      </c>
      <c r="U44" s="262">
        <v>25</v>
      </c>
    </row>
    <row r="45" spans="20:21" ht="12.75">
      <c r="T45" s="264">
        <v>25814</v>
      </c>
      <c r="U45" s="262">
        <v>24</v>
      </c>
    </row>
    <row r="46" spans="20:21" ht="12.75">
      <c r="T46" s="264">
        <v>30014</v>
      </c>
      <c r="U46" s="262">
        <v>23</v>
      </c>
    </row>
    <row r="47" spans="20:21" ht="12.75">
      <c r="T47" s="264">
        <v>30214</v>
      </c>
      <c r="U47" s="262">
        <v>22</v>
      </c>
    </row>
    <row r="48" spans="20:21" ht="12.75">
      <c r="T48" s="264">
        <v>30414</v>
      </c>
      <c r="U48" s="262">
        <v>21</v>
      </c>
    </row>
    <row r="49" spans="20:21" ht="12.75">
      <c r="T49" s="264">
        <v>30614</v>
      </c>
      <c r="U49" s="262">
        <v>20</v>
      </c>
    </row>
    <row r="50" spans="20:21" ht="12.75">
      <c r="T50" s="264">
        <v>30814</v>
      </c>
      <c r="U50" s="262">
        <v>19</v>
      </c>
    </row>
    <row r="51" spans="20:21" ht="12.75">
      <c r="T51" s="264">
        <v>31014</v>
      </c>
      <c r="U51" s="262">
        <v>18</v>
      </c>
    </row>
    <row r="52" spans="20:21" ht="12.75">
      <c r="T52" s="264">
        <v>31214</v>
      </c>
      <c r="U52" s="262">
        <v>17</v>
      </c>
    </row>
    <row r="53" spans="20:21" ht="12.75">
      <c r="T53" s="264">
        <v>31414</v>
      </c>
      <c r="U53" s="262">
        <v>16</v>
      </c>
    </row>
    <row r="54" spans="20:21" ht="12.75">
      <c r="T54" s="264">
        <v>31614</v>
      </c>
      <c r="U54" s="262">
        <v>15</v>
      </c>
    </row>
    <row r="55" spans="20:21" ht="12.75">
      <c r="T55" s="264">
        <v>31814</v>
      </c>
      <c r="U55" s="262">
        <v>14</v>
      </c>
    </row>
    <row r="56" spans="20:21" ht="12.75">
      <c r="T56" s="264">
        <v>32014</v>
      </c>
      <c r="U56" s="262">
        <v>13</v>
      </c>
    </row>
    <row r="57" spans="20:21" ht="12.75">
      <c r="T57" s="264">
        <v>32214</v>
      </c>
      <c r="U57" s="262">
        <v>12</v>
      </c>
    </row>
    <row r="58" spans="20:21" ht="12.75">
      <c r="T58" s="264">
        <v>32414</v>
      </c>
      <c r="U58" s="262">
        <v>11</v>
      </c>
    </row>
    <row r="59" spans="20:21" ht="12.75">
      <c r="T59" s="264">
        <v>32614</v>
      </c>
      <c r="U59" s="262">
        <v>10</v>
      </c>
    </row>
    <row r="60" spans="20:21" ht="12.75">
      <c r="T60" s="264">
        <v>32914</v>
      </c>
      <c r="U60" s="262">
        <v>9</v>
      </c>
    </row>
    <row r="61" spans="20:21" ht="12.75">
      <c r="T61" s="264">
        <v>33214</v>
      </c>
      <c r="U61" s="262">
        <v>8</v>
      </c>
    </row>
    <row r="62" spans="20:21" ht="12.75">
      <c r="T62" s="264">
        <v>33514</v>
      </c>
      <c r="U62" s="262">
        <v>7</v>
      </c>
    </row>
    <row r="63" spans="20:21" ht="12.75">
      <c r="T63" s="264">
        <v>33814</v>
      </c>
      <c r="U63" s="262">
        <v>6</v>
      </c>
    </row>
    <row r="64" spans="20:21" ht="12.75">
      <c r="T64" s="264">
        <v>34214</v>
      </c>
      <c r="U64" s="262">
        <v>5</v>
      </c>
    </row>
    <row r="65" spans="20:21" ht="12.75">
      <c r="T65" s="264">
        <v>34614</v>
      </c>
      <c r="U65" s="262">
        <v>4</v>
      </c>
    </row>
    <row r="66" spans="20:21" ht="12.75">
      <c r="T66" s="264">
        <v>35014</v>
      </c>
      <c r="U66" s="262">
        <v>3</v>
      </c>
    </row>
    <row r="67" spans="20:21" ht="12.75">
      <c r="T67" s="264">
        <v>35514</v>
      </c>
      <c r="U67" s="262">
        <v>2</v>
      </c>
    </row>
    <row r="68" spans="20:21" ht="12.75">
      <c r="T68" s="264">
        <v>40014</v>
      </c>
      <c r="U68" s="262">
        <v>1</v>
      </c>
    </row>
  </sheetData>
  <sheetProtection/>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F8:F26">
    <cfRule type="duplicateValues" priority="1" dxfId="0" stopIfTrue="1">
      <formula>AND(COUNTIF($F$8:$F$26,F8)&gt;1,NOT(ISBLANK(F8)))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ignoredErrors>
    <ignoredError sqref="D4" unlockedFormula="1"/>
  </ignoredErrors>
  <drawing r:id="rId1"/>
</worksheet>
</file>

<file path=xl/worksheets/sheet22.xml><?xml version="1.0" encoding="utf-8"?>
<worksheet xmlns="http://schemas.openxmlformats.org/spreadsheetml/2006/main" xmlns:r="http://schemas.openxmlformats.org/officeDocument/2006/relationships">
  <sheetPr>
    <tabColor rgb="FF7030A0"/>
  </sheetPr>
  <dimension ref="A1:CU95"/>
  <sheetViews>
    <sheetView view="pageBreakPreview" zoomScale="29" zoomScaleNormal="50" zoomScaleSheetLayoutView="29" workbookViewId="0" topLeftCell="A1">
      <selection activeCell="F10" sqref="F10"/>
    </sheetView>
  </sheetViews>
  <sheetFormatPr defaultColWidth="9.140625" defaultRowHeight="12.75"/>
  <cols>
    <col min="1" max="1" width="9.8515625" style="28" customWidth="1"/>
    <col min="2" max="2" width="20.00390625" style="28" hidden="1" customWidth="1"/>
    <col min="3" max="3" width="18.00390625" style="28" bestFit="1" customWidth="1"/>
    <col min="4" max="4" width="26.28125" style="61" bestFit="1" customWidth="1"/>
    <col min="5" max="5" width="42.57421875" style="28" customWidth="1"/>
    <col min="6" max="6" width="42.7109375" style="28" customWidth="1"/>
    <col min="7" max="7" width="5.57421875" style="60" bestFit="1" customWidth="1"/>
    <col min="8" max="90" width="4.7109375" style="60" customWidth="1"/>
    <col min="91" max="91" width="15.57421875" style="62" customWidth="1"/>
    <col min="92" max="92" width="15.57421875" style="63" bestFit="1" customWidth="1"/>
    <col min="93" max="93" width="12.28125" style="28" customWidth="1"/>
    <col min="94" max="97" width="9.140625" style="60" customWidth="1"/>
    <col min="98" max="98" width="9.140625" style="268" hidden="1" customWidth="1"/>
    <col min="99" max="99" width="9.140625" style="266" hidden="1" customWidth="1"/>
    <col min="100" max="16384" width="9.140625" style="60" customWidth="1"/>
  </cols>
  <sheetData>
    <row r="1" spans="1:99" s="10" customFormat="1" ht="69.75" customHeight="1">
      <c r="A1" s="538" t="str">
        <f>('YARIŞMA BİLGİLERİ'!A2)</f>
        <v>Türkiye Atletizm Federasyonu
Eskişehir Atletizm İl Temsilciliği</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T1" s="268">
        <v>100</v>
      </c>
      <c r="CU1" s="266">
        <v>1</v>
      </c>
    </row>
    <row r="2" spans="1:99" s="10" customFormat="1" ht="36.75" customHeight="1">
      <c r="A2" s="539" t="str">
        <f>'YARIŞMA BİLGİLERİ'!F19</f>
        <v>Kulüpler arası Yıldızlar Ligi 1.Kademe Yarışmaları</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c r="BB2" s="539"/>
      <c r="BC2" s="539"/>
      <c r="BD2" s="539"/>
      <c r="BE2" s="539"/>
      <c r="BF2" s="539"/>
      <c r="BG2" s="539"/>
      <c r="BH2" s="539"/>
      <c r="BI2" s="539"/>
      <c r="BJ2" s="539"/>
      <c r="BK2" s="539"/>
      <c r="BL2" s="539"/>
      <c r="BM2" s="539"/>
      <c r="BN2" s="539"/>
      <c r="BO2" s="539"/>
      <c r="BP2" s="539"/>
      <c r="BQ2" s="539"/>
      <c r="BR2" s="539"/>
      <c r="BS2" s="539"/>
      <c r="BT2" s="539"/>
      <c r="BU2" s="539"/>
      <c r="BV2" s="539"/>
      <c r="BW2" s="539"/>
      <c r="BX2" s="539"/>
      <c r="BY2" s="539"/>
      <c r="BZ2" s="539"/>
      <c r="CA2" s="539"/>
      <c r="CB2" s="539"/>
      <c r="CC2" s="539"/>
      <c r="CD2" s="539"/>
      <c r="CE2" s="539"/>
      <c r="CF2" s="539"/>
      <c r="CG2" s="539"/>
      <c r="CH2" s="539"/>
      <c r="CI2" s="539"/>
      <c r="CJ2" s="539"/>
      <c r="CK2" s="539"/>
      <c r="CL2" s="539"/>
      <c r="CM2" s="539"/>
      <c r="CN2" s="539"/>
      <c r="CO2" s="539"/>
      <c r="CT2" s="268">
        <v>110</v>
      </c>
      <c r="CU2" s="266">
        <v>2</v>
      </c>
    </row>
    <row r="3" spans="1:99" s="72" customFormat="1" ht="23.25" customHeight="1">
      <c r="A3" s="540" t="s">
        <v>96</v>
      </c>
      <c r="B3" s="540"/>
      <c r="C3" s="540"/>
      <c r="D3" s="540"/>
      <c r="E3" s="541" t="str">
        <f>'YARIŞMA PROGRAMI'!C23</f>
        <v>Sırıkla Atlama</v>
      </c>
      <c r="F3" s="541"/>
      <c r="G3" s="70"/>
      <c r="H3" s="70"/>
      <c r="I3" s="70"/>
      <c r="J3" s="70"/>
      <c r="K3" s="70"/>
      <c r="L3" s="70"/>
      <c r="M3" s="70"/>
      <c r="N3" s="70"/>
      <c r="O3" s="70"/>
      <c r="P3" s="70"/>
      <c r="Q3" s="70"/>
      <c r="R3" s="70"/>
      <c r="S3" s="70"/>
      <c r="T3" s="70"/>
      <c r="U3" s="542"/>
      <c r="V3" s="542"/>
      <c r="W3" s="542"/>
      <c r="X3" s="542"/>
      <c r="Y3" s="70"/>
      <c r="Z3" s="70"/>
      <c r="AA3" s="540"/>
      <c r="AB3" s="540"/>
      <c r="AC3" s="540"/>
      <c r="AD3" s="540"/>
      <c r="AE3" s="540"/>
      <c r="AF3" s="543"/>
      <c r="AG3" s="543"/>
      <c r="AH3" s="543"/>
      <c r="AI3" s="543"/>
      <c r="AJ3" s="543"/>
      <c r="AK3" s="70"/>
      <c r="AL3" s="70"/>
      <c r="AM3" s="70"/>
      <c r="AN3" s="70"/>
      <c r="AO3" s="70"/>
      <c r="AP3" s="70"/>
      <c r="AQ3" s="70"/>
      <c r="AR3" s="71"/>
      <c r="AS3" s="71"/>
      <c r="AT3" s="71"/>
      <c r="AU3" s="71"/>
      <c r="AV3" s="71"/>
      <c r="AW3" s="540" t="s">
        <v>455</v>
      </c>
      <c r="AX3" s="540"/>
      <c r="AY3" s="540"/>
      <c r="AZ3" s="540"/>
      <c r="BA3" s="540"/>
      <c r="BB3" s="540"/>
      <c r="BC3" s="544" t="str">
        <f>'YARIŞMA PROGRAMI'!E23</f>
        <v>Ümit SUNGUR  4.75</v>
      </c>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T3" s="268">
        <v>120</v>
      </c>
      <c r="CU3" s="266">
        <v>3</v>
      </c>
    </row>
    <row r="4" spans="1:99" s="72" customFormat="1" ht="23.25" customHeight="1">
      <c r="A4" s="549" t="s">
        <v>98</v>
      </c>
      <c r="B4" s="549"/>
      <c r="C4" s="549"/>
      <c r="D4" s="549"/>
      <c r="E4" s="550" t="str">
        <f>'YARIŞMA BİLGİLERİ'!F21</f>
        <v>Yıldız Erkekler</v>
      </c>
      <c r="F4" s="550"/>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549" t="s">
        <v>94</v>
      </c>
      <c r="AX4" s="549"/>
      <c r="AY4" s="549"/>
      <c r="AZ4" s="549"/>
      <c r="BA4" s="549"/>
      <c r="BB4" s="549"/>
      <c r="BC4" s="552" t="str">
        <f>'YARIŞMA PROGRAMI'!B23</f>
        <v>11 Mayıs 2014 - 09.20</v>
      </c>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c r="CF4" s="552"/>
      <c r="CG4" s="552"/>
      <c r="CH4" s="552"/>
      <c r="CI4" s="552"/>
      <c r="CJ4" s="552"/>
      <c r="CK4" s="552"/>
      <c r="CL4" s="552"/>
      <c r="CM4" s="552"/>
      <c r="CN4" s="552"/>
      <c r="CO4" s="552"/>
      <c r="CT4" s="268">
        <v>130</v>
      </c>
      <c r="CU4" s="266">
        <v>4</v>
      </c>
    </row>
    <row r="5" spans="1:99" s="10" customFormat="1" ht="30" customHeight="1">
      <c r="A5" s="64"/>
      <c r="B5" s="64"/>
      <c r="C5" s="64"/>
      <c r="D5" s="65"/>
      <c r="E5" s="66"/>
      <c r="F5" s="67"/>
      <c r="G5" s="68"/>
      <c r="H5" s="68"/>
      <c r="I5" s="68"/>
      <c r="J5" s="68"/>
      <c r="K5" s="64"/>
      <c r="L5" s="64"/>
      <c r="M5" s="64"/>
      <c r="N5" s="64"/>
      <c r="O5" s="64"/>
      <c r="P5" s="64"/>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551">
        <v>41770.58410173611</v>
      </c>
      <c r="CN5" s="551"/>
      <c r="CO5" s="551"/>
      <c r="CT5" s="268">
        <v>134</v>
      </c>
      <c r="CU5" s="266">
        <v>5</v>
      </c>
    </row>
    <row r="6" spans="1:99" ht="22.5" customHeight="1">
      <c r="A6" s="546" t="s">
        <v>6</v>
      </c>
      <c r="B6" s="545"/>
      <c r="C6" s="546" t="s">
        <v>80</v>
      </c>
      <c r="D6" s="546" t="s">
        <v>21</v>
      </c>
      <c r="E6" s="546" t="s">
        <v>7</v>
      </c>
      <c r="F6" s="546" t="s">
        <v>538</v>
      </c>
      <c r="G6" s="555" t="s">
        <v>22</v>
      </c>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5"/>
      <c r="BM6" s="555"/>
      <c r="BN6" s="555"/>
      <c r="BO6" s="555"/>
      <c r="BP6" s="555"/>
      <c r="BQ6" s="555"/>
      <c r="BR6" s="555"/>
      <c r="BS6" s="555"/>
      <c r="BT6" s="555"/>
      <c r="BU6" s="555"/>
      <c r="BV6" s="555"/>
      <c r="BW6" s="555"/>
      <c r="BX6" s="555"/>
      <c r="BY6" s="555"/>
      <c r="BZ6" s="555"/>
      <c r="CA6" s="555"/>
      <c r="CB6" s="555"/>
      <c r="CC6" s="555"/>
      <c r="CD6" s="555"/>
      <c r="CE6" s="555"/>
      <c r="CF6" s="555"/>
      <c r="CG6" s="555"/>
      <c r="CH6" s="555"/>
      <c r="CI6" s="555"/>
      <c r="CJ6" s="555"/>
      <c r="CK6" s="555"/>
      <c r="CL6" s="555"/>
      <c r="CM6" s="556" t="s">
        <v>8</v>
      </c>
      <c r="CN6" s="553" t="s">
        <v>140</v>
      </c>
      <c r="CO6" s="554" t="s">
        <v>9</v>
      </c>
      <c r="CT6" s="268">
        <v>138</v>
      </c>
      <c r="CU6" s="266">
        <v>6</v>
      </c>
    </row>
    <row r="7" spans="1:99" ht="54.75" customHeight="1">
      <c r="A7" s="547"/>
      <c r="B7" s="545"/>
      <c r="C7" s="547"/>
      <c r="D7" s="547"/>
      <c r="E7" s="547"/>
      <c r="F7" s="547"/>
      <c r="G7" s="579">
        <v>200</v>
      </c>
      <c r="H7" s="579"/>
      <c r="I7" s="579"/>
      <c r="J7" s="579">
        <v>220</v>
      </c>
      <c r="K7" s="579"/>
      <c r="L7" s="579"/>
      <c r="M7" s="579">
        <v>240</v>
      </c>
      <c r="N7" s="579"/>
      <c r="O7" s="579"/>
      <c r="P7" s="579">
        <v>260</v>
      </c>
      <c r="Q7" s="579"/>
      <c r="R7" s="579"/>
      <c r="S7" s="579">
        <v>270</v>
      </c>
      <c r="T7" s="579"/>
      <c r="U7" s="579"/>
      <c r="V7" s="579">
        <v>280</v>
      </c>
      <c r="W7" s="579"/>
      <c r="X7" s="579"/>
      <c r="Y7" s="579">
        <v>290</v>
      </c>
      <c r="Z7" s="579"/>
      <c r="AA7" s="579"/>
      <c r="AB7" s="579">
        <v>300</v>
      </c>
      <c r="AC7" s="579"/>
      <c r="AD7" s="579"/>
      <c r="AE7" s="579">
        <v>310</v>
      </c>
      <c r="AF7" s="579"/>
      <c r="AG7" s="579"/>
      <c r="AH7" s="579">
        <v>320</v>
      </c>
      <c r="AI7" s="579"/>
      <c r="AJ7" s="579"/>
      <c r="AK7" s="579">
        <v>330</v>
      </c>
      <c r="AL7" s="579"/>
      <c r="AM7" s="579"/>
      <c r="AN7" s="579">
        <v>335</v>
      </c>
      <c r="AO7" s="579"/>
      <c r="AP7" s="579"/>
      <c r="AQ7" s="579">
        <v>340</v>
      </c>
      <c r="AR7" s="579"/>
      <c r="AS7" s="579"/>
      <c r="AT7" s="579">
        <v>345</v>
      </c>
      <c r="AU7" s="579"/>
      <c r="AV7" s="579"/>
      <c r="AW7" s="579">
        <v>350</v>
      </c>
      <c r="AX7" s="579"/>
      <c r="AY7" s="579"/>
      <c r="AZ7" s="579">
        <v>355</v>
      </c>
      <c r="BA7" s="579"/>
      <c r="BB7" s="579"/>
      <c r="BC7" s="579">
        <v>360</v>
      </c>
      <c r="BD7" s="579"/>
      <c r="BE7" s="579"/>
      <c r="BF7" s="579">
        <v>365</v>
      </c>
      <c r="BG7" s="579"/>
      <c r="BH7" s="579"/>
      <c r="BI7" s="579">
        <v>370</v>
      </c>
      <c r="BJ7" s="579"/>
      <c r="BK7" s="579"/>
      <c r="BL7" s="576">
        <v>375</v>
      </c>
      <c r="BM7" s="577"/>
      <c r="BN7" s="578"/>
      <c r="BO7" s="576">
        <v>380</v>
      </c>
      <c r="BP7" s="577"/>
      <c r="BQ7" s="578"/>
      <c r="BR7" s="576">
        <v>390</v>
      </c>
      <c r="BS7" s="577"/>
      <c r="BT7" s="578"/>
      <c r="BU7" s="576">
        <v>400</v>
      </c>
      <c r="BV7" s="577"/>
      <c r="BW7" s="578"/>
      <c r="BX7" s="576">
        <v>410</v>
      </c>
      <c r="BY7" s="577"/>
      <c r="BZ7" s="578"/>
      <c r="CA7" s="576">
        <v>420</v>
      </c>
      <c r="CB7" s="577"/>
      <c r="CC7" s="578"/>
      <c r="CD7" s="576">
        <v>440</v>
      </c>
      <c r="CE7" s="577"/>
      <c r="CF7" s="578"/>
      <c r="CG7" s="576">
        <v>460</v>
      </c>
      <c r="CH7" s="577"/>
      <c r="CI7" s="578"/>
      <c r="CJ7" s="576">
        <v>476</v>
      </c>
      <c r="CK7" s="577"/>
      <c r="CL7" s="578"/>
      <c r="CM7" s="556"/>
      <c r="CN7" s="553"/>
      <c r="CO7" s="554"/>
      <c r="CT7" s="268">
        <v>142</v>
      </c>
      <c r="CU7" s="266">
        <v>7</v>
      </c>
    </row>
    <row r="8" spans="1:99" s="19" customFormat="1" ht="86.25" customHeight="1">
      <c r="A8" s="393">
        <v>1</v>
      </c>
      <c r="B8" s="431" t="s">
        <v>377</v>
      </c>
      <c r="C8" s="432">
        <v>440</v>
      </c>
      <c r="D8" s="433">
        <v>35432</v>
      </c>
      <c r="E8" s="434" t="s">
        <v>880</v>
      </c>
      <c r="F8" s="434" t="s">
        <v>881</v>
      </c>
      <c r="G8" s="299"/>
      <c r="H8" s="299"/>
      <c r="I8" s="299"/>
      <c r="J8" s="300"/>
      <c r="K8" s="301"/>
      <c r="L8" s="301"/>
      <c r="M8" s="299"/>
      <c r="N8" s="302"/>
      <c r="O8" s="299"/>
      <c r="P8" s="301"/>
      <c r="Q8" s="301"/>
      <c r="R8" s="301"/>
      <c r="S8" s="299"/>
      <c r="T8" s="299"/>
      <c r="U8" s="299"/>
      <c r="V8" s="301"/>
      <c r="W8" s="301"/>
      <c r="X8" s="301"/>
      <c r="Y8" s="299"/>
      <c r="Z8" s="299"/>
      <c r="AA8" s="299"/>
      <c r="AB8" s="301"/>
      <c r="AC8" s="301"/>
      <c r="AD8" s="301"/>
      <c r="AE8" s="299"/>
      <c r="AF8" s="299"/>
      <c r="AG8" s="299"/>
      <c r="AH8" s="301"/>
      <c r="AI8" s="301"/>
      <c r="AJ8" s="301"/>
      <c r="AK8" s="299"/>
      <c r="AL8" s="299"/>
      <c r="AM8" s="299"/>
      <c r="AN8" s="301"/>
      <c r="AO8" s="301"/>
      <c r="AP8" s="301"/>
      <c r="AQ8" s="299"/>
      <c r="AR8" s="299"/>
      <c r="AS8" s="299"/>
      <c r="AT8" s="301"/>
      <c r="AU8" s="303"/>
      <c r="AV8" s="303"/>
      <c r="AW8" s="299"/>
      <c r="AX8" s="299"/>
      <c r="AY8" s="299"/>
      <c r="AZ8" s="301"/>
      <c r="BA8" s="301"/>
      <c r="BB8" s="301"/>
      <c r="BC8" s="299"/>
      <c r="BD8" s="304"/>
      <c r="BE8" s="304"/>
      <c r="BF8" s="301"/>
      <c r="BG8" s="303"/>
      <c r="BH8" s="303"/>
      <c r="BI8" s="299"/>
      <c r="BJ8" s="304"/>
      <c r="BK8" s="304"/>
      <c r="BL8" s="301"/>
      <c r="BM8" s="303"/>
      <c r="BN8" s="303"/>
      <c r="BO8" s="304"/>
      <c r="BP8" s="304"/>
      <c r="BQ8" s="304"/>
      <c r="BR8" s="301"/>
      <c r="BS8" s="303"/>
      <c r="BT8" s="303"/>
      <c r="BU8" s="304" t="s">
        <v>1073</v>
      </c>
      <c r="BV8" s="304"/>
      <c r="BW8" s="304"/>
      <c r="BX8" s="301" t="s">
        <v>1103</v>
      </c>
      <c r="BY8" s="303"/>
      <c r="BZ8" s="303"/>
      <c r="CA8" s="304" t="s">
        <v>1081</v>
      </c>
      <c r="CB8" s="304" t="s">
        <v>1081</v>
      </c>
      <c r="CC8" s="304" t="s">
        <v>1103</v>
      </c>
      <c r="CD8" s="301" t="s">
        <v>1103</v>
      </c>
      <c r="CE8" s="303"/>
      <c r="CF8" s="303"/>
      <c r="CG8" s="429" t="s">
        <v>1103</v>
      </c>
      <c r="CH8" s="429"/>
      <c r="CI8" s="429"/>
      <c r="CJ8" s="303" t="s">
        <v>1081</v>
      </c>
      <c r="CK8" s="303" t="s">
        <v>1081</v>
      </c>
      <c r="CL8" s="303" t="s">
        <v>1081</v>
      </c>
      <c r="CM8" s="427">
        <v>460</v>
      </c>
      <c r="CN8" s="428">
        <v>19</v>
      </c>
      <c r="CO8" s="430" t="s">
        <v>983</v>
      </c>
      <c r="CT8" s="268">
        <v>146</v>
      </c>
      <c r="CU8" s="266">
        <v>8</v>
      </c>
    </row>
    <row r="9" spans="1:99" s="19" customFormat="1" ht="86.25" customHeight="1">
      <c r="A9" s="393">
        <v>2</v>
      </c>
      <c r="B9" s="431" t="s">
        <v>394</v>
      </c>
      <c r="C9" s="432">
        <v>324</v>
      </c>
      <c r="D9" s="433">
        <v>36161</v>
      </c>
      <c r="E9" s="434" t="s">
        <v>810</v>
      </c>
      <c r="F9" s="434" t="s">
        <v>811</v>
      </c>
      <c r="G9" s="299"/>
      <c r="H9" s="299"/>
      <c r="I9" s="299"/>
      <c r="J9" s="300"/>
      <c r="K9" s="301"/>
      <c r="L9" s="301"/>
      <c r="M9" s="299"/>
      <c r="N9" s="302"/>
      <c r="O9" s="299"/>
      <c r="P9" s="301"/>
      <c r="Q9" s="301"/>
      <c r="R9" s="301"/>
      <c r="S9" s="299"/>
      <c r="T9" s="299"/>
      <c r="U9" s="299"/>
      <c r="V9" s="301"/>
      <c r="W9" s="301"/>
      <c r="X9" s="301"/>
      <c r="Y9" s="299"/>
      <c r="Z9" s="299"/>
      <c r="AA9" s="299"/>
      <c r="AB9" s="301"/>
      <c r="AC9" s="301"/>
      <c r="AD9" s="301"/>
      <c r="AE9" s="299"/>
      <c r="AF9" s="299"/>
      <c r="AG9" s="299"/>
      <c r="AH9" s="301"/>
      <c r="AI9" s="301"/>
      <c r="AJ9" s="301"/>
      <c r="AK9" s="299"/>
      <c r="AL9" s="299"/>
      <c r="AM9" s="299"/>
      <c r="AN9" s="301"/>
      <c r="AO9" s="301"/>
      <c r="AP9" s="301"/>
      <c r="AQ9" s="299"/>
      <c r="AR9" s="299"/>
      <c r="AS9" s="299"/>
      <c r="AT9" s="301" t="s">
        <v>1073</v>
      </c>
      <c r="AU9" s="303"/>
      <c r="AV9" s="303"/>
      <c r="AW9" s="304" t="s">
        <v>1103</v>
      </c>
      <c r="AX9" s="304"/>
      <c r="AY9" s="304"/>
      <c r="AZ9" s="303" t="s">
        <v>1073</v>
      </c>
      <c r="BA9" s="303"/>
      <c r="BB9" s="303"/>
      <c r="BC9" s="304" t="s">
        <v>1073</v>
      </c>
      <c r="BD9" s="304"/>
      <c r="BE9" s="304"/>
      <c r="BF9" s="303" t="s">
        <v>1073</v>
      </c>
      <c r="BG9" s="303"/>
      <c r="BH9" s="303"/>
      <c r="BI9" s="304" t="s">
        <v>1103</v>
      </c>
      <c r="BJ9" s="304"/>
      <c r="BK9" s="304"/>
      <c r="BL9" s="303" t="s">
        <v>1073</v>
      </c>
      <c r="BM9" s="303"/>
      <c r="BN9" s="303"/>
      <c r="BO9" s="304" t="s">
        <v>1073</v>
      </c>
      <c r="BP9" s="304"/>
      <c r="BQ9" s="304"/>
      <c r="BR9" s="303" t="s">
        <v>1081</v>
      </c>
      <c r="BS9" s="303" t="s">
        <v>1103</v>
      </c>
      <c r="BT9" s="303"/>
      <c r="BU9" s="304" t="s">
        <v>1103</v>
      </c>
      <c r="BV9" s="304"/>
      <c r="BW9" s="304"/>
      <c r="BX9" s="303" t="s">
        <v>1081</v>
      </c>
      <c r="BY9" s="303" t="s">
        <v>1081</v>
      </c>
      <c r="BZ9" s="303" t="s">
        <v>1081</v>
      </c>
      <c r="CA9" s="304"/>
      <c r="CB9" s="304"/>
      <c r="CC9" s="304"/>
      <c r="CD9" s="303"/>
      <c r="CE9" s="303"/>
      <c r="CF9" s="303"/>
      <c r="CG9" s="429"/>
      <c r="CH9" s="429"/>
      <c r="CI9" s="429"/>
      <c r="CJ9" s="303"/>
      <c r="CK9" s="303"/>
      <c r="CL9" s="303"/>
      <c r="CM9" s="427">
        <v>400</v>
      </c>
      <c r="CN9" s="428">
        <v>18</v>
      </c>
      <c r="CO9" s="430" t="s">
        <v>985</v>
      </c>
      <c r="CT9" s="268">
        <v>150</v>
      </c>
      <c r="CU9" s="266">
        <v>9</v>
      </c>
    </row>
    <row r="10" spans="1:99" s="19" customFormat="1" ht="86.25" customHeight="1">
      <c r="A10" s="393">
        <v>3</v>
      </c>
      <c r="B10" s="431" t="s">
        <v>390</v>
      </c>
      <c r="C10" s="432">
        <v>424</v>
      </c>
      <c r="D10" s="433">
        <v>35859</v>
      </c>
      <c r="E10" s="434" t="s">
        <v>865</v>
      </c>
      <c r="F10" s="434" t="s">
        <v>866</v>
      </c>
      <c r="G10" s="299"/>
      <c r="H10" s="299"/>
      <c r="I10" s="299"/>
      <c r="J10" s="300"/>
      <c r="K10" s="301"/>
      <c r="L10" s="301"/>
      <c r="M10" s="299"/>
      <c r="N10" s="302"/>
      <c r="O10" s="299"/>
      <c r="P10" s="301"/>
      <c r="Q10" s="301"/>
      <c r="R10" s="301"/>
      <c r="S10" s="299"/>
      <c r="T10" s="299"/>
      <c r="U10" s="299"/>
      <c r="V10" s="301"/>
      <c r="W10" s="301"/>
      <c r="X10" s="301"/>
      <c r="Y10" s="299"/>
      <c r="Z10" s="299"/>
      <c r="AA10" s="299"/>
      <c r="AB10" s="301"/>
      <c r="AC10" s="301"/>
      <c r="AD10" s="301"/>
      <c r="AE10" s="299"/>
      <c r="AF10" s="299"/>
      <c r="AG10" s="299"/>
      <c r="AH10" s="301" t="s">
        <v>1073</v>
      </c>
      <c r="AI10" s="301"/>
      <c r="AJ10" s="301"/>
      <c r="AK10" s="299" t="s">
        <v>1103</v>
      </c>
      <c r="AL10" s="299"/>
      <c r="AM10" s="299"/>
      <c r="AN10" s="301" t="s">
        <v>1073</v>
      </c>
      <c r="AO10" s="301"/>
      <c r="AP10" s="301"/>
      <c r="AQ10" s="299" t="s">
        <v>1073</v>
      </c>
      <c r="AR10" s="299"/>
      <c r="AS10" s="299"/>
      <c r="AT10" s="301" t="s">
        <v>1073</v>
      </c>
      <c r="AU10" s="303"/>
      <c r="AV10" s="303"/>
      <c r="AW10" s="304" t="s">
        <v>1103</v>
      </c>
      <c r="AX10" s="304"/>
      <c r="AY10" s="304"/>
      <c r="AZ10" s="303" t="s">
        <v>1073</v>
      </c>
      <c r="BA10" s="303"/>
      <c r="BB10" s="303"/>
      <c r="BC10" s="304" t="s">
        <v>1081</v>
      </c>
      <c r="BD10" s="304" t="s">
        <v>1103</v>
      </c>
      <c r="BE10" s="304"/>
      <c r="BF10" s="303" t="s">
        <v>1073</v>
      </c>
      <c r="BG10" s="303"/>
      <c r="BH10" s="303"/>
      <c r="BI10" s="304" t="s">
        <v>1103</v>
      </c>
      <c r="BJ10" s="304"/>
      <c r="BK10" s="304"/>
      <c r="BL10" s="303" t="s">
        <v>1073</v>
      </c>
      <c r="BM10" s="303"/>
      <c r="BN10" s="303"/>
      <c r="BO10" s="304" t="s">
        <v>1103</v>
      </c>
      <c r="BP10" s="304"/>
      <c r="BQ10" s="304"/>
      <c r="BR10" s="303" t="s">
        <v>1081</v>
      </c>
      <c r="BS10" s="303" t="s">
        <v>1103</v>
      </c>
      <c r="BT10" s="303"/>
      <c r="BU10" s="304" t="s">
        <v>1081</v>
      </c>
      <c r="BV10" s="304" t="s">
        <v>1081</v>
      </c>
      <c r="BW10" s="304" t="s">
        <v>1081</v>
      </c>
      <c r="BX10" s="303"/>
      <c r="BY10" s="303"/>
      <c r="BZ10" s="303"/>
      <c r="CA10" s="304"/>
      <c r="CB10" s="304"/>
      <c r="CC10" s="304"/>
      <c r="CD10" s="303"/>
      <c r="CE10" s="303"/>
      <c r="CF10" s="303"/>
      <c r="CG10" s="429"/>
      <c r="CH10" s="429"/>
      <c r="CI10" s="429"/>
      <c r="CJ10" s="303"/>
      <c r="CK10" s="303"/>
      <c r="CL10" s="303"/>
      <c r="CM10" s="427">
        <v>390</v>
      </c>
      <c r="CN10" s="428">
        <v>17</v>
      </c>
      <c r="CO10" s="430" t="s">
        <v>981</v>
      </c>
      <c r="CT10" s="268">
        <v>154</v>
      </c>
      <c r="CU10" s="266">
        <v>10</v>
      </c>
    </row>
    <row r="11" spans="1:99" s="19" customFormat="1" ht="86.25" customHeight="1">
      <c r="A11" s="393">
        <v>4</v>
      </c>
      <c r="B11" s="431" t="s">
        <v>382</v>
      </c>
      <c r="C11" s="432">
        <v>332</v>
      </c>
      <c r="D11" s="433">
        <v>36045</v>
      </c>
      <c r="E11" s="434" t="s">
        <v>1023</v>
      </c>
      <c r="F11" s="434" t="s">
        <v>812</v>
      </c>
      <c r="G11" s="299"/>
      <c r="H11" s="299"/>
      <c r="I11" s="299"/>
      <c r="J11" s="300"/>
      <c r="K11" s="301"/>
      <c r="L11" s="301"/>
      <c r="M11" s="299"/>
      <c r="N11" s="302"/>
      <c r="O11" s="299"/>
      <c r="P11" s="301"/>
      <c r="Q11" s="301"/>
      <c r="R11" s="301"/>
      <c r="S11" s="299"/>
      <c r="T11" s="299"/>
      <c r="U11" s="299"/>
      <c r="V11" s="301"/>
      <c r="W11" s="301"/>
      <c r="X11" s="301"/>
      <c r="Y11" s="299"/>
      <c r="Z11" s="299"/>
      <c r="AA11" s="299"/>
      <c r="AB11" s="301"/>
      <c r="AC11" s="301"/>
      <c r="AD11" s="301"/>
      <c r="AE11" s="299" t="s">
        <v>1073</v>
      </c>
      <c r="AF11" s="299"/>
      <c r="AG11" s="299"/>
      <c r="AH11" s="301" t="s">
        <v>1103</v>
      </c>
      <c r="AI11" s="301"/>
      <c r="AJ11" s="301"/>
      <c r="AK11" s="299" t="s">
        <v>1073</v>
      </c>
      <c r="AL11" s="299"/>
      <c r="AM11" s="299"/>
      <c r="AN11" s="301" t="s">
        <v>1073</v>
      </c>
      <c r="AO11" s="301"/>
      <c r="AP11" s="301"/>
      <c r="AQ11" s="299" t="s">
        <v>1073</v>
      </c>
      <c r="AR11" s="299"/>
      <c r="AS11" s="299"/>
      <c r="AT11" s="301" t="s">
        <v>1073</v>
      </c>
      <c r="AU11" s="303"/>
      <c r="AV11" s="303"/>
      <c r="AW11" s="304" t="s">
        <v>1081</v>
      </c>
      <c r="AX11" s="304" t="s">
        <v>1103</v>
      </c>
      <c r="AY11" s="304"/>
      <c r="AZ11" s="303" t="s">
        <v>1073</v>
      </c>
      <c r="BA11" s="303"/>
      <c r="BB11" s="303"/>
      <c r="BC11" s="304" t="s">
        <v>1103</v>
      </c>
      <c r="BD11" s="304"/>
      <c r="BE11" s="304"/>
      <c r="BF11" s="303" t="s">
        <v>1073</v>
      </c>
      <c r="BG11" s="303"/>
      <c r="BH11" s="303"/>
      <c r="BI11" s="304" t="s">
        <v>1081</v>
      </c>
      <c r="BJ11" s="304" t="s">
        <v>1103</v>
      </c>
      <c r="BK11" s="304"/>
      <c r="BL11" s="303" t="s">
        <v>1073</v>
      </c>
      <c r="BM11" s="303"/>
      <c r="BN11" s="303"/>
      <c r="BO11" s="304" t="s">
        <v>1103</v>
      </c>
      <c r="BP11" s="304"/>
      <c r="BQ11" s="304"/>
      <c r="BR11" s="303" t="s">
        <v>1081</v>
      </c>
      <c r="BS11" s="303" t="s">
        <v>1081</v>
      </c>
      <c r="BT11" s="303" t="s">
        <v>1081</v>
      </c>
      <c r="BU11" s="304"/>
      <c r="BV11" s="304"/>
      <c r="BW11" s="304"/>
      <c r="BX11" s="303"/>
      <c r="BY11" s="303"/>
      <c r="BZ11" s="303"/>
      <c r="CA11" s="304"/>
      <c r="CB11" s="304"/>
      <c r="CC11" s="304"/>
      <c r="CD11" s="303"/>
      <c r="CE11" s="303"/>
      <c r="CF11" s="303"/>
      <c r="CG11" s="429"/>
      <c r="CH11" s="429"/>
      <c r="CI11" s="429"/>
      <c r="CJ11" s="303"/>
      <c r="CK11" s="303"/>
      <c r="CL11" s="303"/>
      <c r="CM11" s="427">
        <v>380</v>
      </c>
      <c r="CN11" s="428">
        <v>16</v>
      </c>
      <c r="CO11" s="430" t="s">
        <v>986</v>
      </c>
      <c r="CT11" s="268">
        <v>158</v>
      </c>
      <c r="CU11" s="266">
        <v>11</v>
      </c>
    </row>
    <row r="12" spans="1:99" s="19" customFormat="1" ht="86.25" customHeight="1">
      <c r="A12" s="393">
        <v>5</v>
      </c>
      <c r="B12" s="431" t="s">
        <v>393</v>
      </c>
      <c r="C12" s="432">
        <v>538</v>
      </c>
      <c r="D12" s="433">
        <v>36146</v>
      </c>
      <c r="E12" s="434" t="s">
        <v>935</v>
      </c>
      <c r="F12" s="434" t="s">
        <v>936</v>
      </c>
      <c r="G12" s="299"/>
      <c r="H12" s="299"/>
      <c r="I12" s="299"/>
      <c r="J12" s="300"/>
      <c r="K12" s="301"/>
      <c r="L12" s="301"/>
      <c r="M12" s="299"/>
      <c r="N12" s="302"/>
      <c r="O12" s="299"/>
      <c r="P12" s="301"/>
      <c r="Q12" s="301"/>
      <c r="R12" s="301"/>
      <c r="S12" s="299"/>
      <c r="T12" s="299"/>
      <c r="U12" s="299"/>
      <c r="V12" s="301"/>
      <c r="W12" s="301"/>
      <c r="X12" s="301"/>
      <c r="Y12" s="299"/>
      <c r="Z12" s="299"/>
      <c r="AA12" s="299"/>
      <c r="AB12" s="301"/>
      <c r="AC12" s="301"/>
      <c r="AD12" s="301"/>
      <c r="AE12" s="299"/>
      <c r="AF12" s="299"/>
      <c r="AG12" s="299"/>
      <c r="AH12" s="301"/>
      <c r="AI12" s="301"/>
      <c r="AJ12" s="301"/>
      <c r="AK12" s="299"/>
      <c r="AL12" s="299"/>
      <c r="AM12" s="299"/>
      <c r="AN12" s="301"/>
      <c r="AO12" s="301"/>
      <c r="AP12" s="301"/>
      <c r="AQ12" s="299"/>
      <c r="AR12" s="299"/>
      <c r="AS12" s="299"/>
      <c r="AT12" s="301" t="s">
        <v>1073</v>
      </c>
      <c r="AU12" s="303"/>
      <c r="AV12" s="303"/>
      <c r="AW12" s="304" t="s">
        <v>1103</v>
      </c>
      <c r="AX12" s="304"/>
      <c r="AY12" s="304"/>
      <c r="AZ12" s="303" t="s">
        <v>1073</v>
      </c>
      <c r="BA12" s="303"/>
      <c r="BB12" s="303"/>
      <c r="BC12" s="304" t="s">
        <v>1073</v>
      </c>
      <c r="BD12" s="304"/>
      <c r="BE12" s="304"/>
      <c r="BF12" s="303" t="s">
        <v>1073</v>
      </c>
      <c r="BG12" s="303"/>
      <c r="BH12" s="303"/>
      <c r="BI12" s="304" t="s">
        <v>1103</v>
      </c>
      <c r="BJ12" s="304"/>
      <c r="BK12" s="304"/>
      <c r="BL12" s="303" t="s">
        <v>1073</v>
      </c>
      <c r="BM12" s="303"/>
      <c r="BN12" s="303"/>
      <c r="BO12" s="304" t="s">
        <v>1073</v>
      </c>
      <c r="BP12" s="304"/>
      <c r="BQ12" s="304"/>
      <c r="BR12" s="303" t="s">
        <v>1081</v>
      </c>
      <c r="BS12" s="303" t="s">
        <v>1081</v>
      </c>
      <c r="BT12" s="303" t="s">
        <v>1081</v>
      </c>
      <c r="BU12" s="304"/>
      <c r="BV12" s="304"/>
      <c r="BW12" s="304"/>
      <c r="BX12" s="303"/>
      <c r="BY12" s="303"/>
      <c r="BZ12" s="303"/>
      <c r="CA12" s="304"/>
      <c r="CB12" s="304"/>
      <c r="CC12" s="304"/>
      <c r="CD12" s="303"/>
      <c r="CE12" s="303"/>
      <c r="CF12" s="303"/>
      <c r="CG12" s="429"/>
      <c r="CH12" s="429"/>
      <c r="CI12" s="429"/>
      <c r="CJ12" s="303"/>
      <c r="CK12" s="303"/>
      <c r="CL12" s="303"/>
      <c r="CM12" s="427">
        <v>370</v>
      </c>
      <c r="CN12" s="428">
        <v>15</v>
      </c>
      <c r="CO12" s="430" t="s">
        <v>987</v>
      </c>
      <c r="CT12" s="268">
        <v>161</v>
      </c>
      <c r="CU12" s="266">
        <v>12</v>
      </c>
    </row>
    <row r="13" spans="1:99" s="19" customFormat="1" ht="86.25" customHeight="1">
      <c r="A13" s="393">
        <v>6</v>
      </c>
      <c r="B13" s="431" t="s">
        <v>395</v>
      </c>
      <c r="C13" s="432">
        <v>500</v>
      </c>
      <c r="D13" s="433">
        <v>35431</v>
      </c>
      <c r="E13" s="434" t="s">
        <v>1057</v>
      </c>
      <c r="F13" s="434" t="s">
        <v>908</v>
      </c>
      <c r="G13" s="299"/>
      <c r="H13" s="299"/>
      <c r="I13" s="299"/>
      <c r="J13" s="300"/>
      <c r="K13" s="301"/>
      <c r="L13" s="301"/>
      <c r="M13" s="299"/>
      <c r="N13" s="302"/>
      <c r="O13" s="299"/>
      <c r="P13" s="301"/>
      <c r="Q13" s="301"/>
      <c r="R13" s="301"/>
      <c r="S13" s="299"/>
      <c r="T13" s="299"/>
      <c r="U13" s="299"/>
      <c r="V13" s="301"/>
      <c r="W13" s="301"/>
      <c r="X13" s="301"/>
      <c r="Y13" s="299"/>
      <c r="Z13" s="299"/>
      <c r="AA13" s="299"/>
      <c r="AB13" s="301"/>
      <c r="AC13" s="301"/>
      <c r="AD13" s="301"/>
      <c r="AE13" s="299"/>
      <c r="AF13" s="299"/>
      <c r="AG13" s="299"/>
      <c r="AH13" s="301"/>
      <c r="AI13" s="301"/>
      <c r="AJ13" s="301"/>
      <c r="AK13" s="299"/>
      <c r="AL13" s="299"/>
      <c r="AM13" s="299"/>
      <c r="AN13" s="301"/>
      <c r="AO13" s="301"/>
      <c r="AP13" s="301"/>
      <c r="AQ13" s="299"/>
      <c r="AR13" s="299"/>
      <c r="AS13" s="299"/>
      <c r="AT13" s="301"/>
      <c r="AU13" s="303"/>
      <c r="AV13" s="303"/>
      <c r="AW13" s="304" t="s">
        <v>1103</v>
      </c>
      <c r="AX13" s="304"/>
      <c r="AY13" s="304"/>
      <c r="AZ13" s="303" t="s">
        <v>1073</v>
      </c>
      <c r="BA13" s="303"/>
      <c r="BB13" s="303"/>
      <c r="BC13" s="304" t="s">
        <v>1073</v>
      </c>
      <c r="BD13" s="304"/>
      <c r="BE13" s="304"/>
      <c r="BF13" s="303" t="s">
        <v>1073</v>
      </c>
      <c r="BG13" s="303"/>
      <c r="BH13" s="303"/>
      <c r="BI13" s="304" t="s">
        <v>1073</v>
      </c>
      <c r="BJ13" s="304"/>
      <c r="BK13" s="304"/>
      <c r="BL13" s="303" t="s">
        <v>1073</v>
      </c>
      <c r="BM13" s="303"/>
      <c r="BN13" s="303"/>
      <c r="BO13" s="304" t="s">
        <v>1081</v>
      </c>
      <c r="BP13" s="304" t="s">
        <v>1081</v>
      </c>
      <c r="BQ13" s="304" t="s">
        <v>1081</v>
      </c>
      <c r="BR13" s="303"/>
      <c r="BS13" s="303"/>
      <c r="BT13" s="303"/>
      <c r="BU13" s="304"/>
      <c r="BV13" s="304"/>
      <c r="BW13" s="304"/>
      <c r="BX13" s="303"/>
      <c r="BY13" s="303"/>
      <c r="BZ13" s="303"/>
      <c r="CA13" s="304"/>
      <c r="CB13" s="304"/>
      <c r="CC13" s="304"/>
      <c r="CD13" s="303"/>
      <c r="CE13" s="303"/>
      <c r="CF13" s="303"/>
      <c r="CG13" s="429"/>
      <c r="CH13" s="429"/>
      <c r="CI13" s="429"/>
      <c r="CJ13" s="303"/>
      <c r="CK13" s="303"/>
      <c r="CL13" s="303"/>
      <c r="CM13" s="427">
        <v>350</v>
      </c>
      <c r="CN13" s="428">
        <v>14</v>
      </c>
      <c r="CO13" s="430" t="s">
        <v>982</v>
      </c>
      <c r="CT13" s="268">
        <v>164</v>
      </c>
      <c r="CU13" s="266">
        <v>13</v>
      </c>
    </row>
    <row r="14" spans="1:99" s="19" customFormat="1" ht="86.25" customHeight="1">
      <c r="A14" s="393">
        <v>7</v>
      </c>
      <c r="B14" s="431" t="s">
        <v>389</v>
      </c>
      <c r="C14" s="432">
        <v>552</v>
      </c>
      <c r="D14" s="433">
        <v>35668</v>
      </c>
      <c r="E14" s="434" t="s">
        <v>949</v>
      </c>
      <c r="F14" s="434" t="s">
        <v>950</v>
      </c>
      <c r="G14" s="299"/>
      <c r="H14" s="299"/>
      <c r="I14" s="299"/>
      <c r="J14" s="300"/>
      <c r="K14" s="301"/>
      <c r="L14" s="301"/>
      <c r="M14" s="299"/>
      <c r="N14" s="302"/>
      <c r="O14" s="299"/>
      <c r="P14" s="301"/>
      <c r="Q14" s="301"/>
      <c r="R14" s="301"/>
      <c r="S14" s="299"/>
      <c r="T14" s="299"/>
      <c r="U14" s="299"/>
      <c r="V14" s="301"/>
      <c r="W14" s="301"/>
      <c r="X14" s="301"/>
      <c r="Y14" s="299" t="s">
        <v>1073</v>
      </c>
      <c r="Z14" s="299"/>
      <c r="AA14" s="299"/>
      <c r="AB14" s="301" t="s">
        <v>1103</v>
      </c>
      <c r="AC14" s="301"/>
      <c r="AD14" s="301"/>
      <c r="AE14" s="299" t="s">
        <v>1073</v>
      </c>
      <c r="AF14" s="299"/>
      <c r="AG14" s="299"/>
      <c r="AH14" s="301" t="s">
        <v>1103</v>
      </c>
      <c r="AI14" s="301"/>
      <c r="AJ14" s="301"/>
      <c r="AK14" s="299" t="s">
        <v>1073</v>
      </c>
      <c r="AL14" s="299"/>
      <c r="AM14" s="299"/>
      <c r="AN14" s="301" t="s">
        <v>1073</v>
      </c>
      <c r="AO14" s="301"/>
      <c r="AP14" s="301"/>
      <c r="AQ14" s="299" t="s">
        <v>1081</v>
      </c>
      <c r="AR14" s="299" t="s">
        <v>1103</v>
      </c>
      <c r="AS14" s="299"/>
      <c r="AT14" s="301" t="s">
        <v>1073</v>
      </c>
      <c r="AU14" s="303"/>
      <c r="AV14" s="303"/>
      <c r="AW14" s="304" t="s">
        <v>1103</v>
      </c>
      <c r="AX14" s="304"/>
      <c r="AY14" s="304"/>
      <c r="AZ14" s="303" t="s">
        <v>1073</v>
      </c>
      <c r="BA14" s="303"/>
      <c r="BB14" s="303"/>
      <c r="BC14" s="304" t="s">
        <v>1073</v>
      </c>
      <c r="BD14" s="304"/>
      <c r="BE14" s="304"/>
      <c r="BF14" s="303" t="s">
        <v>1073</v>
      </c>
      <c r="BG14" s="303"/>
      <c r="BH14" s="303"/>
      <c r="BI14" s="304" t="s">
        <v>1081</v>
      </c>
      <c r="BJ14" s="304" t="s">
        <v>1081</v>
      </c>
      <c r="BK14" s="304" t="s">
        <v>1081</v>
      </c>
      <c r="BL14" s="303"/>
      <c r="BM14" s="303"/>
      <c r="BN14" s="303"/>
      <c r="BO14" s="304"/>
      <c r="BP14" s="304"/>
      <c r="BQ14" s="304"/>
      <c r="BR14" s="303"/>
      <c r="BS14" s="303"/>
      <c r="BT14" s="303"/>
      <c r="BU14" s="304"/>
      <c r="BV14" s="304"/>
      <c r="BW14" s="304"/>
      <c r="BX14" s="303"/>
      <c r="BY14" s="303"/>
      <c r="BZ14" s="303"/>
      <c r="CA14" s="304"/>
      <c r="CB14" s="304"/>
      <c r="CC14" s="304"/>
      <c r="CD14" s="303"/>
      <c r="CE14" s="303"/>
      <c r="CF14" s="303"/>
      <c r="CG14" s="429"/>
      <c r="CH14" s="429"/>
      <c r="CI14" s="429"/>
      <c r="CJ14" s="303"/>
      <c r="CK14" s="303"/>
      <c r="CL14" s="303"/>
      <c r="CM14" s="427">
        <v>350</v>
      </c>
      <c r="CN14" s="428">
        <v>13</v>
      </c>
      <c r="CO14" s="430" t="s">
        <v>984</v>
      </c>
      <c r="CT14" s="268">
        <v>167</v>
      </c>
      <c r="CU14" s="266">
        <v>14</v>
      </c>
    </row>
    <row r="15" spans="1:99" s="19" customFormat="1" ht="86.25" customHeight="1">
      <c r="A15" s="393">
        <v>8</v>
      </c>
      <c r="B15" s="431" t="s">
        <v>381</v>
      </c>
      <c r="C15" s="432">
        <v>462</v>
      </c>
      <c r="D15" s="433">
        <v>36269</v>
      </c>
      <c r="E15" s="434" t="s">
        <v>902</v>
      </c>
      <c r="F15" s="434" t="s">
        <v>905</v>
      </c>
      <c r="G15" s="299"/>
      <c r="H15" s="299"/>
      <c r="I15" s="299"/>
      <c r="J15" s="300"/>
      <c r="K15" s="301"/>
      <c r="L15" s="301"/>
      <c r="M15" s="299"/>
      <c r="N15" s="302"/>
      <c r="O15" s="299"/>
      <c r="P15" s="301"/>
      <c r="Q15" s="301"/>
      <c r="R15" s="301"/>
      <c r="S15" s="299"/>
      <c r="T15" s="299"/>
      <c r="U15" s="299"/>
      <c r="V15" s="301"/>
      <c r="W15" s="301"/>
      <c r="X15" s="301"/>
      <c r="Y15" s="299" t="s">
        <v>1073</v>
      </c>
      <c r="Z15" s="299"/>
      <c r="AA15" s="299"/>
      <c r="AB15" s="301" t="s">
        <v>1103</v>
      </c>
      <c r="AC15" s="301"/>
      <c r="AD15" s="301"/>
      <c r="AE15" s="299" t="s">
        <v>1073</v>
      </c>
      <c r="AF15" s="299"/>
      <c r="AG15" s="299"/>
      <c r="AH15" s="301" t="s">
        <v>1103</v>
      </c>
      <c r="AI15" s="301"/>
      <c r="AJ15" s="301"/>
      <c r="AK15" s="299" t="s">
        <v>1073</v>
      </c>
      <c r="AL15" s="299"/>
      <c r="AM15" s="299"/>
      <c r="AN15" s="301" t="s">
        <v>1103</v>
      </c>
      <c r="AO15" s="301"/>
      <c r="AP15" s="301"/>
      <c r="AQ15" s="299" t="s">
        <v>1073</v>
      </c>
      <c r="AR15" s="299"/>
      <c r="AS15" s="299"/>
      <c r="AT15" s="301" t="s">
        <v>1073</v>
      </c>
      <c r="AU15" s="303"/>
      <c r="AV15" s="303"/>
      <c r="AW15" s="304" t="s">
        <v>1081</v>
      </c>
      <c r="AX15" s="304" t="s">
        <v>1081</v>
      </c>
      <c r="AY15" s="304" t="s">
        <v>1081</v>
      </c>
      <c r="AZ15" s="303"/>
      <c r="BA15" s="303"/>
      <c r="BB15" s="303"/>
      <c r="BC15" s="304"/>
      <c r="BD15" s="304"/>
      <c r="BE15" s="304"/>
      <c r="BF15" s="303"/>
      <c r="BG15" s="303"/>
      <c r="BH15" s="303"/>
      <c r="BI15" s="304"/>
      <c r="BJ15" s="304"/>
      <c r="BK15" s="304"/>
      <c r="BL15" s="303"/>
      <c r="BM15" s="303"/>
      <c r="BN15" s="303"/>
      <c r="BO15" s="304"/>
      <c r="BP15" s="304"/>
      <c r="BQ15" s="304"/>
      <c r="BR15" s="303"/>
      <c r="BS15" s="303"/>
      <c r="BT15" s="303"/>
      <c r="BU15" s="304"/>
      <c r="BV15" s="304"/>
      <c r="BW15" s="304"/>
      <c r="BX15" s="303"/>
      <c r="BY15" s="303"/>
      <c r="BZ15" s="303"/>
      <c r="CA15" s="304"/>
      <c r="CB15" s="304"/>
      <c r="CC15" s="304"/>
      <c r="CD15" s="303"/>
      <c r="CE15" s="303"/>
      <c r="CF15" s="303"/>
      <c r="CG15" s="429"/>
      <c r="CH15" s="429"/>
      <c r="CI15" s="429"/>
      <c r="CJ15" s="303"/>
      <c r="CK15" s="303"/>
      <c r="CL15" s="303"/>
      <c r="CM15" s="427">
        <v>335</v>
      </c>
      <c r="CN15" s="428">
        <v>12</v>
      </c>
      <c r="CO15" s="430" t="s">
        <v>988</v>
      </c>
      <c r="CT15" s="268">
        <v>170</v>
      </c>
      <c r="CU15" s="266">
        <v>15</v>
      </c>
    </row>
    <row r="16" spans="1:99" s="19" customFormat="1" ht="86.25" customHeight="1">
      <c r="A16" s="393">
        <v>9</v>
      </c>
      <c r="B16" s="431" t="s">
        <v>386</v>
      </c>
      <c r="C16" s="432">
        <v>478</v>
      </c>
      <c r="D16" s="433">
        <v>36312</v>
      </c>
      <c r="E16" s="434" t="s">
        <v>1044</v>
      </c>
      <c r="F16" s="434" t="s">
        <v>906</v>
      </c>
      <c r="G16" s="299" t="s">
        <v>1103</v>
      </c>
      <c r="H16" s="299"/>
      <c r="I16" s="299"/>
      <c r="J16" s="300" t="s">
        <v>1103</v>
      </c>
      <c r="K16" s="301"/>
      <c r="L16" s="301"/>
      <c r="M16" s="299" t="s">
        <v>1081</v>
      </c>
      <c r="N16" s="302" t="s">
        <v>1103</v>
      </c>
      <c r="O16" s="299"/>
      <c r="P16" s="301" t="s">
        <v>1103</v>
      </c>
      <c r="Q16" s="301"/>
      <c r="R16" s="301"/>
      <c r="S16" s="299" t="s">
        <v>1073</v>
      </c>
      <c r="T16" s="299"/>
      <c r="U16" s="299"/>
      <c r="V16" s="301" t="s">
        <v>1081</v>
      </c>
      <c r="W16" s="301" t="s">
        <v>1103</v>
      </c>
      <c r="X16" s="301"/>
      <c r="Y16" s="299" t="s">
        <v>1073</v>
      </c>
      <c r="Z16" s="299"/>
      <c r="AA16" s="299"/>
      <c r="AB16" s="301" t="s">
        <v>1103</v>
      </c>
      <c r="AC16" s="301"/>
      <c r="AD16" s="301"/>
      <c r="AE16" s="299" t="s">
        <v>1081</v>
      </c>
      <c r="AF16" s="299" t="s">
        <v>1103</v>
      </c>
      <c r="AG16" s="299"/>
      <c r="AH16" s="301" t="s">
        <v>1081</v>
      </c>
      <c r="AI16" s="301" t="s">
        <v>1081</v>
      </c>
      <c r="AJ16" s="301" t="s">
        <v>1081</v>
      </c>
      <c r="AK16" s="299"/>
      <c r="AL16" s="299"/>
      <c r="AM16" s="299"/>
      <c r="AN16" s="301"/>
      <c r="AO16" s="301"/>
      <c r="AP16" s="301"/>
      <c r="AQ16" s="299"/>
      <c r="AR16" s="299"/>
      <c r="AS16" s="299"/>
      <c r="AT16" s="301"/>
      <c r="AU16" s="303"/>
      <c r="AV16" s="303"/>
      <c r="AW16" s="304"/>
      <c r="AX16" s="304"/>
      <c r="AY16" s="304"/>
      <c r="AZ16" s="303"/>
      <c r="BA16" s="303"/>
      <c r="BB16" s="303"/>
      <c r="BC16" s="304"/>
      <c r="BD16" s="304"/>
      <c r="BE16" s="304"/>
      <c r="BF16" s="303"/>
      <c r="BG16" s="303"/>
      <c r="BH16" s="303"/>
      <c r="BI16" s="304"/>
      <c r="BJ16" s="304"/>
      <c r="BK16" s="304"/>
      <c r="BL16" s="303"/>
      <c r="BM16" s="303"/>
      <c r="BN16" s="303"/>
      <c r="BO16" s="304"/>
      <c r="BP16" s="304"/>
      <c r="BQ16" s="304"/>
      <c r="BR16" s="303"/>
      <c r="BS16" s="303"/>
      <c r="BT16" s="303"/>
      <c r="BU16" s="304"/>
      <c r="BV16" s="304"/>
      <c r="BW16" s="304"/>
      <c r="BX16" s="303"/>
      <c r="BY16" s="303"/>
      <c r="BZ16" s="303"/>
      <c r="CA16" s="304"/>
      <c r="CB16" s="304"/>
      <c r="CC16" s="304"/>
      <c r="CD16" s="303"/>
      <c r="CE16" s="303"/>
      <c r="CF16" s="303"/>
      <c r="CG16" s="429"/>
      <c r="CH16" s="429"/>
      <c r="CI16" s="429"/>
      <c r="CJ16" s="303"/>
      <c r="CK16" s="303"/>
      <c r="CL16" s="303"/>
      <c r="CM16" s="427">
        <v>310</v>
      </c>
      <c r="CN16" s="428">
        <v>11</v>
      </c>
      <c r="CO16" s="430" t="s">
        <v>989</v>
      </c>
      <c r="CT16" s="268">
        <v>173</v>
      </c>
      <c r="CU16" s="266">
        <v>16</v>
      </c>
    </row>
    <row r="17" spans="1:99" s="19" customFormat="1" ht="86.25" customHeight="1">
      <c r="A17" s="393">
        <v>10</v>
      </c>
      <c r="B17" s="431" t="s">
        <v>379</v>
      </c>
      <c r="C17" s="432">
        <v>405</v>
      </c>
      <c r="D17" s="433">
        <v>35431</v>
      </c>
      <c r="E17" s="434" t="s">
        <v>848</v>
      </c>
      <c r="F17" s="434" t="s">
        <v>849</v>
      </c>
      <c r="G17" s="299"/>
      <c r="H17" s="299"/>
      <c r="I17" s="299"/>
      <c r="J17" s="300"/>
      <c r="K17" s="301"/>
      <c r="L17" s="301"/>
      <c r="M17" s="299"/>
      <c r="N17" s="302"/>
      <c r="O17" s="299"/>
      <c r="P17" s="301"/>
      <c r="Q17" s="301"/>
      <c r="R17" s="301"/>
      <c r="S17" s="299" t="s">
        <v>1073</v>
      </c>
      <c r="T17" s="299"/>
      <c r="U17" s="299"/>
      <c r="V17" s="301" t="s">
        <v>1103</v>
      </c>
      <c r="W17" s="301"/>
      <c r="X17" s="301"/>
      <c r="Y17" s="299" t="s">
        <v>1103</v>
      </c>
      <c r="Z17" s="299"/>
      <c r="AA17" s="299"/>
      <c r="AB17" s="301" t="s">
        <v>1103</v>
      </c>
      <c r="AC17" s="301"/>
      <c r="AD17" s="301"/>
      <c r="AE17" s="299" t="s">
        <v>1081</v>
      </c>
      <c r="AF17" s="299" t="s">
        <v>1081</v>
      </c>
      <c r="AG17" s="299" t="s">
        <v>1103</v>
      </c>
      <c r="AH17" s="301" t="s">
        <v>1081</v>
      </c>
      <c r="AI17" s="301" t="s">
        <v>1081</v>
      </c>
      <c r="AJ17" s="301" t="s">
        <v>1081</v>
      </c>
      <c r="AK17" s="299"/>
      <c r="AL17" s="299"/>
      <c r="AM17" s="299"/>
      <c r="AN17" s="301"/>
      <c r="AO17" s="301"/>
      <c r="AP17" s="301"/>
      <c r="AQ17" s="299"/>
      <c r="AR17" s="299"/>
      <c r="AS17" s="299"/>
      <c r="AT17" s="301"/>
      <c r="AU17" s="303"/>
      <c r="AV17" s="303"/>
      <c r="AW17" s="304"/>
      <c r="AX17" s="304"/>
      <c r="AY17" s="304"/>
      <c r="AZ17" s="303"/>
      <c r="BA17" s="303"/>
      <c r="BB17" s="303"/>
      <c r="BC17" s="304"/>
      <c r="BD17" s="304"/>
      <c r="BE17" s="304"/>
      <c r="BF17" s="303"/>
      <c r="BG17" s="303"/>
      <c r="BH17" s="303"/>
      <c r="BI17" s="304"/>
      <c r="BJ17" s="304"/>
      <c r="BK17" s="304"/>
      <c r="BL17" s="303"/>
      <c r="BM17" s="303"/>
      <c r="BN17" s="303"/>
      <c r="BO17" s="304"/>
      <c r="BP17" s="304"/>
      <c r="BQ17" s="304"/>
      <c r="BR17" s="303"/>
      <c r="BS17" s="303"/>
      <c r="BT17" s="303"/>
      <c r="BU17" s="304"/>
      <c r="BV17" s="304"/>
      <c r="BW17" s="304"/>
      <c r="BX17" s="303"/>
      <c r="BY17" s="303"/>
      <c r="BZ17" s="303"/>
      <c r="CA17" s="304"/>
      <c r="CB17" s="304"/>
      <c r="CC17" s="304"/>
      <c r="CD17" s="303"/>
      <c r="CE17" s="303"/>
      <c r="CF17" s="303"/>
      <c r="CG17" s="429"/>
      <c r="CH17" s="429"/>
      <c r="CI17" s="429"/>
      <c r="CJ17" s="303"/>
      <c r="CK17" s="303"/>
      <c r="CL17" s="303"/>
      <c r="CM17" s="427">
        <v>310</v>
      </c>
      <c r="CN17" s="428">
        <v>10</v>
      </c>
      <c r="CO17" s="430" t="s">
        <v>990</v>
      </c>
      <c r="CT17" s="268">
        <v>176</v>
      </c>
      <c r="CU17" s="266">
        <v>17</v>
      </c>
    </row>
    <row r="18" spans="1:99" s="19" customFormat="1" ht="86.25" customHeight="1">
      <c r="A18" s="393">
        <v>11</v>
      </c>
      <c r="B18" s="431" t="s">
        <v>380</v>
      </c>
      <c r="C18" s="432">
        <v>455</v>
      </c>
      <c r="D18" s="433">
        <v>36161</v>
      </c>
      <c r="E18" s="434" t="s">
        <v>892</v>
      </c>
      <c r="F18" s="434" t="s">
        <v>893</v>
      </c>
      <c r="G18" s="299" t="s">
        <v>1103</v>
      </c>
      <c r="H18" s="299"/>
      <c r="I18" s="299"/>
      <c r="J18" s="300" t="s">
        <v>1103</v>
      </c>
      <c r="K18" s="301"/>
      <c r="L18" s="301"/>
      <c r="M18" s="299" t="s">
        <v>1103</v>
      </c>
      <c r="N18" s="302"/>
      <c r="O18" s="299"/>
      <c r="P18" s="301" t="s">
        <v>1103</v>
      </c>
      <c r="Q18" s="301"/>
      <c r="R18" s="301"/>
      <c r="S18" s="299" t="s">
        <v>1103</v>
      </c>
      <c r="T18" s="299"/>
      <c r="U18" s="299"/>
      <c r="V18" s="301" t="s">
        <v>1081</v>
      </c>
      <c r="W18" s="301" t="s">
        <v>1081</v>
      </c>
      <c r="X18" s="301" t="s">
        <v>1103</v>
      </c>
      <c r="Y18" s="299" t="s">
        <v>1103</v>
      </c>
      <c r="Z18" s="299"/>
      <c r="AA18" s="299"/>
      <c r="AB18" s="301" t="s">
        <v>1081</v>
      </c>
      <c r="AC18" s="301" t="s">
        <v>1081</v>
      </c>
      <c r="AD18" s="301" t="s">
        <v>1081</v>
      </c>
      <c r="AE18" s="299"/>
      <c r="AF18" s="299"/>
      <c r="AG18" s="299"/>
      <c r="AH18" s="301"/>
      <c r="AI18" s="301"/>
      <c r="AJ18" s="301"/>
      <c r="AK18" s="299"/>
      <c r="AL18" s="299"/>
      <c r="AM18" s="299"/>
      <c r="AN18" s="301"/>
      <c r="AO18" s="301"/>
      <c r="AP18" s="301"/>
      <c r="AQ18" s="299"/>
      <c r="AR18" s="299"/>
      <c r="AS18" s="299"/>
      <c r="AT18" s="301"/>
      <c r="AU18" s="303"/>
      <c r="AV18" s="303"/>
      <c r="AW18" s="299"/>
      <c r="AX18" s="299"/>
      <c r="AY18" s="299"/>
      <c r="AZ18" s="301"/>
      <c r="BA18" s="301"/>
      <c r="BB18" s="301"/>
      <c r="BC18" s="299"/>
      <c r="BD18" s="304"/>
      <c r="BE18" s="304"/>
      <c r="BF18" s="301"/>
      <c r="BG18" s="303"/>
      <c r="BH18" s="303"/>
      <c r="BI18" s="299"/>
      <c r="BJ18" s="304"/>
      <c r="BK18" s="304"/>
      <c r="BL18" s="301"/>
      <c r="BM18" s="303"/>
      <c r="BN18" s="303"/>
      <c r="BO18" s="304"/>
      <c r="BP18" s="304"/>
      <c r="BQ18" s="304"/>
      <c r="BR18" s="301"/>
      <c r="BS18" s="303"/>
      <c r="BT18" s="303"/>
      <c r="BU18" s="304"/>
      <c r="BV18" s="304"/>
      <c r="BW18" s="304"/>
      <c r="BX18" s="301"/>
      <c r="BY18" s="303"/>
      <c r="BZ18" s="303"/>
      <c r="CA18" s="304"/>
      <c r="CB18" s="304"/>
      <c r="CC18" s="304"/>
      <c r="CD18" s="301"/>
      <c r="CE18" s="303"/>
      <c r="CF18" s="303"/>
      <c r="CG18" s="429"/>
      <c r="CH18" s="429"/>
      <c r="CI18" s="429"/>
      <c r="CJ18" s="303"/>
      <c r="CK18" s="303"/>
      <c r="CL18" s="303"/>
      <c r="CM18" s="427">
        <v>290</v>
      </c>
      <c r="CN18" s="428">
        <v>9</v>
      </c>
      <c r="CO18" s="430" t="s">
        <v>1171</v>
      </c>
      <c r="CT18" s="268">
        <v>179</v>
      </c>
      <c r="CU18" s="266">
        <v>18</v>
      </c>
    </row>
    <row r="19" spans="1:99" s="19" customFormat="1" ht="86.25" customHeight="1">
      <c r="A19" s="393">
        <v>12</v>
      </c>
      <c r="B19" s="431" t="s">
        <v>378</v>
      </c>
      <c r="C19" s="432">
        <v>526</v>
      </c>
      <c r="D19" s="433">
        <v>35432</v>
      </c>
      <c r="E19" s="434" t="s">
        <v>1070</v>
      </c>
      <c r="F19" s="434" t="s">
        <v>923</v>
      </c>
      <c r="G19" s="299"/>
      <c r="H19" s="299"/>
      <c r="I19" s="299"/>
      <c r="J19" s="300"/>
      <c r="K19" s="301"/>
      <c r="L19" s="301"/>
      <c r="M19" s="299" t="s">
        <v>1103</v>
      </c>
      <c r="N19" s="302"/>
      <c r="O19" s="299"/>
      <c r="P19" s="301" t="s">
        <v>1103</v>
      </c>
      <c r="Q19" s="301"/>
      <c r="R19" s="301"/>
      <c r="S19" s="299" t="s">
        <v>1081</v>
      </c>
      <c r="T19" s="299" t="s">
        <v>1103</v>
      </c>
      <c r="U19" s="299"/>
      <c r="V19" s="301" t="s">
        <v>1103</v>
      </c>
      <c r="W19" s="301"/>
      <c r="X19" s="301"/>
      <c r="Y19" s="299" t="s">
        <v>1081</v>
      </c>
      <c r="Z19" s="299" t="s">
        <v>1103</v>
      </c>
      <c r="AA19" s="299"/>
      <c r="AB19" s="301" t="s">
        <v>1081</v>
      </c>
      <c r="AC19" s="301" t="s">
        <v>1081</v>
      </c>
      <c r="AD19" s="301" t="s">
        <v>1081</v>
      </c>
      <c r="AE19" s="299"/>
      <c r="AF19" s="299"/>
      <c r="AG19" s="299"/>
      <c r="AH19" s="301"/>
      <c r="AI19" s="301"/>
      <c r="AJ19" s="301"/>
      <c r="AK19" s="299"/>
      <c r="AL19" s="299"/>
      <c r="AM19" s="299"/>
      <c r="AN19" s="301"/>
      <c r="AO19" s="301"/>
      <c r="AP19" s="301"/>
      <c r="AQ19" s="299"/>
      <c r="AR19" s="299"/>
      <c r="AS19" s="299"/>
      <c r="AT19" s="301"/>
      <c r="AU19" s="303"/>
      <c r="AV19" s="303"/>
      <c r="AW19" s="299"/>
      <c r="AX19" s="299"/>
      <c r="AY19" s="299"/>
      <c r="AZ19" s="301"/>
      <c r="BA19" s="301"/>
      <c r="BB19" s="301"/>
      <c r="BC19" s="299"/>
      <c r="BD19" s="304"/>
      <c r="BE19" s="304"/>
      <c r="BF19" s="301"/>
      <c r="BG19" s="303"/>
      <c r="BH19" s="303"/>
      <c r="BI19" s="299"/>
      <c r="BJ19" s="304"/>
      <c r="BK19" s="304"/>
      <c r="BL19" s="301"/>
      <c r="BM19" s="303"/>
      <c r="BN19" s="303"/>
      <c r="BO19" s="304"/>
      <c r="BP19" s="304"/>
      <c r="BQ19" s="304"/>
      <c r="BR19" s="301"/>
      <c r="BS19" s="303"/>
      <c r="BT19" s="303"/>
      <c r="BU19" s="304"/>
      <c r="BV19" s="304"/>
      <c r="BW19" s="304"/>
      <c r="BX19" s="301"/>
      <c r="BY19" s="303"/>
      <c r="BZ19" s="303"/>
      <c r="CA19" s="304"/>
      <c r="CB19" s="304"/>
      <c r="CC19" s="304"/>
      <c r="CD19" s="301"/>
      <c r="CE19" s="303"/>
      <c r="CF19" s="303"/>
      <c r="CG19" s="429"/>
      <c r="CH19" s="429"/>
      <c r="CI19" s="429"/>
      <c r="CJ19" s="303"/>
      <c r="CK19" s="303"/>
      <c r="CL19" s="303"/>
      <c r="CM19" s="427">
        <v>290</v>
      </c>
      <c r="CN19" s="428">
        <v>8</v>
      </c>
      <c r="CO19" s="430" t="s">
        <v>1170</v>
      </c>
      <c r="CT19" s="268">
        <v>182</v>
      </c>
      <c r="CU19" s="266">
        <v>19</v>
      </c>
    </row>
    <row r="20" spans="1:99" s="19" customFormat="1" ht="86.25" customHeight="1">
      <c r="A20" s="393">
        <v>13</v>
      </c>
      <c r="B20" s="431" t="s">
        <v>385</v>
      </c>
      <c r="C20" s="432">
        <v>388</v>
      </c>
      <c r="D20" s="433">
        <v>35449</v>
      </c>
      <c r="E20" s="434" t="s">
        <v>834</v>
      </c>
      <c r="F20" s="434" t="s">
        <v>835</v>
      </c>
      <c r="G20" s="299" t="s">
        <v>1073</v>
      </c>
      <c r="H20" s="299"/>
      <c r="I20" s="299"/>
      <c r="J20" s="300" t="s">
        <v>1103</v>
      </c>
      <c r="K20" s="301"/>
      <c r="L20" s="301"/>
      <c r="M20" s="299" t="s">
        <v>1103</v>
      </c>
      <c r="N20" s="302"/>
      <c r="O20" s="299"/>
      <c r="P20" s="301" t="s">
        <v>1103</v>
      </c>
      <c r="Q20" s="301"/>
      <c r="R20" s="301"/>
      <c r="S20" s="299" t="s">
        <v>1073</v>
      </c>
      <c r="T20" s="299"/>
      <c r="U20" s="299"/>
      <c r="V20" s="301" t="s">
        <v>1103</v>
      </c>
      <c r="W20" s="301"/>
      <c r="X20" s="301"/>
      <c r="Y20" s="299" t="s">
        <v>1081</v>
      </c>
      <c r="Z20" s="299" t="s">
        <v>1081</v>
      </c>
      <c r="AA20" s="299" t="s">
        <v>1081</v>
      </c>
      <c r="AB20" s="301"/>
      <c r="AC20" s="301"/>
      <c r="AD20" s="301"/>
      <c r="AE20" s="299"/>
      <c r="AF20" s="299"/>
      <c r="AG20" s="299"/>
      <c r="AH20" s="301"/>
      <c r="AI20" s="301"/>
      <c r="AJ20" s="301"/>
      <c r="AK20" s="299"/>
      <c r="AL20" s="299"/>
      <c r="AM20" s="299"/>
      <c r="AN20" s="301"/>
      <c r="AO20" s="301"/>
      <c r="AP20" s="301"/>
      <c r="AQ20" s="299"/>
      <c r="AR20" s="299"/>
      <c r="AS20" s="299"/>
      <c r="AT20" s="301"/>
      <c r="AU20" s="303"/>
      <c r="AV20" s="303"/>
      <c r="AW20" s="304"/>
      <c r="AX20" s="304"/>
      <c r="AY20" s="304"/>
      <c r="AZ20" s="303"/>
      <c r="BA20" s="303"/>
      <c r="BB20" s="303"/>
      <c r="BC20" s="304"/>
      <c r="BD20" s="304"/>
      <c r="BE20" s="304"/>
      <c r="BF20" s="303"/>
      <c r="BG20" s="303"/>
      <c r="BH20" s="303"/>
      <c r="BI20" s="304"/>
      <c r="BJ20" s="304"/>
      <c r="BK20" s="304"/>
      <c r="BL20" s="303"/>
      <c r="BM20" s="303"/>
      <c r="BN20" s="303"/>
      <c r="BO20" s="304"/>
      <c r="BP20" s="304"/>
      <c r="BQ20" s="304"/>
      <c r="BR20" s="303"/>
      <c r="BS20" s="303"/>
      <c r="BT20" s="303"/>
      <c r="BU20" s="304"/>
      <c r="BV20" s="304"/>
      <c r="BW20" s="304"/>
      <c r="BX20" s="303"/>
      <c r="BY20" s="303"/>
      <c r="BZ20" s="303"/>
      <c r="CA20" s="304"/>
      <c r="CB20" s="304"/>
      <c r="CC20" s="304"/>
      <c r="CD20" s="303"/>
      <c r="CE20" s="303"/>
      <c r="CF20" s="303"/>
      <c r="CG20" s="429"/>
      <c r="CH20" s="429"/>
      <c r="CI20" s="429"/>
      <c r="CJ20" s="303"/>
      <c r="CK20" s="303"/>
      <c r="CL20" s="303"/>
      <c r="CM20" s="427">
        <v>280</v>
      </c>
      <c r="CN20" s="428">
        <v>7</v>
      </c>
      <c r="CO20" s="430" t="s">
        <v>1176</v>
      </c>
      <c r="CT20" s="268">
        <v>185</v>
      </c>
      <c r="CU20" s="266">
        <v>20</v>
      </c>
    </row>
    <row r="21" spans="1:99" s="19" customFormat="1" ht="86.25" customHeight="1">
      <c r="A21" s="393">
        <v>14</v>
      </c>
      <c r="B21" s="431" t="s">
        <v>392</v>
      </c>
      <c r="C21" s="432">
        <v>397</v>
      </c>
      <c r="D21" s="433">
        <v>35491</v>
      </c>
      <c r="E21" s="434" t="s">
        <v>1030</v>
      </c>
      <c r="F21" s="434" t="s">
        <v>836</v>
      </c>
      <c r="G21" s="299"/>
      <c r="H21" s="299"/>
      <c r="I21" s="299"/>
      <c r="J21" s="300"/>
      <c r="K21" s="301"/>
      <c r="L21" s="301"/>
      <c r="M21" s="299" t="s">
        <v>1073</v>
      </c>
      <c r="N21" s="302"/>
      <c r="O21" s="299"/>
      <c r="P21" s="301" t="s">
        <v>1081</v>
      </c>
      <c r="Q21" s="301" t="s">
        <v>1103</v>
      </c>
      <c r="R21" s="301"/>
      <c r="S21" s="299" t="s">
        <v>1073</v>
      </c>
      <c r="T21" s="299"/>
      <c r="U21" s="299"/>
      <c r="V21" s="301" t="s">
        <v>1081</v>
      </c>
      <c r="W21" s="301" t="s">
        <v>1103</v>
      </c>
      <c r="X21" s="301"/>
      <c r="Y21" s="299" t="s">
        <v>1073</v>
      </c>
      <c r="Z21" s="299"/>
      <c r="AA21" s="299"/>
      <c r="AB21" s="301" t="s">
        <v>1081</v>
      </c>
      <c r="AC21" s="301" t="s">
        <v>1081</v>
      </c>
      <c r="AD21" s="301" t="s">
        <v>1081</v>
      </c>
      <c r="AE21" s="299"/>
      <c r="AF21" s="299"/>
      <c r="AG21" s="299"/>
      <c r="AH21" s="301"/>
      <c r="AI21" s="301"/>
      <c r="AJ21" s="301"/>
      <c r="AK21" s="299"/>
      <c r="AL21" s="299"/>
      <c r="AM21" s="299"/>
      <c r="AN21" s="301"/>
      <c r="AO21" s="301"/>
      <c r="AP21" s="301"/>
      <c r="AQ21" s="299"/>
      <c r="AR21" s="299"/>
      <c r="AS21" s="299"/>
      <c r="AT21" s="301"/>
      <c r="AU21" s="303"/>
      <c r="AV21" s="303"/>
      <c r="AW21" s="304"/>
      <c r="AX21" s="304"/>
      <c r="AY21" s="304"/>
      <c r="AZ21" s="303"/>
      <c r="BA21" s="303"/>
      <c r="BB21" s="303"/>
      <c r="BC21" s="304"/>
      <c r="BD21" s="304"/>
      <c r="BE21" s="304"/>
      <c r="BF21" s="303"/>
      <c r="BG21" s="303"/>
      <c r="BH21" s="303"/>
      <c r="BI21" s="304"/>
      <c r="BJ21" s="304"/>
      <c r="BK21" s="304"/>
      <c r="BL21" s="303"/>
      <c r="BM21" s="303"/>
      <c r="BN21" s="303"/>
      <c r="BO21" s="304"/>
      <c r="BP21" s="304"/>
      <c r="BQ21" s="304"/>
      <c r="BR21" s="303"/>
      <c r="BS21" s="303"/>
      <c r="BT21" s="303"/>
      <c r="BU21" s="304"/>
      <c r="BV21" s="304"/>
      <c r="BW21" s="304"/>
      <c r="BX21" s="303"/>
      <c r="BY21" s="303"/>
      <c r="BZ21" s="303"/>
      <c r="CA21" s="304"/>
      <c r="CB21" s="304"/>
      <c r="CC21" s="304"/>
      <c r="CD21" s="303"/>
      <c r="CE21" s="303"/>
      <c r="CF21" s="303"/>
      <c r="CG21" s="429"/>
      <c r="CH21" s="429"/>
      <c r="CI21" s="429"/>
      <c r="CJ21" s="303"/>
      <c r="CK21" s="303"/>
      <c r="CL21" s="303"/>
      <c r="CM21" s="427">
        <v>280</v>
      </c>
      <c r="CN21" s="428">
        <v>6</v>
      </c>
      <c r="CO21" s="430" t="s">
        <v>1180</v>
      </c>
      <c r="CT21" s="268">
        <v>188</v>
      </c>
      <c r="CU21" s="266">
        <v>21</v>
      </c>
    </row>
    <row r="22" spans="1:99" s="19" customFormat="1" ht="86.25" customHeight="1">
      <c r="A22" s="393">
        <v>15</v>
      </c>
      <c r="B22" s="431" t="s">
        <v>387</v>
      </c>
      <c r="C22" s="432">
        <v>504</v>
      </c>
      <c r="D22" s="433">
        <v>36161</v>
      </c>
      <c r="E22" s="434" t="s">
        <v>919</v>
      </c>
      <c r="F22" s="434" t="s">
        <v>920</v>
      </c>
      <c r="G22" s="299" t="s">
        <v>1103</v>
      </c>
      <c r="H22" s="299"/>
      <c r="I22" s="299"/>
      <c r="J22" s="300" t="s">
        <v>1103</v>
      </c>
      <c r="K22" s="301"/>
      <c r="L22" s="301"/>
      <c r="M22" s="299" t="s">
        <v>1103</v>
      </c>
      <c r="N22" s="302"/>
      <c r="O22" s="299"/>
      <c r="P22" s="301" t="s">
        <v>1081</v>
      </c>
      <c r="Q22" s="301" t="s">
        <v>1081</v>
      </c>
      <c r="R22" s="301" t="s">
        <v>1103</v>
      </c>
      <c r="S22" s="299" t="s">
        <v>1081</v>
      </c>
      <c r="T22" s="299" t="s">
        <v>1081</v>
      </c>
      <c r="U22" s="299" t="s">
        <v>1081</v>
      </c>
      <c r="V22" s="301"/>
      <c r="W22" s="301"/>
      <c r="X22" s="301"/>
      <c r="Y22" s="299"/>
      <c r="Z22" s="299"/>
      <c r="AA22" s="299"/>
      <c r="AB22" s="301"/>
      <c r="AC22" s="301"/>
      <c r="AD22" s="301"/>
      <c r="AE22" s="299"/>
      <c r="AF22" s="299"/>
      <c r="AG22" s="299"/>
      <c r="AH22" s="301"/>
      <c r="AI22" s="301"/>
      <c r="AJ22" s="301"/>
      <c r="AK22" s="299"/>
      <c r="AL22" s="299"/>
      <c r="AM22" s="299"/>
      <c r="AN22" s="301"/>
      <c r="AO22" s="301"/>
      <c r="AP22" s="301"/>
      <c r="AQ22" s="299"/>
      <c r="AR22" s="299"/>
      <c r="AS22" s="299"/>
      <c r="AT22" s="301"/>
      <c r="AU22" s="303"/>
      <c r="AV22" s="303"/>
      <c r="AW22" s="304"/>
      <c r="AX22" s="304"/>
      <c r="AY22" s="304"/>
      <c r="AZ22" s="303"/>
      <c r="BA22" s="303"/>
      <c r="BB22" s="303"/>
      <c r="BC22" s="304"/>
      <c r="BD22" s="304"/>
      <c r="BE22" s="304"/>
      <c r="BF22" s="303"/>
      <c r="BG22" s="303"/>
      <c r="BH22" s="303"/>
      <c r="BI22" s="304"/>
      <c r="BJ22" s="304"/>
      <c r="BK22" s="304"/>
      <c r="BL22" s="303"/>
      <c r="BM22" s="303"/>
      <c r="BN22" s="303"/>
      <c r="BO22" s="304"/>
      <c r="BP22" s="304"/>
      <c r="BQ22" s="304"/>
      <c r="BR22" s="303"/>
      <c r="BS22" s="303"/>
      <c r="BT22" s="303"/>
      <c r="BU22" s="304"/>
      <c r="BV22" s="304"/>
      <c r="BW22" s="304"/>
      <c r="BX22" s="303"/>
      <c r="BY22" s="303"/>
      <c r="BZ22" s="303"/>
      <c r="CA22" s="304"/>
      <c r="CB22" s="304"/>
      <c r="CC22" s="304"/>
      <c r="CD22" s="303"/>
      <c r="CE22" s="303"/>
      <c r="CF22" s="303"/>
      <c r="CG22" s="429"/>
      <c r="CH22" s="429"/>
      <c r="CI22" s="429"/>
      <c r="CJ22" s="303"/>
      <c r="CK22" s="303"/>
      <c r="CL22" s="303"/>
      <c r="CM22" s="427">
        <v>260</v>
      </c>
      <c r="CN22" s="428">
        <v>5</v>
      </c>
      <c r="CO22" s="430" t="s">
        <v>1177</v>
      </c>
      <c r="CT22" s="268">
        <v>191</v>
      </c>
      <c r="CU22" s="266">
        <v>22</v>
      </c>
    </row>
    <row r="23" spans="1:99" s="19" customFormat="1" ht="86.25" customHeight="1">
      <c r="A23" s="393">
        <v>16</v>
      </c>
      <c r="B23" s="431" t="s">
        <v>391</v>
      </c>
      <c r="C23" s="432">
        <v>576</v>
      </c>
      <c r="D23" s="433">
        <v>35922</v>
      </c>
      <c r="E23" s="434" t="s">
        <v>964</v>
      </c>
      <c r="F23" s="434" t="s">
        <v>969</v>
      </c>
      <c r="G23" s="299" t="s">
        <v>1073</v>
      </c>
      <c r="H23" s="299"/>
      <c r="I23" s="299"/>
      <c r="J23" s="300" t="s">
        <v>1081</v>
      </c>
      <c r="K23" s="301" t="s">
        <v>1081</v>
      </c>
      <c r="L23" s="301" t="s">
        <v>1103</v>
      </c>
      <c r="M23" s="299" t="s">
        <v>1081</v>
      </c>
      <c r="N23" s="302" t="s">
        <v>1103</v>
      </c>
      <c r="O23" s="299"/>
      <c r="P23" s="301" t="s">
        <v>1081</v>
      </c>
      <c r="Q23" s="301" t="s">
        <v>1081</v>
      </c>
      <c r="R23" s="301" t="s">
        <v>1081</v>
      </c>
      <c r="S23" s="299"/>
      <c r="T23" s="299"/>
      <c r="U23" s="299"/>
      <c r="V23" s="301"/>
      <c r="W23" s="301"/>
      <c r="X23" s="301"/>
      <c r="Y23" s="299"/>
      <c r="Z23" s="299"/>
      <c r="AA23" s="299"/>
      <c r="AB23" s="301"/>
      <c r="AC23" s="301"/>
      <c r="AD23" s="301"/>
      <c r="AE23" s="299"/>
      <c r="AF23" s="299"/>
      <c r="AG23" s="299"/>
      <c r="AH23" s="301"/>
      <c r="AI23" s="301"/>
      <c r="AJ23" s="301"/>
      <c r="AK23" s="299"/>
      <c r="AL23" s="299"/>
      <c r="AM23" s="299"/>
      <c r="AN23" s="301"/>
      <c r="AO23" s="301"/>
      <c r="AP23" s="301"/>
      <c r="AQ23" s="299"/>
      <c r="AR23" s="299"/>
      <c r="AS23" s="299"/>
      <c r="AT23" s="301"/>
      <c r="AU23" s="303"/>
      <c r="AV23" s="303"/>
      <c r="AW23" s="304"/>
      <c r="AX23" s="304"/>
      <c r="AY23" s="304"/>
      <c r="AZ23" s="303"/>
      <c r="BA23" s="303"/>
      <c r="BB23" s="303"/>
      <c r="BC23" s="304"/>
      <c r="BD23" s="304"/>
      <c r="BE23" s="304"/>
      <c r="BF23" s="303"/>
      <c r="BG23" s="303"/>
      <c r="BH23" s="303"/>
      <c r="BI23" s="304"/>
      <c r="BJ23" s="304"/>
      <c r="BK23" s="304"/>
      <c r="BL23" s="303"/>
      <c r="BM23" s="303"/>
      <c r="BN23" s="303"/>
      <c r="BO23" s="304"/>
      <c r="BP23" s="304"/>
      <c r="BQ23" s="304"/>
      <c r="BR23" s="303"/>
      <c r="BS23" s="303"/>
      <c r="BT23" s="303"/>
      <c r="BU23" s="304"/>
      <c r="BV23" s="304"/>
      <c r="BW23" s="304"/>
      <c r="BX23" s="303"/>
      <c r="BY23" s="303"/>
      <c r="BZ23" s="303"/>
      <c r="CA23" s="304"/>
      <c r="CB23" s="304"/>
      <c r="CC23" s="304"/>
      <c r="CD23" s="303"/>
      <c r="CE23" s="303"/>
      <c r="CF23" s="303"/>
      <c r="CG23" s="429"/>
      <c r="CH23" s="429"/>
      <c r="CI23" s="429"/>
      <c r="CJ23" s="303"/>
      <c r="CK23" s="303"/>
      <c r="CL23" s="303"/>
      <c r="CM23" s="427">
        <v>240</v>
      </c>
      <c r="CN23" s="428">
        <v>4</v>
      </c>
      <c r="CO23" s="430" t="s">
        <v>1179</v>
      </c>
      <c r="CT23" s="268">
        <v>194</v>
      </c>
      <c r="CU23" s="266">
        <v>23</v>
      </c>
    </row>
    <row r="24" spans="1:99" s="19" customFormat="1" ht="86.25" customHeight="1">
      <c r="A24" s="393">
        <v>17</v>
      </c>
      <c r="B24" s="431" t="s">
        <v>383</v>
      </c>
      <c r="C24" s="432">
        <v>582</v>
      </c>
      <c r="D24" s="433">
        <v>36222</v>
      </c>
      <c r="E24" s="434" t="s">
        <v>974</v>
      </c>
      <c r="F24" s="434" t="s">
        <v>980</v>
      </c>
      <c r="G24" s="299" t="s">
        <v>1081</v>
      </c>
      <c r="H24" s="299" t="s">
        <v>1081</v>
      </c>
      <c r="I24" s="299" t="s">
        <v>1103</v>
      </c>
      <c r="J24" s="300" t="s">
        <v>1103</v>
      </c>
      <c r="K24" s="301"/>
      <c r="L24" s="301"/>
      <c r="M24" s="299" t="s">
        <v>1081</v>
      </c>
      <c r="N24" s="302" t="s">
        <v>1081</v>
      </c>
      <c r="O24" s="299" t="s">
        <v>1081</v>
      </c>
      <c r="P24" s="301"/>
      <c r="Q24" s="301"/>
      <c r="R24" s="301"/>
      <c r="S24" s="299"/>
      <c r="T24" s="299"/>
      <c r="U24" s="299"/>
      <c r="V24" s="301"/>
      <c r="W24" s="301"/>
      <c r="X24" s="301"/>
      <c r="Y24" s="299"/>
      <c r="Z24" s="299"/>
      <c r="AA24" s="299"/>
      <c r="AB24" s="301"/>
      <c r="AC24" s="301"/>
      <c r="AD24" s="301"/>
      <c r="AE24" s="299"/>
      <c r="AF24" s="299"/>
      <c r="AG24" s="299"/>
      <c r="AH24" s="301"/>
      <c r="AI24" s="301"/>
      <c r="AJ24" s="301"/>
      <c r="AK24" s="299"/>
      <c r="AL24" s="299"/>
      <c r="AM24" s="299"/>
      <c r="AN24" s="301"/>
      <c r="AO24" s="301"/>
      <c r="AP24" s="301"/>
      <c r="AQ24" s="299"/>
      <c r="AR24" s="299"/>
      <c r="AS24" s="299"/>
      <c r="AT24" s="301"/>
      <c r="AU24" s="303"/>
      <c r="AV24" s="303"/>
      <c r="AW24" s="304"/>
      <c r="AX24" s="304"/>
      <c r="AY24" s="304"/>
      <c r="AZ24" s="303"/>
      <c r="BA24" s="303"/>
      <c r="BB24" s="303"/>
      <c r="BC24" s="304"/>
      <c r="BD24" s="304"/>
      <c r="BE24" s="304"/>
      <c r="BF24" s="303"/>
      <c r="BG24" s="303"/>
      <c r="BH24" s="303"/>
      <c r="BI24" s="304"/>
      <c r="BJ24" s="304"/>
      <c r="BK24" s="304"/>
      <c r="BL24" s="303"/>
      <c r="BM24" s="303"/>
      <c r="BN24" s="303"/>
      <c r="BO24" s="304"/>
      <c r="BP24" s="304"/>
      <c r="BQ24" s="304"/>
      <c r="BR24" s="303"/>
      <c r="BS24" s="303"/>
      <c r="BT24" s="303"/>
      <c r="BU24" s="304"/>
      <c r="BV24" s="304"/>
      <c r="BW24" s="304"/>
      <c r="BX24" s="303"/>
      <c r="BY24" s="303"/>
      <c r="BZ24" s="303"/>
      <c r="CA24" s="304"/>
      <c r="CB24" s="304"/>
      <c r="CC24" s="304"/>
      <c r="CD24" s="303"/>
      <c r="CE24" s="303"/>
      <c r="CF24" s="303"/>
      <c r="CG24" s="429"/>
      <c r="CH24" s="429"/>
      <c r="CI24" s="429"/>
      <c r="CJ24" s="303"/>
      <c r="CK24" s="303"/>
      <c r="CL24" s="303"/>
      <c r="CM24" s="427">
        <v>220</v>
      </c>
      <c r="CN24" s="428">
        <v>3</v>
      </c>
      <c r="CO24" s="430" t="s">
        <v>1174</v>
      </c>
      <c r="CT24" s="268">
        <v>197</v>
      </c>
      <c r="CU24" s="266">
        <v>24</v>
      </c>
    </row>
    <row r="25" spans="1:99" s="19" customFormat="1" ht="86.25" customHeight="1">
      <c r="A25" s="393">
        <v>18</v>
      </c>
      <c r="B25" s="431" t="s">
        <v>388</v>
      </c>
      <c r="C25" s="432">
        <v>365</v>
      </c>
      <c r="D25" s="433">
        <v>36161</v>
      </c>
      <c r="E25" s="434" t="s">
        <v>822</v>
      </c>
      <c r="F25" s="434" t="s">
        <v>823</v>
      </c>
      <c r="G25" s="299" t="s">
        <v>1103</v>
      </c>
      <c r="H25" s="299"/>
      <c r="I25" s="299"/>
      <c r="J25" s="300" t="s">
        <v>1081</v>
      </c>
      <c r="K25" s="301" t="s">
        <v>1081</v>
      </c>
      <c r="L25" s="301" t="s">
        <v>1103</v>
      </c>
      <c r="M25" s="299" t="s">
        <v>1081</v>
      </c>
      <c r="N25" s="302" t="s">
        <v>1081</v>
      </c>
      <c r="O25" s="299" t="s">
        <v>1081</v>
      </c>
      <c r="P25" s="301"/>
      <c r="Q25" s="301"/>
      <c r="R25" s="301"/>
      <c r="S25" s="299"/>
      <c r="T25" s="299"/>
      <c r="U25" s="299"/>
      <c r="V25" s="301"/>
      <c r="W25" s="301"/>
      <c r="X25" s="301"/>
      <c r="Y25" s="299"/>
      <c r="Z25" s="299"/>
      <c r="AA25" s="299"/>
      <c r="AB25" s="301"/>
      <c r="AC25" s="301"/>
      <c r="AD25" s="301"/>
      <c r="AE25" s="299"/>
      <c r="AF25" s="299"/>
      <c r="AG25" s="299"/>
      <c r="AH25" s="301"/>
      <c r="AI25" s="301"/>
      <c r="AJ25" s="301"/>
      <c r="AK25" s="299"/>
      <c r="AL25" s="299"/>
      <c r="AM25" s="299"/>
      <c r="AN25" s="301"/>
      <c r="AO25" s="301"/>
      <c r="AP25" s="301"/>
      <c r="AQ25" s="299"/>
      <c r="AR25" s="299"/>
      <c r="AS25" s="299"/>
      <c r="AT25" s="301"/>
      <c r="AU25" s="303"/>
      <c r="AV25" s="303"/>
      <c r="AW25" s="304"/>
      <c r="AX25" s="304"/>
      <c r="AY25" s="304"/>
      <c r="AZ25" s="303"/>
      <c r="BA25" s="303"/>
      <c r="BB25" s="303"/>
      <c r="BC25" s="304"/>
      <c r="BD25" s="304"/>
      <c r="BE25" s="304"/>
      <c r="BF25" s="303"/>
      <c r="BG25" s="303"/>
      <c r="BH25" s="303"/>
      <c r="BI25" s="304"/>
      <c r="BJ25" s="304"/>
      <c r="BK25" s="304"/>
      <c r="BL25" s="303"/>
      <c r="BM25" s="303"/>
      <c r="BN25" s="303"/>
      <c r="BO25" s="304"/>
      <c r="BP25" s="304"/>
      <c r="BQ25" s="304"/>
      <c r="BR25" s="303"/>
      <c r="BS25" s="303"/>
      <c r="BT25" s="303"/>
      <c r="BU25" s="304"/>
      <c r="BV25" s="304"/>
      <c r="BW25" s="304"/>
      <c r="BX25" s="303"/>
      <c r="BY25" s="303"/>
      <c r="BZ25" s="303"/>
      <c r="CA25" s="304"/>
      <c r="CB25" s="304"/>
      <c r="CC25" s="304"/>
      <c r="CD25" s="303"/>
      <c r="CE25" s="303"/>
      <c r="CF25" s="303"/>
      <c r="CG25" s="429"/>
      <c r="CH25" s="429"/>
      <c r="CI25" s="429"/>
      <c r="CJ25" s="303"/>
      <c r="CK25" s="303"/>
      <c r="CL25" s="303"/>
      <c r="CM25" s="427">
        <v>220</v>
      </c>
      <c r="CN25" s="428">
        <v>2</v>
      </c>
      <c r="CO25" s="430" t="s">
        <v>1178</v>
      </c>
      <c r="CT25" s="268">
        <v>200</v>
      </c>
      <c r="CU25" s="266">
        <v>25</v>
      </c>
    </row>
    <row r="26" spans="1:99" s="19" customFormat="1" ht="86.25" customHeight="1">
      <c r="A26" s="393" t="s">
        <v>1073</v>
      </c>
      <c r="B26" s="431" t="s">
        <v>384</v>
      </c>
      <c r="C26" s="432">
        <v>0</v>
      </c>
      <c r="D26" s="433">
        <v>0</v>
      </c>
      <c r="E26" s="434" t="s">
        <v>1072</v>
      </c>
      <c r="F26" s="434" t="s">
        <v>959</v>
      </c>
      <c r="G26" s="299" t="s">
        <v>1073</v>
      </c>
      <c r="H26" s="299"/>
      <c r="I26" s="299"/>
      <c r="J26" s="300" t="s">
        <v>1103</v>
      </c>
      <c r="K26" s="301"/>
      <c r="L26" s="301"/>
      <c r="M26" s="299" t="s">
        <v>1103</v>
      </c>
      <c r="N26" s="302"/>
      <c r="O26" s="299"/>
      <c r="P26" s="301" t="s">
        <v>1103</v>
      </c>
      <c r="Q26" s="301"/>
      <c r="R26" s="301"/>
      <c r="S26" s="299" t="s">
        <v>1073</v>
      </c>
      <c r="T26" s="299"/>
      <c r="U26" s="299"/>
      <c r="V26" s="301" t="s">
        <v>1103</v>
      </c>
      <c r="W26" s="301"/>
      <c r="X26" s="301"/>
      <c r="Y26" s="299" t="s">
        <v>1081</v>
      </c>
      <c r="Z26" s="299" t="s">
        <v>1081</v>
      </c>
      <c r="AA26" s="299" t="s">
        <v>1081</v>
      </c>
      <c r="AB26" s="301"/>
      <c r="AC26" s="301"/>
      <c r="AD26" s="301"/>
      <c r="AE26" s="299"/>
      <c r="AF26" s="299"/>
      <c r="AG26" s="299"/>
      <c r="AH26" s="301"/>
      <c r="AI26" s="301"/>
      <c r="AJ26" s="301"/>
      <c r="AK26" s="299"/>
      <c r="AL26" s="299"/>
      <c r="AM26" s="299"/>
      <c r="AN26" s="301"/>
      <c r="AO26" s="301"/>
      <c r="AP26" s="301"/>
      <c r="AQ26" s="299"/>
      <c r="AR26" s="299"/>
      <c r="AS26" s="299"/>
      <c r="AT26" s="301"/>
      <c r="AU26" s="303"/>
      <c r="AV26" s="303"/>
      <c r="AW26" s="304"/>
      <c r="AX26" s="304"/>
      <c r="AY26" s="304"/>
      <c r="AZ26" s="303"/>
      <c r="BA26" s="303"/>
      <c r="BB26" s="303"/>
      <c r="BC26" s="304"/>
      <c r="BD26" s="304"/>
      <c r="BE26" s="304"/>
      <c r="BF26" s="303"/>
      <c r="BG26" s="303"/>
      <c r="BH26" s="303"/>
      <c r="BI26" s="304"/>
      <c r="BJ26" s="304"/>
      <c r="BK26" s="304"/>
      <c r="BL26" s="303"/>
      <c r="BM26" s="303"/>
      <c r="BN26" s="303"/>
      <c r="BO26" s="304"/>
      <c r="BP26" s="304"/>
      <c r="BQ26" s="304"/>
      <c r="BR26" s="303"/>
      <c r="BS26" s="303"/>
      <c r="BT26" s="303"/>
      <c r="BU26" s="304"/>
      <c r="BV26" s="304"/>
      <c r="BW26" s="304"/>
      <c r="BX26" s="303"/>
      <c r="BY26" s="303"/>
      <c r="BZ26" s="303"/>
      <c r="CA26" s="304"/>
      <c r="CB26" s="304"/>
      <c r="CC26" s="304"/>
      <c r="CD26" s="303"/>
      <c r="CE26" s="303"/>
      <c r="CF26" s="303"/>
      <c r="CG26" s="429"/>
      <c r="CH26" s="429"/>
      <c r="CI26" s="429"/>
      <c r="CJ26" s="303"/>
      <c r="CK26" s="303"/>
      <c r="CL26" s="303"/>
      <c r="CM26" s="427" t="s">
        <v>1175</v>
      </c>
      <c r="CN26" s="428">
        <v>0</v>
      </c>
      <c r="CO26" s="430" t="s">
        <v>1073</v>
      </c>
      <c r="CT26" s="268">
        <v>203</v>
      </c>
      <c r="CU26" s="266">
        <v>26</v>
      </c>
    </row>
    <row r="27" spans="1:99" s="19" customFormat="1" ht="86.25" customHeight="1">
      <c r="A27" s="373"/>
      <c r="B27" s="374" t="s">
        <v>396</v>
      </c>
      <c r="C27" s="375" t="s">
        <v>1072</v>
      </c>
      <c r="D27" s="376" t="s">
        <v>1072</v>
      </c>
      <c r="E27" s="377" t="s">
        <v>1072</v>
      </c>
      <c r="F27" s="377" t="s">
        <v>1072</v>
      </c>
      <c r="G27" s="299"/>
      <c r="H27" s="299"/>
      <c r="I27" s="299"/>
      <c r="J27" s="300"/>
      <c r="K27" s="301"/>
      <c r="L27" s="301"/>
      <c r="M27" s="299"/>
      <c r="N27" s="302"/>
      <c r="O27" s="299"/>
      <c r="P27" s="301"/>
      <c r="Q27" s="301"/>
      <c r="R27" s="301"/>
      <c r="S27" s="299"/>
      <c r="T27" s="299"/>
      <c r="U27" s="299"/>
      <c r="V27" s="301"/>
      <c r="W27" s="301"/>
      <c r="X27" s="301"/>
      <c r="Y27" s="299"/>
      <c r="Z27" s="299"/>
      <c r="AA27" s="299"/>
      <c r="AB27" s="301"/>
      <c r="AC27" s="301"/>
      <c r="AD27" s="301"/>
      <c r="AE27" s="299"/>
      <c r="AF27" s="299"/>
      <c r="AG27" s="299"/>
      <c r="AH27" s="301"/>
      <c r="AI27" s="301"/>
      <c r="AJ27" s="301"/>
      <c r="AK27" s="299"/>
      <c r="AL27" s="299"/>
      <c r="AM27" s="299"/>
      <c r="AN27" s="301"/>
      <c r="AO27" s="301"/>
      <c r="AP27" s="301"/>
      <c r="AQ27" s="299"/>
      <c r="AR27" s="299"/>
      <c r="AS27" s="299"/>
      <c r="AT27" s="301"/>
      <c r="AU27" s="303"/>
      <c r="AV27" s="303"/>
      <c r="AW27" s="304"/>
      <c r="AX27" s="304"/>
      <c r="AY27" s="304"/>
      <c r="AZ27" s="303"/>
      <c r="BA27" s="303"/>
      <c r="BB27" s="303"/>
      <c r="BC27" s="304"/>
      <c r="BD27" s="304"/>
      <c r="BE27" s="304"/>
      <c r="BF27" s="303"/>
      <c r="BG27" s="303"/>
      <c r="BH27" s="303"/>
      <c r="BI27" s="304"/>
      <c r="BJ27" s="304"/>
      <c r="BK27" s="304"/>
      <c r="BL27" s="303"/>
      <c r="BM27" s="303"/>
      <c r="BN27" s="303"/>
      <c r="BO27" s="304"/>
      <c r="BP27" s="304"/>
      <c r="BQ27" s="304"/>
      <c r="BR27" s="303"/>
      <c r="BS27" s="303"/>
      <c r="BT27" s="303"/>
      <c r="BU27" s="304"/>
      <c r="BV27" s="304"/>
      <c r="BW27" s="304"/>
      <c r="BX27" s="303"/>
      <c r="BY27" s="303"/>
      <c r="BZ27" s="303"/>
      <c r="CA27" s="304"/>
      <c r="CB27" s="304"/>
      <c r="CC27" s="304"/>
      <c r="CD27" s="303"/>
      <c r="CE27" s="303"/>
      <c r="CF27" s="303"/>
      <c r="CG27" s="429"/>
      <c r="CH27" s="429"/>
      <c r="CI27" s="429"/>
      <c r="CJ27" s="303"/>
      <c r="CK27" s="303"/>
      <c r="CL27" s="303"/>
      <c r="CM27" s="427"/>
      <c r="CN27" s="428"/>
      <c r="CO27" s="427"/>
      <c r="CT27" s="268">
        <v>206</v>
      </c>
      <c r="CU27" s="266">
        <v>27</v>
      </c>
    </row>
    <row r="28" spans="5:99" ht="86.25" customHeight="1">
      <c r="E28" s="58"/>
      <c r="CT28" s="268">
        <v>224</v>
      </c>
      <c r="CU28" s="266">
        <v>33</v>
      </c>
    </row>
    <row r="29" spans="1:99" s="81" customFormat="1" ht="20.25">
      <c r="A29" s="77" t="s">
        <v>23</v>
      </c>
      <c r="B29" s="77"/>
      <c r="C29" s="77"/>
      <c r="D29" s="78"/>
      <c r="E29" s="79"/>
      <c r="F29" s="80" t="s">
        <v>0</v>
      </c>
      <c r="J29" s="81" t="s">
        <v>1</v>
      </c>
      <c r="S29" s="81" t="s">
        <v>2</v>
      </c>
      <c r="AA29" s="81" t="s">
        <v>3</v>
      </c>
      <c r="AL29" s="81" t="s">
        <v>3</v>
      </c>
      <c r="CM29" s="82" t="s">
        <v>3</v>
      </c>
      <c r="CN29" s="80"/>
      <c r="CO29" s="80"/>
      <c r="CT29" s="268">
        <v>227</v>
      </c>
      <c r="CU29" s="266">
        <v>34</v>
      </c>
    </row>
    <row r="30" spans="5:99" ht="20.25">
      <c r="E30" s="58"/>
      <c r="CT30" s="268">
        <v>230</v>
      </c>
      <c r="CU30" s="266">
        <v>35</v>
      </c>
    </row>
    <row r="31" spans="5:99" ht="20.25">
      <c r="E31" s="58"/>
      <c r="CT31" s="268">
        <v>233</v>
      </c>
      <c r="CU31" s="266">
        <v>36</v>
      </c>
    </row>
    <row r="32" spans="5:99" ht="20.25">
      <c r="E32" s="58"/>
      <c r="CT32" s="268">
        <v>236</v>
      </c>
      <c r="CU32" s="266">
        <v>37</v>
      </c>
    </row>
    <row r="33" spans="98:99" ht="20.25">
      <c r="CT33" s="268">
        <v>239</v>
      </c>
      <c r="CU33" s="266">
        <v>38</v>
      </c>
    </row>
    <row r="34" spans="98:99" ht="20.25">
      <c r="CT34" s="268">
        <v>242</v>
      </c>
      <c r="CU34" s="266">
        <v>39</v>
      </c>
    </row>
    <row r="35" spans="98:99" ht="20.25">
      <c r="CT35" s="268">
        <v>245</v>
      </c>
      <c r="CU35" s="266">
        <v>40</v>
      </c>
    </row>
    <row r="36" spans="98:99" ht="20.25">
      <c r="CT36" s="268">
        <v>248</v>
      </c>
      <c r="CU36" s="266">
        <v>41</v>
      </c>
    </row>
    <row r="37" spans="98:99" ht="20.25">
      <c r="CT37" s="268">
        <v>251</v>
      </c>
      <c r="CU37" s="266">
        <v>42</v>
      </c>
    </row>
    <row r="38" spans="98:99" ht="20.25">
      <c r="CT38" s="268">
        <v>254</v>
      </c>
      <c r="CU38" s="266">
        <v>43</v>
      </c>
    </row>
    <row r="39" spans="98:99" ht="20.25">
      <c r="CT39" s="268">
        <v>257</v>
      </c>
      <c r="CU39" s="266">
        <v>44</v>
      </c>
    </row>
    <row r="40" spans="98:99" ht="20.25">
      <c r="CT40" s="268">
        <v>260</v>
      </c>
      <c r="CU40" s="266">
        <v>45</v>
      </c>
    </row>
    <row r="41" spans="98:99" ht="20.25">
      <c r="CT41" s="268">
        <v>262</v>
      </c>
      <c r="CU41" s="266">
        <v>46</v>
      </c>
    </row>
    <row r="42" spans="98:99" ht="20.25">
      <c r="CT42" s="268">
        <v>264</v>
      </c>
      <c r="CU42" s="266">
        <v>47</v>
      </c>
    </row>
    <row r="43" spans="98:99" ht="20.25">
      <c r="CT43" s="268">
        <v>266</v>
      </c>
      <c r="CU43" s="266">
        <v>48</v>
      </c>
    </row>
    <row r="44" spans="98:99" ht="20.25">
      <c r="CT44" s="268">
        <v>268</v>
      </c>
      <c r="CU44" s="266">
        <v>49</v>
      </c>
    </row>
    <row r="45" spans="98:99" ht="20.25">
      <c r="CT45" s="268">
        <v>270</v>
      </c>
      <c r="CU45" s="266">
        <v>50</v>
      </c>
    </row>
    <row r="46" spans="98:99" ht="20.25">
      <c r="CT46" s="268">
        <v>272</v>
      </c>
      <c r="CU46" s="266">
        <v>51</v>
      </c>
    </row>
    <row r="47" spans="98:99" ht="20.25">
      <c r="CT47" s="268">
        <v>274</v>
      </c>
      <c r="CU47" s="266">
        <v>52</v>
      </c>
    </row>
    <row r="48" spans="98:99" ht="20.25">
      <c r="CT48" s="268">
        <v>276</v>
      </c>
      <c r="CU48" s="266">
        <v>53</v>
      </c>
    </row>
    <row r="49" spans="98:99" ht="20.25">
      <c r="CT49" s="268">
        <v>278</v>
      </c>
      <c r="CU49" s="266">
        <v>54</v>
      </c>
    </row>
    <row r="50" spans="98:99" ht="20.25">
      <c r="CT50" s="268">
        <v>280</v>
      </c>
      <c r="CU50" s="266">
        <v>55</v>
      </c>
    </row>
    <row r="51" spans="98:99" ht="20.25">
      <c r="CT51" s="268">
        <v>282</v>
      </c>
      <c r="CU51" s="266">
        <v>56</v>
      </c>
    </row>
    <row r="52" spans="98:99" ht="20.25">
      <c r="CT52" s="268">
        <v>284</v>
      </c>
      <c r="CU52" s="266">
        <v>57</v>
      </c>
    </row>
    <row r="53" spans="98:99" ht="20.25">
      <c r="CT53" s="268">
        <v>286</v>
      </c>
      <c r="CU53" s="266">
        <v>58</v>
      </c>
    </row>
    <row r="54" spans="98:99" ht="20.25">
      <c r="CT54" s="268">
        <v>288</v>
      </c>
      <c r="CU54" s="266">
        <v>59</v>
      </c>
    </row>
    <row r="55" spans="98:99" ht="20.25">
      <c r="CT55" s="268">
        <v>290</v>
      </c>
      <c r="CU55" s="266">
        <v>60</v>
      </c>
    </row>
    <row r="56" spans="98:99" ht="20.25">
      <c r="CT56" s="268">
        <v>292</v>
      </c>
      <c r="CU56" s="266">
        <v>61</v>
      </c>
    </row>
    <row r="57" spans="98:99" ht="20.25">
      <c r="CT57" s="268">
        <v>294</v>
      </c>
      <c r="CU57" s="266">
        <v>62</v>
      </c>
    </row>
    <row r="58" spans="98:99" ht="20.25">
      <c r="CT58" s="268">
        <v>296</v>
      </c>
      <c r="CU58" s="266">
        <v>63</v>
      </c>
    </row>
    <row r="59" spans="98:99" ht="20.25">
      <c r="CT59" s="268">
        <v>298</v>
      </c>
      <c r="CU59" s="266">
        <v>64</v>
      </c>
    </row>
    <row r="60" spans="98:99" ht="20.25">
      <c r="CT60" s="268">
        <v>300</v>
      </c>
      <c r="CU60" s="266">
        <v>65</v>
      </c>
    </row>
    <row r="61" spans="98:99" ht="20.25">
      <c r="CT61" s="268">
        <v>302</v>
      </c>
      <c r="CU61" s="266">
        <v>66</v>
      </c>
    </row>
    <row r="62" spans="98:99" ht="20.25">
      <c r="CT62" s="268">
        <v>304</v>
      </c>
      <c r="CU62" s="266">
        <v>67</v>
      </c>
    </row>
    <row r="63" spans="98:99" ht="20.25">
      <c r="CT63" s="268">
        <v>306</v>
      </c>
      <c r="CU63" s="266">
        <v>68</v>
      </c>
    </row>
    <row r="64" spans="98:99" ht="20.25">
      <c r="CT64" s="268">
        <v>308</v>
      </c>
      <c r="CU64" s="266">
        <v>69</v>
      </c>
    </row>
    <row r="65" spans="98:99" ht="20.25">
      <c r="CT65" s="268">
        <v>310</v>
      </c>
      <c r="CU65" s="266">
        <v>70</v>
      </c>
    </row>
    <row r="66" spans="98:99" ht="20.25">
      <c r="CT66" s="268">
        <v>312</v>
      </c>
      <c r="CU66" s="266">
        <v>71</v>
      </c>
    </row>
    <row r="67" spans="98:99" ht="20.25">
      <c r="CT67" s="268">
        <v>314</v>
      </c>
      <c r="CU67" s="266">
        <v>72</v>
      </c>
    </row>
    <row r="68" spans="98:99" ht="20.25">
      <c r="CT68" s="268">
        <v>316</v>
      </c>
      <c r="CU68" s="266">
        <v>73</v>
      </c>
    </row>
    <row r="69" spans="98:99" ht="20.25">
      <c r="CT69" s="268">
        <v>318</v>
      </c>
      <c r="CU69" s="266">
        <v>74</v>
      </c>
    </row>
    <row r="70" spans="98:99" ht="20.25">
      <c r="CT70" s="268">
        <v>320</v>
      </c>
      <c r="CU70" s="266">
        <v>75</v>
      </c>
    </row>
    <row r="71" spans="98:99" ht="20.25">
      <c r="CT71" s="268">
        <v>322</v>
      </c>
      <c r="CU71" s="266">
        <v>76</v>
      </c>
    </row>
    <row r="72" spans="98:99" ht="20.25">
      <c r="CT72" s="268">
        <v>324</v>
      </c>
      <c r="CU72" s="266">
        <v>77</v>
      </c>
    </row>
    <row r="73" spans="98:99" ht="20.25">
      <c r="CT73" s="268">
        <v>326</v>
      </c>
      <c r="CU73" s="266">
        <v>78</v>
      </c>
    </row>
    <row r="74" spans="98:99" ht="20.25">
      <c r="CT74" s="268">
        <v>328</v>
      </c>
      <c r="CU74" s="266">
        <v>79</v>
      </c>
    </row>
    <row r="75" spans="98:99" ht="20.25">
      <c r="CT75" s="268">
        <v>330</v>
      </c>
      <c r="CU75" s="266">
        <v>80</v>
      </c>
    </row>
    <row r="76" spans="98:99" ht="20.25">
      <c r="CT76" s="268">
        <v>332</v>
      </c>
      <c r="CU76" s="266">
        <v>81</v>
      </c>
    </row>
    <row r="77" spans="98:99" ht="20.25">
      <c r="CT77" s="268">
        <v>334</v>
      </c>
      <c r="CU77" s="266">
        <v>82</v>
      </c>
    </row>
    <row r="78" spans="98:99" ht="20.25">
      <c r="CT78" s="268">
        <v>336</v>
      </c>
      <c r="CU78" s="266">
        <v>83</v>
      </c>
    </row>
    <row r="79" spans="98:99" ht="20.25">
      <c r="CT79" s="268">
        <v>338</v>
      </c>
      <c r="CU79" s="266">
        <v>84</v>
      </c>
    </row>
    <row r="80" spans="98:99" ht="20.25">
      <c r="CT80" s="268">
        <v>340</v>
      </c>
      <c r="CU80" s="266">
        <v>85</v>
      </c>
    </row>
    <row r="81" spans="98:99" ht="20.25">
      <c r="CT81" s="268">
        <v>342</v>
      </c>
      <c r="CU81" s="266">
        <v>86</v>
      </c>
    </row>
    <row r="82" spans="98:99" ht="20.25">
      <c r="CT82" s="268">
        <v>344</v>
      </c>
      <c r="CU82" s="266">
        <v>87</v>
      </c>
    </row>
    <row r="83" spans="98:99" ht="20.25">
      <c r="CT83" s="268">
        <v>346</v>
      </c>
      <c r="CU83" s="266">
        <v>88</v>
      </c>
    </row>
    <row r="84" spans="98:99" ht="20.25">
      <c r="CT84" s="268">
        <v>348</v>
      </c>
      <c r="CU84" s="266">
        <v>89</v>
      </c>
    </row>
    <row r="85" spans="98:99" ht="20.25">
      <c r="CT85" s="268">
        <v>350</v>
      </c>
      <c r="CU85" s="266">
        <v>90</v>
      </c>
    </row>
    <row r="86" spans="98:99" ht="20.25">
      <c r="CT86" s="268">
        <v>351</v>
      </c>
      <c r="CU86" s="266">
        <v>91</v>
      </c>
    </row>
    <row r="87" spans="98:99" ht="20.25">
      <c r="CT87" s="268">
        <v>352</v>
      </c>
      <c r="CU87" s="266">
        <v>92</v>
      </c>
    </row>
    <row r="88" spans="98:99" ht="20.25">
      <c r="CT88" s="268">
        <v>353</v>
      </c>
      <c r="CU88" s="266">
        <v>93</v>
      </c>
    </row>
    <row r="89" spans="98:99" ht="20.25">
      <c r="CT89" s="268">
        <v>354</v>
      </c>
      <c r="CU89" s="266">
        <v>94</v>
      </c>
    </row>
    <row r="90" spans="98:99" ht="20.25">
      <c r="CT90" s="268">
        <v>355</v>
      </c>
      <c r="CU90" s="266">
        <v>95</v>
      </c>
    </row>
    <row r="91" spans="98:99" ht="20.25">
      <c r="CT91" s="267">
        <v>356</v>
      </c>
      <c r="CU91" s="265">
        <v>96</v>
      </c>
    </row>
    <row r="92" spans="98:99" ht="20.25">
      <c r="CT92" s="267">
        <v>357</v>
      </c>
      <c r="CU92" s="265">
        <v>97</v>
      </c>
    </row>
    <row r="93" spans="98:99" ht="20.25">
      <c r="CT93" s="267">
        <v>358</v>
      </c>
      <c r="CU93" s="265">
        <v>98</v>
      </c>
    </row>
    <row r="94" spans="98:99" ht="20.25">
      <c r="CT94" s="267">
        <v>359</v>
      </c>
      <c r="CU94" s="265">
        <v>99</v>
      </c>
    </row>
    <row r="95" spans="98:99" ht="20.25">
      <c r="CT95" s="267">
        <v>360</v>
      </c>
      <c r="CU95" s="265">
        <v>100</v>
      </c>
    </row>
  </sheetData>
  <sheetProtection/>
  <mergeCells count="52">
    <mergeCell ref="CJ7:CL7"/>
    <mergeCell ref="CG7:CI7"/>
    <mergeCell ref="BO7:BQ7"/>
    <mergeCell ref="BR7:BT7"/>
    <mergeCell ref="BU7:BW7"/>
    <mergeCell ref="BX7:BZ7"/>
    <mergeCell ref="CA7:CC7"/>
    <mergeCell ref="CD7:CF7"/>
    <mergeCell ref="A1:CO1"/>
    <mergeCell ref="A2:CO2"/>
    <mergeCell ref="A3:D3"/>
    <mergeCell ref="E3:F3"/>
    <mergeCell ref="U3:X3"/>
    <mergeCell ref="AA3:AE3"/>
    <mergeCell ref="AF3:AJ3"/>
    <mergeCell ref="AW3:BB3"/>
    <mergeCell ref="BC3:CO3"/>
    <mergeCell ref="A4:D4"/>
    <mergeCell ref="E4:F4"/>
    <mergeCell ref="AW4:BB4"/>
    <mergeCell ref="BC4:CO4"/>
    <mergeCell ref="CM5:CO5"/>
    <mergeCell ref="A6:A7"/>
    <mergeCell ref="B6:B7"/>
    <mergeCell ref="C6:C7"/>
    <mergeCell ref="D6:D7"/>
    <mergeCell ref="E6:E7"/>
    <mergeCell ref="F6:F7"/>
    <mergeCell ref="G6:CL6"/>
    <mergeCell ref="CM6:CM7"/>
    <mergeCell ref="CN6:CN7"/>
    <mergeCell ref="CO6:CO7"/>
    <mergeCell ref="G7:I7"/>
    <mergeCell ref="J7:L7"/>
    <mergeCell ref="M7:O7"/>
    <mergeCell ref="P7:R7"/>
    <mergeCell ref="S7:U7"/>
    <mergeCell ref="V7:X7"/>
    <mergeCell ref="Y7:AA7"/>
    <mergeCell ref="AB7:AD7"/>
    <mergeCell ref="AE7:AG7"/>
    <mergeCell ref="AH7:AJ7"/>
    <mergeCell ref="AK7:AM7"/>
    <mergeCell ref="BL7:BN7"/>
    <mergeCell ref="BF7:BH7"/>
    <mergeCell ref="BI7:BK7"/>
    <mergeCell ref="AN7:AP7"/>
    <mergeCell ref="AQ7:AS7"/>
    <mergeCell ref="AT7:AV7"/>
    <mergeCell ref="AW7:AY7"/>
    <mergeCell ref="AZ7:BB7"/>
    <mergeCell ref="BC7:BE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25" r:id="rId2"/>
  <drawing r:id="rId1"/>
</worksheet>
</file>

<file path=xl/worksheets/sheet23.xml><?xml version="1.0" encoding="utf-8"?>
<worksheet xmlns="http://schemas.openxmlformats.org/spreadsheetml/2006/main" xmlns:r="http://schemas.openxmlformats.org/officeDocument/2006/relationships">
  <sheetPr>
    <tabColor rgb="FF7030A0"/>
  </sheetPr>
  <dimension ref="A1:U71"/>
  <sheetViews>
    <sheetView view="pageBreakPreview" zoomScale="70" zoomScaleSheetLayoutView="70" zoomScalePageLayoutView="0" workbookViewId="0" topLeftCell="A1">
      <selection activeCell="N9" sqref="N9"/>
    </sheetView>
  </sheetViews>
  <sheetFormatPr defaultColWidth="9.140625" defaultRowHeight="12.75"/>
  <cols>
    <col min="1" max="1" width="4.8515625" style="27" customWidth="1"/>
    <col min="2" max="2" width="10.00390625" style="27" bestFit="1" customWidth="1"/>
    <col min="3" max="3" width="14.421875" style="21" customWidth="1"/>
    <col min="4" max="4" width="22.140625" style="53" customWidth="1"/>
    <col min="5" max="5" width="36.00390625" style="53" customWidth="1"/>
    <col min="6" max="6" width="12.00390625" style="193" bestFit="1" customWidth="1"/>
    <col min="7" max="7" width="7.57421875" style="28" customWidth="1"/>
    <col min="8" max="8" width="2.140625" style="21" customWidth="1"/>
    <col min="9" max="9" width="4.421875" style="27" customWidth="1"/>
    <col min="10" max="10" width="12.421875" style="27" hidden="1" customWidth="1"/>
    <col min="11" max="11" width="6.57421875" style="27" customWidth="1"/>
    <col min="12" max="12" width="15.140625" style="29" bestFit="1" customWidth="1"/>
    <col min="13" max="13" width="20.57421875" style="57" bestFit="1" customWidth="1"/>
    <col min="14" max="14" width="41.57421875" style="57" bestFit="1" customWidth="1"/>
    <col min="15" max="15" width="11.140625" style="193" customWidth="1"/>
    <col min="16" max="16" width="7.7109375" style="21" customWidth="1"/>
    <col min="17" max="17" width="5.7109375" style="21" customWidth="1"/>
    <col min="18" max="19" width="9.140625" style="21" customWidth="1"/>
    <col min="20" max="20" width="9.140625" style="264" hidden="1" customWidth="1"/>
    <col min="21" max="21" width="9.140625" style="262" hidden="1" customWidth="1"/>
    <col min="22" max="16384" width="9.140625" style="21" customWidth="1"/>
  </cols>
  <sheetData>
    <row r="1" spans="1:21" s="10" customFormat="1" ht="50.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3">
        <v>20414</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3">
        <v>20444</v>
      </c>
      <c r="U2" s="259">
        <v>99</v>
      </c>
    </row>
    <row r="3" spans="1:21" s="12" customFormat="1" ht="29.25" customHeight="1">
      <c r="A3" s="515" t="s">
        <v>96</v>
      </c>
      <c r="B3" s="515"/>
      <c r="C3" s="515"/>
      <c r="D3" s="516" t="str">
        <f>'YARIŞMA PROGRAMI'!C26</f>
        <v>3000 Metre</v>
      </c>
      <c r="E3" s="516"/>
      <c r="F3" s="517"/>
      <c r="G3" s="517"/>
      <c r="H3" s="11"/>
      <c r="I3" s="504"/>
      <c r="J3" s="504"/>
      <c r="K3" s="504"/>
      <c r="L3" s="504"/>
      <c r="M3" s="254" t="s">
        <v>455</v>
      </c>
      <c r="N3" s="520" t="str">
        <f>'YARIŞMA PROGRAMI'!E26</f>
        <v>Haydar DOĞAN  8:18.22</v>
      </c>
      <c r="O3" s="520"/>
      <c r="P3" s="520"/>
      <c r="T3" s="263">
        <v>20474</v>
      </c>
      <c r="U3" s="259">
        <v>98</v>
      </c>
    </row>
    <row r="4" spans="1:21" s="12" customFormat="1" ht="17.25" customHeight="1">
      <c r="A4" s="518" t="s">
        <v>86</v>
      </c>
      <c r="B4" s="518"/>
      <c r="C4" s="518"/>
      <c r="D4" s="519" t="str">
        <f>'YARIŞMA BİLGİLERİ'!F21</f>
        <v>Yıldız Erkekler</v>
      </c>
      <c r="E4" s="519"/>
      <c r="F4" s="194"/>
      <c r="G4" s="33"/>
      <c r="H4" s="33"/>
      <c r="I4" s="33"/>
      <c r="J4" s="33"/>
      <c r="K4" s="33"/>
      <c r="L4" s="34"/>
      <c r="M4" s="84" t="s">
        <v>5</v>
      </c>
      <c r="N4" s="505" t="str">
        <f>'YARIŞMA PROGRAMI'!B26</f>
        <v>11 Mayıs 2014 - 12.45</v>
      </c>
      <c r="O4" s="505"/>
      <c r="P4" s="505"/>
      <c r="T4" s="263">
        <v>20504</v>
      </c>
      <c r="U4" s="259">
        <v>97</v>
      </c>
    </row>
    <row r="5" spans="1:21" s="10" customFormat="1" ht="15" customHeight="1">
      <c r="A5" s="13"/>
      <c r="B5" s="13"/>
      <c r="C5" s="14"/>
      <c r="D5" s="15"/>
      <c r="E5" s="16"/>
      <c r="F5" s="195"/>
      <c r="G5" s="16"/>
      <c r="H5" s="16"/>
      <c r="I5" s="13"/>
      <c r="J5" s="13"/>
      <c r="K5" s="13"/>
      <c r="L5" s="17"/>
      <c r="M5" s="18"/>
      <c r="N5" s="531">
        <v>41770.58427407408</v>
      </c>
      <c r="O5" s="531"/>
      <c r="P5" s="531"/>
      <c r="T5" s="263">
        <v>20534</v>
      </c>
      <c r="U5" s="259">
        <v>96</v>
      </c>
    </row>
    <row r="6" spans="1:21" s="19" customFormat="1" ht="18.75" customHeight="1">
      <c r="A6" s="511" t="s">
        <v>12</v>
      </c>
      <c r="B6" s="512" t="s">
        <v>81</v>
      </c>
      <c r="C6" s="510" t="s">
        <v>93</v>
      </c>
      <c r="D6" s="509" t="s">
        <v>14</v>
      </c>
      <c r="E6" s="509" t="s">
        <v>537</v>
      </c>
      <c r="F6" s="557" t="s">
        <v>15</v>
      </c>
      <c r="G6" s="507" t="s">
        <v>226</v>
      </c>
      <c r="I6" s="277" t="s">
        <v>16</v>
      </c>
      <c r="J6" s="278"/>
      <c r="K6" s="278"/>
      <c r="L6" s="278"/>
      <c r="M6" s="278"/>
      <c r="N6" s="278"/>
      <c r="O6" s="278"/>
      <c r="P6" s="279"/>
      <c r="T6" s="264">
        <v>20564</v>
      </c>
      <c r="U6" s="262">
        <v>95</v>
      </c>
    </row>
    <row r="7" spans="1:21" ht="26.25" customHeight="1">
      <c r="A7" s="511"/>
      <c r="B7" s="513"/>
      <c r="C7" s="510"/>
      <c r="D7" s="509"/>
      <c r="E7" s="509"/>
      <c r="F7" s="557"/>
      <c r="G7" s="508"/>
      <c r="H7" s="20"/>
      <c r="I7" s="50" t="s">
        <v>12</v>
      </c>
      <c r="J7" s="50" t="s">
        <v>82</v>
      </c>
      <c r="K7" s="50" t="s">
        <v>81</v>
      </c>
      <c r="L7" s="130" t="s">
        <v>13</v>
      </c>
      <c r="M7" s="131" t="s">
        <v>14</v>
      </c>
      <c r="N7" s="131" t="s">
        <v>537</v>
      </c>
      <c r="O7" s="189" t="s">
        <v>15</v>
      </c>
      <c r="P7" s="50" t="s">
        <v>28</v>
      </c>
      <c r="T7" s="264">
        <v>20594</v>
      </c>
      <c r="U7" s="262">
        <v>94</v>
      </c>
    </row>
    <row r="8" spans="1:21" s="19" customFormat="1" ht="55.5" customHeight="1">
      <c r="A8" s="357">
        <v>1</v>
      </c>
      <c r="B8" s="384">
        <v>442</v>
      </c>
      <c r="C8" s="360">
        <v>35836</v>
      </c>
      <c r="D8" s="385" t="s">
        <v>870</v>
      </c>
      <c r="E8" s="366" t="s">
        <v>881</v>
      </c>
      <c r="F8" s="362">
        <v>85083</v>
      </c>
      <c r="G8" s="359">
        <v>19</v>
      </c>
      <c r="H8" s="22"/>
      <c r="I8" s="357">
        <v>1</v>
      </c>
      <c r="J8" s="358" t="s">
        <v>623</v>
      </c>
      <c r="K8" s="359">
        <v>442</v>
      </c>
      <c r="L8" s="360">
        <v>35836</v>
      </c>
      <c r="M8" s="361" t="s">
        <v>870</v>
      </c>
      <c r="N8" s="361" t="s">
        <v>881</v>
      </c>
      <c r="O8" s="362">
        <v>85083</v>
      </c>
      <c r="P8" s="372">
        <v>1</v>
      </c>
      <c r="T8" s="264">
        <v>20624</v>
      </c>
      <c r="U8" s="262">
        <v>93</v>
      </c>
    </row>
    <row r="9" spans="1:21" s="19" customFormat="1" ht="55.5" customHeight="1">
      <c r="A9" s="357">
        <v>2</v>
      </c>
      <c r="B9" s="384">
        <v>581</v>
      </c>
      <c r="C9" s="360">
        <v>35782</v>
      </c>
      <c r="D9" s="385" t="s">
        <v>973</v>
      </c>
      <c r="E9" s="366" t="s">
        <v>980</v>
      </c>
      <c r="F9" s="362">
        <v>90172</v>
      </c>
      <c r="G9" s="359">
        <v>18</v>
      </c>
      <c r="H9" s="22"/>
      <c r="I9" s="357">
        <v>2</v>
      </c>
      <c r="J9" s="358" t="s">
        <v>624</v>
      </c>
      <c r="K9" s="359">
        <v>527</v>
      </c>
      <c r="L9" s="360">
        <v>35853</v>
      </c>
      <c r="M9" s="361" t="s">
        <v>1062</v>
      </c>
      <c r="N9" s="361" t="s">
        <v>923</v>
      </c>
      <c r="O9" s="362">
        <v>102535</v>
      </c>
      <c r="P9" s="372">
        <v>9</v>
      </c>
      <c r="T9" s="264">
        <v>20654</v>
      </c>
      <c r="U9" s="262">
        <v>92</v>
      </c>
    </row>
    <row r="10" spans="1:21" s="19" customFormat="1" ht="55.5" customHeight="1">
      <c r="A10" s="357">
        <v>3</v>
      </c>
      <c r="B10" s="384">
        <v>343</v>
      </c>
      <c r="C10" s="360">
        <v>36520</v>
      </c>
      <c r="D10" s="385" t="s">
        <v>1128</v>
      </c>
      <c r="E10" s="366" t="s">
        <v>812</v>
      </c>
      <c r="F10" s="362">
        <v>90352</v>
      </c>
      <c r="G10" s="359">
        <v>17</v>
      </c>
      <c r="H10" s="22"/>
      <c r="I10" s="357">
        <v>3</v>
      </c>
      <c r="J10" s="358" t="s">
        <v>625</v>
      </c>
      <c r="K10" s="359">
        <v>410</v>
      </c>
      <c r="L10" s="360">
        <v>36161</v>
      </c>
      <c r="M10" s="361" t="s">
        <v>840</v>
      </c>
      <c r="N10" s="361" t="s">
        <v>849</v>
      </c>
      <c r="O10" s="362">
        <v>95408</v>
      </c>
      <c r="P10" s="372">
        <v>7</v>
      </c>
      <c r="T10" s="264">
        <v>20684</v>
      </c>
      <c r="U10" s="262">
        <v>91</v>
      </c>
    </row>
    <row r="11" spans="1:21" s="19" customFormat="1" ht="55.5" customHeight="1">
      <c r="A11" s="357">
        <v>4</v>
      </c>
      <c r="B11" s="384">
        <v>420</v>
      </c>
      <c r="C11" s="360">
        <v>35548</v>
      </c>
      <c r="D11" s="385" t="s">
        <v>854</v>
      </c>
      <c r="E11" s="366" t="s">
        <v>866</v>
      </c>
      <c r="F11" s="362">
        <v>90535</v>
      </c>
      <c r="G11" s="359">
        <v>16</v>
      </c>
      <c r="H11" s="22"/>
      <c r="I11" s="357">
        <v>4</v>
      </c>
      <c r="J11" s="358" t="s">
        <v>626</v>
      </c>
      <c r="K11" s="359">
        <v>456</v>
      </c>
      <c r="L11" s="360">
        <v>36526</v>
      </c>
      <c r="M11" s="361" t="s">
        <v>885</v>
      </c>
      <c r="N11" s="361" t="s">
        <v>893</v>
      </c>
      <c r="O11" s="362">
        <v>93761</v>
      </c>
      <c r="P11" s="372">
        <v>6</v>
      </c>
      <c r="T11" s="264">
        <v>20714</v>
      </c>
      <c r="U11" s="262">
        <v>90</v>
      </c>
    </row>
    <row r="12" spans="1:21" s="19" customFormat="1" ht="55.5" customHeight="1">
      <c r="A12" s="357">
        <v>5</v>
      </c>
      <c r="B12" s="384">
        <v>510</v>
      </c>
      <c r="C12" s="360">
        <v>36161</v>
      </c>
      <c r="D12" s="385" t="s">
        <v>911</v>
      </c>
      <c r="E12" s="366" t="s">
        <v>920</v>
      </c>
      <c r="F12" s="362">
        <v>90724</v>
      </c>
      <c r="G12" s="359">
        <v>15</v>
      </c>
      <c r="H12" s="22"/>
      <c r="I12" s="357">
        <v>5</v>
      </c>
      <c r="J12" s="358" t="s">
        <v>627</v>
      </c>
      <c r="K12" s="359">
        <v>465</v>
      </c>
      <c r="L12" s="360">
        <v>35796</v>
      </c>
      <c r="M12" s="361" t="s">
        <v>897</v>
      </c>
      <c r="N12" s="361" t="s">
        <v>905</v>
      </c>
      <c r="O12" s="362">
        <v>91636</v>
      </c>
      <c r="P12" s="372">
        <v>4</v>
      </c>
      <c r="T12" s="264">
        <v>20744</v>
      </c>
      <c r="U12" s="262">
        <v>89</v>
      </c>
    </row>
    <row r="13" spans="1:21" s="19" customFormat="1" ht="55.5" customHeight="1">
      <c r="A13" s="357">
        <v>6</v>
      </c>
      <c r="B13" s="384">
        <v>499</v>
      </c>
      <c r="C13" s="360">
        <v>35535</v>
      </c>
      <c r="D13" s="385" t="s">
        <v>1049</v>
      </c>
      <c r="E13" s="366" t="s">
        <v>908</v>
      </c>
      <c r="F13" s="362">
        <v>91311</v>
      </c>
      <c r="G13" s="359">
        <v>14</v>
      </c>
      <c r="H13" s="22"/>
      <c r="I13" s="357">
        <v>6</v>
      </c>
      <c r="J13" s="358" t="s">
        <v>628</v>
      </c>
      <c r="K13" s="359">
        <v>343</v>
      </c>
      <c r="L13" s="360">
        <v>36520</v>
      </c>
      <c r="M13" s="361" t="s">
        <v>1128</v>
      </c>
      <c r="N13" s="361" t="s">
        <v>812</v>
      </c>
      <c r="O13" s="362">
        <v>90352</v>
      </c>
      <c r="P13" s="372">
        <v>3</v>
      </c>
      <c r="T13" s="264">
        <v>20774</v>
      </c>
      <c r="U13" s="262">
        <v>88</v>
      </c>
    </row>
    <row r="14" spans="1:21" s="19" customFormat="1" ht="55.5" customHeight="1">
      <c r="A14" s="357">
        <v>7</v>
      </c>
      <c r="B14" s="384">
        <v>465</v>
      </c>
      <c r="C14" s="360">
        <v>35796</v>
      </c>
      <c r="D14" s="385" t="s">
        <v>897</v>
      </c>
      <c r="E14" s="366" t="s">
        <v>905</v>
      </c>
      <c r="F14" s="362">
        <v>91636</v>
      </c>
      <c r="G14" s="359">
        <v>13</v>
      </c>
      <c r="H14" s="22"/>
      <c r="I14" s="357">
        <v>7</v>
      </c>
      <c r="J14" s="358" t="s">
        <v>629</v>
      </c>
      <c r="K14" s="359">
        <v>581</v>
      </c>
      <c r="L14" s="360">
        <v>35782</v>
      </c>
      <c r="M14" s="361" t="s">
        <v>973</v>
      </c>
      <c r="N14" s="361" t="s">
        <v>980</v>
      </c>
      <c r="O14" s="362">
        <v>90172</v>
      </c>
      <c r="P14" s="372">
        <v>2</v>
      </c>
      <c r="T14" s="264">
        <v>20804</v>
      </c>
      <c r="U14" s="262">
        <v>87</v>
      </c>
    </row>
    <row r="15" spans="1:21" s="19" customFormat="1" ht="55.5" customHeight="1">
      <c r="A15" s="357">
        <v>8</v>
      </c>
      <c r="B15" s="384">
        <v>563</v>
      </c>
      <c r="C15" s="360">
        <v>35875</v>
      </c>
      <c r="D15" s="385" t="s">
        <v>953</v>
      </c>
      <c r="E15" s="366" t="s">
        <v>959</v>
      </c>
      <c r="F15" s="362">
        <v>92128</v>
      </c>
      <c r="G15" s="359">
        <v>12</v>
      </c>
      <c r="H15" s="22"/>
      <c r="I15" s="357">
        <v>8</v>
      </c>
      <c r="J15" s="358" t="s">
        <v>630</v>
      </c>
      <c r="K15" s="359">
        <v>563</v>
      </c>
      <c r="L15" s="360">
        <v>35875</v>
      </c>
      <c r="M15" s="361" t="s">
        <v>953</v>
      </c>
      <c r="N15" s="361" t="s">
        <v>959</v>
      </c>
      <c r="O15" s="362">
        <v>92128</v>
      </c>
      <c r="P15" s="372">
        <v>5</v>
      </c>
      <c r="T15" s="264">
        <v>20834</v>
      </c>
      <c r="U15" s="262">
        <v>86</v>
      </c>
    </row>
    <row r="16" spans="1:21" s="19" customFormat="1" ht="55.5" customHeight="1">
      <c r="A16" s="357">
        <v>9</v>
      </c>
      <c r="B16" s="384">
        <v>395</v>
      </c>
      <c r="C16" s="360">
        <v>35445</v>
      </c>
      <c r="D16" s="385" t="s">
        <v>1028</v>
      </c>
      <c r="E16" s="366" t="s">
        <v>836</v>
      </c>
      <c r="F16" s="362">
        <v>92543</v>
      </c>
      <c r="G16" s="359">
        <v>11</v>
      </c>
      <c r="H16" s="22"/>
      <c r="I16" s="357">
        <v>9</v>
      </c>
      <c r="J16" s="358" t="s">
        <v>631</v>
      </c>
      <c r="K16" s="359">
        <v>384</v>
      </c>
      <c r="L16" s="360">
        <v>36511</v>
      </c>
      <c r="M16" s="361" t="s">
        <v>826</v>
      </c>
      <c r="N16" s="361" t="s">
        <v>835</v>
      </c>
      <c r="O16" s="362">
        <v>101536</v>
      </c>
      <c r="P16" s="372">
        <v>8</v>
      </c>
      <c r="T16" s="264"/>
      <c r="U16" s="262"/>
    </row>
    <row r="17" spans="1:21" s="19" customFormat="1" ht="55.5" customHeight="1">
      <c r="A17" s="357">
        <v>10</v>
      </c>
      <c r="B17" s="384">
        <v>368</v>
      </c>
      <c r="C17" s="360">
        <v>35617</v>
      </c>
      <c r="D17" s="385" t="s">
        <v>816</v>
      </c>
      <c r="E17" s="366" t="s">
        <v>823</v>
      </c>
      <c r="F17" s="362">
        <v>93114</v>
      </c>
      <c r="G17" s="359">
        <v>10</v>
      </c>
      <c r="H17" s="22"/>
      <c r="I17" s="357">
        <v>10</v>
      </c>
      <c r="J17" s="358" t="s">
        <v>632</v>
      </c>
      <c r="K17" s="359">
        <v>487</v>
      </c>
      <c r="L17" s="360">
        <v>35828</v>
      </c>
      <c r="M17" s="361" t="s">
        <v>1038</v>
      </c>
      <c r="N17" s="361" t="s">
        <v>906</v>
      </c>
      <c r="O17" s="362">
        <v>103333</v>
      </c>
      <c r="P17" s="372">
        <v>10</v>
      </c>
      <c r="T17" s="264"/>
      <c r="U17" s="262"/>
    </row>
    <row r="18" spans="1:21" s="19" customFormat="1" ht="55.5" customHeight="1">
      <c r="A18" s="357">
        <v>11</v>
      </c>
      <c r="B18" s="384">
        <v>456</v>
      </c>
      <c r="C18" s="360">
        <v>36526</v>
      </c>
      <c r="D18" s="385" t="s">
        <v>885</v>
      </c>
      <c r="E18" s="366" t="s">
        <v>893</v>
      </c>
      <c r="F18" s="362">
        <v>93761</v>
      </c>
      <c r="G18" s="359">
        <v>9</v>
      </c>
      <c r="H18" s="22"/>
      <c r="I18" s="357">
        <v>11</v>
      </c>
      <c r="J18" s="358" t="s">
        <v>633</v>
      </c>
      <c r="K18" s="359" t="s">
        <v>1072</v>
      </c>
      <c r="L18" s="360" t="s">
        <v>1072</v>
      </c>
      <c r="M18" s="361" t="s">
        <v>1072</v>
      </c>
      <c r="N18" s="361" t="s">
        <v>1072</v>
      </c>
      <c r="O18" s="362"/>
      <c r="P18" s="372"/>
      <c r="T18" s="264"/>
      <c r="U18" s="262"/>
    </row>
    <row r="19" spans="1:21" s="19" customFormat="1" ht="55.5" customHeight="1">
      <c r="A19" s="357">
        <v>12</v>
      </c>
      <c r="B19" s="384">
        <v>541</v>
      </c>
      <c r="C19" s="360">
        <v>35565</v>
      </c>
      <c r="D19" s="385" t="s">
        <v>928</v>
      </c>
      <c r="E19" s="366" t="s">
        <v>936</v>
      </c>
      <c r="F19" s="362">
        <v>93918</v>
      </c>
      <c r="G19" s="359">
        <v>8</v>
      </c>
      <c r="H19" s="22"/>
      <c r="I19" s="357">
        <v>12</v>
      </c>
      <c r="J19" s="358" t="s">
        <v>634</v>
      </c>
      <c r="K19" s="359" t="s">
        <v>1072</v>
      </c>
      <c r="L19" s="360" t="s">
        <v>1072</v>
      </c>
      <c r="M19" s="361" t="s">
        <v>1072</v>
      </c>
      <c r="N19" s="361" t="s">
        <v>1072</v>
      </c>
      <c r="O19" s="362"/>
      <c r="P19" s="372"/>
      <c r="T19" s="264"/>
      <c r="U19" s="262"/>
    </row>
    <row r="20" spans="1:21" s="19" customFormat="1" ht="55.5" customHeight="1">
      <c r="A20" s="357">
        <v>13</v>
      </c>
      <c r="B20" s="384">
        <v>410</v>
      </c>
      <c r="C20" s="360">
        <v>36161</v>
      </c>
      <c r="D20" s="385" t="s">
        <v>840</v>
      </c>
      <c r="E20" s="366" t="s">
        <v>849</v>
      </c>
      <c r="F20" s="362">
        <v>95408</v>
      </c>
      <c r="G20" s="359">
        <v>7</v>
      </c>
      <c r="H20" s="22"/>
      <c r="I20" s="277" t="s">
        <v>17</v>
      </c>
      <c r="J20" s="278"/>
      <c r="K20" s="278"/>
      <c r="L20" s="278"/>
      <c r="M20" s="278"/>
      <c r="N20" s="278"/>
      <c r="O20" s="278"/>
      <c r="P20" s="279"/>
      <c r="T20" s="264">
        <v>20984</v>
      </c>
      <c r="U20" s="262">
        <v>81</v>
      </c>
    </row>
    <row r="21" spans="1:21" s="19" customFormat="1" ht="55.5" customHeight="1">
      <c r="A21" s="357">
        <v>14</v>
      </c>
      <c r="B21" s="384">
        <v>547</v>
      </c>
      <c r="C21" s="360">
        <v>35497</v>
      </c>
      <c r="D21" s="385" t="s">
        <v>940</v>
      </c>
      <c r="E21" s="366" t="s">
        <v>950</v>
      </c>
      <c r="F21" s="362">
        <v>95475</v>
      </c>
      <c r="G21" s="359">
        <v>6</v>
      </c>
      <c r="H21" s="22"/>
      <c r="I21" s="50" t="s">
        <v>12</v>
      </c>
      <c r="J21" s="50" t="s">
        <v>82</v>
      </c>
      <c r="K21" s="50" t="s">
        <v>81</v>
      </c>
      <c r="L21" s="130" t="s">
        <v>13</v>
      </c>
      <c r="M21" s="131" t="s">
        <v>14</v>
      </c>
      <c r="N21" s="131" t="s">
        <v>537</v>
      </c>
      <c r="O21" s="189" t="s">
        <v>15</v>
      </c>
      <c r="P21" s="50" t="s">
        <v>28</v>
      </c>
      <c r="T21" s="264">
        <v>21014</v>
      </c>
      <c r="U21" s="262">
        <v>80</v>
      </c>
    </row>
    <row r="22" spans="1:21" s="19" customFormat="1" ht="55.5" customHeight="1">
      <c r="A22" s="357">
        <v>15</v>
      </c>
      <c r="B22" s="384">
        <v>327</v>
      </c>
      <c r="C22" s="360">
        <v>35796</v>
      </c>
      <c r="D22" s="385" t="s">
        <v>802</v>
      </c>
      <c r="E22" s="366" t="s">
        <v>811</v>
      </c>
      <c r="F22" s="362">
        <v>95880</v>
      </c>
      <c r="G22" s="359">
        <v>5</v>
      </c>
      <c r="H22" s="22"/>
      <c r="I22" s="357">
        <v>1</v>
      </c>
      <c r="J22" s="358" t="s">
        <v>635</v>
      </c>
      <c r="K22" s="359">
        <v>510</v>
      </c>
      <c r="L22" s="360">
        <v>36161</v>
      </c>
      <c r="M22" s="361" t="s">
        <v>911</v>
      </c>
      <c r="N22" s="361" t="s">
        <v>920</v>
      </c>
      <c r="O22" s="362">
        <v>90724</v>
      </c>
      <c r="P22" s="372">
        <v>2</v>
      </c>
      <c r="T22" s="264">
        <v>21044</v>
      </c>
      <c r="U22" s="262">
        <v>79</v>
      </c>
    </row>
    <row r="23" spans="1:21" s="19" customFormat="1" ht="55.5" customHeight="1">
      <c r="A23" s="357">
        <v>16</v>
      </c>
      <c r="B23" s="384">
        <v>576</v>
      </c>
      <c r="C23" s="360">
        <v>35922</v>
      </c>
      <c r="D23" s="385" t="s">
        <v>964</v>
      </c>
      <c r="E23" s="366" t="s">
        <v>969</v>
      </c>
      <c r="F23" s="362">
        <v>100452</v>
      </c>
      <c r="G23" s="359">
        <v>4</v>
      </c>
      <c r="H23" s="22"/>
      <c r="I23" s="357">
        <v>2</v>
      </c>
      <c r="J23" s="358" t="s">
        <v>636</v>
      </c>
      <c r="K23" s="359">
        <v>368</v>
      </c>
      <c r="L23" s="360">
        <v>35617</v>
      </c>
      <c r="M23" s="361" t="s">
        <v>816</v>
      </c>
      <c r="N23" s="361" t="s">
        <v>823</v>
      </c>
      <c r="O23" s="362">
        <v>93114</v>
      </c>
      <c r="P23" s="372">
        <v>5</v>
      </c>
      <c r="T23" s="264">
        <v>21074</v>
      </c>
      <c r="U23" s="262">
        <v>78</v>
      </c>
    </row>
    <row r="24" spans="1:21" s="19" customFormat="1" ht="55.5" customHeight="1">
      <c r="A24" s="357">
        <v>17</v>
      </c>
      <c r="B24" s="384">
        <v>384</v>
      </c>
      <c r="C24" s="360">
        <v>36511</v>
      </c>
      <c r="D24" s="385" t="s">
        <v>826</v>
      </c>
      <c r="E24" s="366" t="s">
        <v>835</v>
      </c>
      <c r="F24" s="362">
        <v>101536</v>
      </c>
      <c r="G24" s="359">
        <v>3</v>
      </c>
      <c r="H24" s="22"/>
      <c r="I24" s="357">
        <v>3</v>
      </c>
      <c r="J24" s="358" t="s">
        <v>637</v>
      </c>
      <c r="K24" s="359">
        <v>547</v>
      </c>
      <c r="L24" s="360">
        <v>35497</v>
      </c>
      <c r="M24" s="361" t="s">
        <v>940</v>
      </c>
      <c r="N24" s="361" t="s">
        <v>950</v>
      </c>
      <c r="O24" s="362">
        <v>95475</v>
      </c>
      <c r="P24" s="372">
        <v>7</v>
      </c>
      <c r="T24" s="264">
        <v>21104</v>
      </c>
      <c r="U24" s="262">
        <v>77</v>
      </c>
    </row>
    <row r="25" spans="1:21" s="19" customFormat="1" ht="55.5" customHeight="1">
      <c r="A25" s="357">
        <v>18</v>
      </c>
      <c r="B25" s="384">
        <v>527</v>
      </c>
      <c r="C25" s="360">
        <v>35853</v>
      </c>
      <c r="D25" s="385" t="s">
        <v>1062</v>
      </c>
      <c r="E25" s="366" t="s">
        <v>923</v>
      </c>
      <c r="F25" s="362">
        <v>102535</v>
      </c>
      <c r="G25" s="359">
        <v>2</v>
      </c>
      <c r="H25" s="22"/>
      <c r="I25" s="357">
        <v>4</v>
      </c>
      <c r="J25" s="358" t="s">
        <v>638</v>
      </c>
      <c r="K25" s="359">
        <v>420</v>
      </c>
      <c r="L25" s="360">
        <v>35548</v>
      </c>
      <c r="M25" s="361" t="s">
        <v>854</v>
      </c>
      <c r="N25" s="361" t="s">
        <v>866</v>
      </c>
      <c r="O25" s="362">
        <v>90535</v>
      </c>
      <c r="P25" s="372">
        <v>1</v>
      </c>
      <c r="T25" s="264">
        <v>21134</v>
      </c>
      <c r="U25" s="262">
        <v>76</v>
      </c>
    </row>
    <row r="26" spans="1:21" s="19" customFormat="1" ht="55.5" customHeight="1">
      <c r="A26" s="357">
        <v>19</v>
      </c>
      <c r="B26" s="384">
        <v>487</v>
      </c>
      <c r="C26" s="360">
        <v>35828</v>
      </c>
      <c r="D26" s="385" t="s">
        <v>1038</v>
      </c>
      <c r="E26" s="366" t="s">
        <v>906</v>
      </c>
      <c r="F26" s="362">
        <v>103333</v>
      </c>
      <c r="G26" s="359">
        <v>1</v>
      </c>
      <c r="H26" s="22"/>
      <c r="I26" s="357">
        <v>5</v>
      </c>
      <c r="J26" s="358" t="s">
        <v>639</v>
      </c>
      <c r="K26" s="359">
        <v>576</v>
      </c>
      <c r="L26" s="360">
        <v>35922</v>
      </c>
      <c r="M26" s="361" t="s">
        <v>964</v>
      </c>
      <c r="N26" s="361" t="s">
        <v>969</v>
      </c>
      <c r="O26" s="362">
        <v>100452</v>
      </c>
      <c r="P26" s="372">
        <v>9</v>
      </c>
      <c r="T26" s="264">
        <v>21164</v>
      </c>
      <c r="U26" s="262">
        <v>75</v>
      </c>
    </row>
    <row r="27" spans="1:21" s="19" customFormat="1" ht="55.5" customHeight="1">
      <c r="A27" s="74"/>
      <c r="B27" s="306"/>
      <c r="C27" s="128"/>
      <c r="D27" s="307"/>
      <c r="E27" s="187"/>
      <c r="F27" s="196"/>
      <c r="G27" s="283"/>
      <c r="H27" s="22"/>
      <c r="I27" s="357">
        <v>6</v>
      </c>
      <c r="J27" s="358" t="s">
        <v>640</v>
      </c>
      <c r="K27" s="359">
        <v>395</v>
      </c>
      <c r="L27" s="360">
        <v>35445</v>
      </c>
      <c r="M27" s="361" t="s">
        <v>1028</v>
      </c>
      <c r="N27" s="361" t="s">
        <v>836</v>
      </c>
      <c r="O27" s="362">
        <v>92543</v>
      </c>
      <c r="P27" s="372">
        <v>4</v>
      </c>
      <c r="T27" s="264">
        <v>21204</v>
      </c>
      <c r="U27" s="262">
        <v>74</v>
      </c>
    </row>
    <row r="28" spans="1:21" s="19" customFormat="1" ht="55.5" customHeight="1">
      <c r="A28" s="74"/>
      <c r="B28" s="306"/>
      <c r="C28" s="128"/>
      <c r="D28" s="307"/>
      <c r="E28" s="187"/>
      <c r="F28" s="196"/>
      <c r="G28" s="283"/>
      <c r="H28" s="22"/>
      <c r="I28" s="357">
        <v>7</v>
      </c>
      <c r="J28" s="358" t="s">
        <v>641</v>
      </c>
      <c r="K28" s="359">
        <v>541</v>
      </c>
      <c r="L28" s="360">
        <v>35565</v>
      </c>
      <c r="M28" s="361" t="s">
        <v>928</v>
      </c>
      <c r="N28" s="361" t="s">
        <v>936</v>
      </c>
      <c r="O28" s="362">
        <v>93918</v>
      </c>
      <c r="P28" s="372">
        <v>6</v>
      </c>
      <c r="T28" s="264">
        <v>21244</v>
      </c>
      <c r="U28" s="262">
        <v>73</v>
      </c>
    </row>
    <row r="29" spans="1:21" s="19" customFormat="1" ht="55.5" customHeight="1">
      <c r="A29" s="74"/>
      <c r="B29" s="306"/>
      <c r="C29" s="128"/>
      <c r="D29" s="307"/>
      <c r="E29" s="187"/>
      <c r="F29" s="196"/>
      <c r="G29" s="283"/>
      <c r="H29" s="22"/>
      <c r="I29" s="357">
        <v>8</v>
      </c>
      <c r="J29" s="358" t="s">
        <v>642</v>
      </c>
      <c r="K29" s="359">
        <v>327</v>
      </c>
      <c r="L29" s="360">
        <v>35796</v>
      </c>
      <c r="M29" s="361" t="s">
        <v>802</v>
      </c>
      <c r="N29" s="361" t="s">
        <v>811</v>
      </c>
      <c r="O29" s="362">
        <v>95880</v>
      </c>
      <c r="P29" s="372">
        <v>8</v>
      </c>
      <c r="T29" s="264">
        <v>21284</v>
      </c>
      <c r="U29" s="262">
        <v>72</v>
      </c>
    </row>
    <row r="30" spans="1:21" s="19" customFormat="1" ht="55.5" customHeight="1">
      <c r="A30" s="74"/>
      <c r="B30" s="306"/>
      <c r="C30" s="128"/>
      <c r="D30" s="307"/>
      <c r="E30" s="187"/>
      <c r="F30" s="196"/>
      <c r="G30" s="283"/>
      <c r="H30" s="22"/>
      <c r="I30" s="357">
        <v>9</v>
      </c>
      <c r="J30" s="358" t="s">
        <v>643</v>
      </c>
      <c r="K30" s="359">
        <v>499</v>
      </c>
      <c r="L30" s="360">
        <v>35535</v>
      </c>
      <c r="M30" s="361" t="s">
        <v>1049</v>
      </c>
      <c r="N30" s="361" t="s">
        <v>908</v>
      </c>
      <c r="O30" s="362">
        <v>91311</v>
      </c>
      <c r="P30" s="372">
        <v>3</v>
      </c>
      <c r="T30" s="264"/>
      <c r="U30" s="262"/>
    </row>
    <row r="31" spans="1:21" s="19" customFormat="1" ht="55.5" customHeight="1">
      <c r="A31" s="74"/>
      <c r="B31" s="306"/>
      <c r="C31" s="128"/>
      <c r="D31" s="307"/>
      <c r="E31" s="187"/>
      <c r="F31" s="196"/>
      <c r="G31" s="283"/>
      <c r="H31" s="22"/>
      <c r="I31" s="357">
        <v>10</v>
      </c>
      <c r="J31" s="358" t="s">
        <v>644</v>
      </c>
      <c r="K31" s="359" t="s">
        <v>1072</v>
      </c>
      <c r="L31" s="360" t="s">
        <v>1072</v>
      </c>
      <c r="M31" s="361" t="s">
        <v>1072</v>
      </c>
      <c r="N31" s="361" t="s">
        <v>1072</v>
      </c>
      <c r="O31" s="362"/>
      <c r="P31" s="372"/>
      <c r="T31" s="264"/>
      <c r="U31" s="262"/>
    </row>
    <row r="32" spans="1:21" s="19" customFormat="1" ht="55.5" customHeight="1">
      <c r="A32" s="74"/>
      <c r="B32" s="306"/>
      <c r="C32" s="128"/>
      <c r="D32" s="307"/>
      <c r="E32" s="187"/>
      <c r="F32" s="196"/>
      <c r="G32" s="283"/>
      <c r="H32" s="22"/>
      <c r="I32" s="357">
        <v>11</v>
      </c>
      <c r="J32" s="358" t="s">
        <v>645</v>
      </c>
      <c r="K32" s="359" t="s">
        <v>1072</v>
      </c>
      <c r="L32" s="360" t="s">
        <v>1072</v>
      </c>
      <c r="M32" s="361" t="s">
        <v>1072</v>
      </c>
      <c r="N32" s="361" t="s">
        <v>1072</v>
      </c>
      <c r="O32" s="362"/>
      <c r="P32" s="372"/>
      <c r="T32" s="264"/>
      <c r="U32" s="262"/>
    </row>
    <row r="33" spans="1:21" s="19" customFormat="1" ht="55.5" customHeight="1">
      <c r="A33" s="74"/>
      <c r="B33" s="306"/>
      <c r="C33" s="128"/>
      <c r="D33" s="307"/>
      <c r="E33" s="187"/>
      <c r="F33" s="196"/>
      <c r="G33" s="283"/>
      <c r="H33" s="22"/>
      <c r="I33" s="357">
        <v>12</v>
      </c>
      <c r="J33" s="358" t="s">
        <v>646</v>
      </c>
      <c r="K33" s="359" t="s">
        <v>1072</v>
      </c>
      <c r="L33" s="360" t="s">
        <v>1072</v>
      </c>
      <c r="M33" s="361" t="s">
        <v>1072</v>
      </c>
      <c r="N33" s="361" t="s">
        <v>1072</v>
      </c>
      <c r="O33" s="362"/>
      <c r="P33" s="372"/>
      <c r="T33" s="264"/>
      <c r="U33" s="262"/>
    </row>
    <row r="34" spans="1:21" ht="25.5" customHeight="1">
      <c r="A34" s="30" t="s">
        <v>19</v>
      </c>
      <c r="B34" s="30"/>
      <c r="C34" s="30"/>
      <c r="D34" s="59"/>
      <c r="E34" s="52" t="s">
        <v>0</v>
      </c>
      <c r="F34" s="198" t="s">
        <v>1</v>
      </c>
      <c r="G34" s="27"/>
      <c r="H34" s="31" t="s">
        <v>2</v>
      </c>
      <c r="I34" s="31"/>
      <c r="J34" s="31"/>
      <c r="K34" s="31"/>
      <c r="M34" s="55" t="s">
        <v>3</v>
      </c>
      <c r="N34" s="56" t="s">
        <v>3</v>
      </c>
      <c r="O34" s="192" t="s">
        <v>3</v>
      </c>
      <c r="P34" s="30"/>
      <c r="Q34" s="32"/>
      <c r="T34" s="264">
        <v>23874</v>
      </c>
      <c r="U34" s="262">
        <v>38</v>
      </c>
    </row>
    <row r="35" spans="20:21" ht="12.75">
      <c r="T35" s="264">
        <v>23994</v>
      </c>
      <c r="U35" s="262">
        <v>37</v>
      </c>
    </row>
    <row r="36" spans="20:21" ht="12.75">
      <c r="T36" s="264">
        <v>24114</v>
      </c>
      <c r="U36" s="262">
        <v>36</v>
      </c>
    </row>
    <row r="37" spans="20:21" ht="12.75">
      <c r="T37" s="264">
        <v>24234</v>
      </c>
      <c r="U37" s="262">
        <v>35</v>
      </c>
    </row>
    <row r="38" spans="20:21" ht="12.75">
      <c r="T38" s="264">
        <v>24354</v>
      </c>
      <c r="U38" s="262">
        <v>34</v>
      </c>
    </row>
    <row r="39" spans="20:21" ht="12.75">
      <c r="T39" s="264">
        <v>24474</v>
      </c>
      <c r="U39" s="262">
        <v>33</v>
      </c>
    </row>
    <row r="40" spans="20:21" ht="12.75">
      <c r="T40" s="264">
        <v>24594</v>
      </c>
      <c r="U40" s="262">
        <v>32</v>
      </c>
    </row>
    <row r="41" spans="20:21" ht="12.75">
      <c r="T41" s="264">
        <v>24714</v>
      </c>
      <c r="U41" s="262">
        <v>31</v>
      </c>
    </row>
    <row r="42" spans="20:21" ht="12.75">
      <c r="T42" s="264">
        <v>24864</v>
      </c>
      <c r="U42" s="262">
        <v>30</v>
      </c>
    </row>
    <row r="43" spans="20:21" ht="12.75">
      <c r="T43" s="264">
        <v>25014</v>
      </c>
      <c r="U43" s="262">
        <v>29</v>
      </c>
    </row>
    <row r="44" spans="20:21" ht="12.75">
      <c r="T44" s="264">
        <v>25164</v>
      </c>
      <c r="U44" s="262">
        <v>28</v>
      </c>
    </row>
    <row r="45" spans="20:21" ht="12.75">
      <c r="T45" s="264">
        <v>25314</v>
      </c>
      <c r="U45" s="262">
        <v>27</v>
      </c>
    </row>
    <row r="46" spans="20:21" ht="12.75">
      <c r="T46" s="264">
        <v>25464</v>
      </c>
      <c r="U46" s="262">
        <v>26</v>
      </c>
    </row>
    <row r="47" spans="20:21" ht="12.75">
      <c r="T47" s="264">
        <v>25614</v>
      </c>
      <c r="U47" s="262">
        <v>25</v>
      </c>
    </row>
    <row r="48" spans="20:21" ht="12.75">
      <c r="T48" s="264">
        <v>25814</v>
      </c>
      <c r="U48" s="262">
        <v>24</v>
      </c>
    </row>
    <row r="49" spans="20:21" ht="12.75">
      <c r="T49" s="264">
        <v>30014</v>
      </c>
      <c r="U49" s="262">
        <v>23</v>
      </c>
    </row>
    <row r="50" spans="20:21" ht="12.75">
      <c r="T50" s="264">
        <v>30214</v>
      </c>
      <c r="U50" s="262">
        <v>22</v>
      </c>
    </row>
    <row r="51" spans="20:21" ht="12.75">
      <c r="T51" s="264">
        <v>30414</v>
      </c>
      <c r="U51" s="262">
        <v>21</v>
      </c>
    </row>
    <row r="52" spans="20:21" ht="12.75">
      <c r="T52" s="264">
        <v>30614</v>
      </c>
      <c r="U52" s="262">
        <v>20</v>
      </c>
    </row>
    <row r="53" spans="20:21" ht="12.75">
      <c r="T53" s="264">
        <v>30814</v>
      </c>
      <c r="U53" s="262">
        <v>19</v>
      </c>
    </row>
    <row r="54" spans="20:21" ht="12.75">
      <c r="T54" s="264">
        <v>31014</v>
      </c>
      <c r="U54" s="262">
        <v>18</v>
      </c>
    </row>
    <row r="55" spans="20:21" ht="12.75">
      <c r="T55" s="264">
        <v>31214</v>
      </c>
      <c r="U55" s="262">
        <v>17</v>
      </c>
    </row>
    <row r="56" spans="20:21" ht="12.75">
      <c r="T56" s="264">
        <v>31414</v>
      </c>
      <c r="U56" s="262">
        <v>16</v>
      </c>
    </row>
    <row r="57" spans="20:21" ht="12.75">
      <c r="T57" s="264">
        <v>31614</v>
      </c>
      <c r="U57" s="262">
        <v>15</v>
      </c>
    </row>
    <row r="58" spans="20:21" ht="12.75">
      <c r="T58" s="264">
        <v>31814</v>
      </c>
      <c r="U58" s="262">
        <v>14</v>
      </c>
    </row>
    <row r="59" spans="20:21" ht="12.75">
      <c r="T59" s="264">
        <v>32014</v>
      </c>
      <c r="U59" s="262">
        <v>13</v>
      </c>
    </row>
    <row r="60" spans="20:21" ht="12.75">
      <c r="T60" s="264">
        <v>32214</v>
      </c>
      <c r="U60" s="262">
        <v>12</v>
      </c>
    </row>
    <row r="61" spans="20:21" ht="12.75">
      <c r="T61" s="264">
        <v>32414</v>
      </c>
      <c r="U61" s="262">
        <v>11</v>
      </c>
    </row>
    <row r="62" spans="20:21" ht="12.75">
      <c r="T62" s="264">
        <v>32614</v>
      </c>
      <c r="U62" s="262">
        <v>10</v>
      </c>
    </row>
    <row r="63" spans="20:21" ht="12.75">
      <c r="T63" s="264">
        <v>32914</v>
      </c>
      <c r="U63" s="262">
        <v>9</v>
      </c>
    </row>
    <row r="64" spans="20:21" ht="12.75">
      <c r="T64" s="264">
        <v>33214</v>
      </c>
      <c r="U64" s="262">
        <v>8</v>
      </c>
    </row>
    <row r="65" spans="20:21" ht="12.75">
      <c r="T65" s="264">
        <v>33514</v>
      </c>
      <c r="U65" s="262">
        <v>7</v>
      </c>
    </row>
    <row r="66" spans="20:21" ht="12.75">
      <c r="T66" s="264">
        <v>33814</v>
      </c>
      <c r="U66" s="262">
        <v>6</v>
      </c>
    </row>
    <row r="67" spans="20:21" ht="12.75">
      <c r="T67" s="264">
        <v>34214</v>
      </c>
      <c r="U67" s="262">
        <v>5</v>
      </c>
    </row>
    <row r="68" spans="20:21" ht="12.75">
      <c r="T68" s="264">
        <v>34614</v>
      </c>
      <c r="U68" s="262">
        <v>4</v>
      </c>
    </row>
    <row r="69" spans="20:21" ht="12.75">
      <c r="T69" s="264">
        <v>35014</v>
      </c>
      <c r="U69" s="262">
        <v>3</v>
      </c>
    </row>
    <row r="70" spans="20:21" ht="12.75">
      <c r="T70" s="264">
        <v>35514</v>
      </c>
      <c r="U70" s="262">
        <v>2</v>
      </c>
    </row>
    <row r="71" spans="20:21" ht="12.75">
      <c r="T71" s="264">
        <v>40014</v>
      </c>
      <c r="U71" s="262">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F8:F26">
    <cfRule type="duplicateValues" priority="1" dxfId="0" stopIfTrue="1">
      <formula>AND(COUNTIF($F$8:$F$26,F8)&gt;1,NOT(ISBLANK(F8)))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24.xml><?xml version="1.0" encoding="utf-8"?>
<worksheet xmlns="http://schemas.openxmlformats.org/spreadsheetml/2006/main" xmlns:r="http://schemas.openxmlformats.org/officeDocument/2006/relationships">
  <sheetPr>
    <tabColor rgb="FF7030A0"/>
  </sheetPr>
  <dimension ref="A1:R85"/>
  <sheetViews>
    <sheetView view="pageBreakPreview" zoomScale="70" zoomScaleSheetLayoutView="70" zoomScalePageLayoutView="0" workbookViewId="0" topLeftCell="A1">
      <selection activeCell="V9" sqref="V9"/>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2.28125" style="92" bestFit="1" customWidth="1"/>
    <col min="6" max="6" width="43.57421875" style="3" bestFit="1" customWidth="1"/>
    <col min="7" max="11" width="10.8515625" style="3" customWidth="1"/>
    <col min="12" max="12" width="11.8515625" style="3" customWidth="1"/>
    <col min="13" max="13" width="10.7109375" style="3" customWidth="1"/>
    <col min="14" max="14" width="9.140625" style="94" customWidth="1"/>
    <col min="15" max="15" width="7.7109375" style="92" customWidth="1"/>
    <col min="16" max="16" width="9.8515625" style="92" bestFit="1" customWidth="1"/>
    <col min="17" max="17" width="9.140625" style="270" hidden="1" customWidth="1"/>
    <col min="18" max="18" width="9.140625" style="269" hidden="1" customWidth="1"/>
    <col min="19" max="16384" width="9.140625" style="3" customWidth="1"/>
  </cols>
  <sheetData>
    <row r="1" spans="1:18" ht="48.75" customHeight="1">
      <c r="A1" s="521" t="str">
        <f>'YARIŞMA BİLGİLERİ'!A2:K2</f>
        <v>Türkiye Atletizm Federasyonu
Eskişehir Atletizm İl Temsilciliği</v>
      </c>
      <c r="B1" s="521"/>
      <c r="C1" s="521"/>
      <c r="D1" s="521"/>
      <c r="E1" s="521"/>
      <c r="F1" s="521"/>
      <c r="G1" s="521"/>
      <c r="H1" s="521"/>
      <c r="I1" s="521"/>
      <c r="J1" s="521"/>
      <c r="K1" s="521"/>
      <c r="L1" s="521"/>
      <c r="M1" s="521"/>
      <c r="N1" s="521"/>
      <c r="O1" s="521"/>
      <c r="P1" s="521"/>
      <c r="Q1" s="270">
        <v>1200</v>
      </c>
      <c r="R1" s="269">
        <v>1</v>
      </c>
    </row>
    <row r="2" spans="1:18" ht="25.5" customHeight="1">
      <c r="A2" s="580" t="str">
        <f>'YARIŞMA BİLGİLERİ'!A14:K14</f>
        <v>Kulüpler arası Yıldızlar Ligi 1.Kademe Yarışmaları</v>
      </c>
      <c r="B2" s="580"/>
      <c r="C2" s="580"/>
      <c r="D2" s="580"/>
      <c r="E2" s="580"/>
      <c r="F2" s="580"/>
      <c r="G2" s="580"/>
      <c r="H2" s="580"/>
      <c r="I2" s="580"/>
      <c r="J2" s="580"/>
      <c r="K2" s="580"/>
      <c r="L2" s="580"/>
      <c r="M2" s="580"/>
      <c r="N2" s="580"/>
      <c r="O2" s="580"/>
      <c r="P2" s="580"/>
      <c r="Q2" s="270">
        <v>1254</v>
      </c>
      <c r="R2" s="269">
        <v>2</v>
      </c>
    </row>
    <row r="3" spans="1:18" s="4" customFormat="1" ht="27" customHeight="1">
      <c r="A3" s="523" t="s">
        <v>96</v>
      </c>
      <c r="B3" s="523"/>
      <c r="C3" s="523"/>
      <c r="D3" s="524" t="str">
        <f>'YARIŞMA PROGRAMI'!C25</f>
        <v>Cirit Atma</v>
      </c>
      <c r="E3" s="524"/>
      <c r="F3" s="204"/>
      <c r="G3" s="525"/>
      <c r="H3" s="525"/>
      <c r="I3" s="204"/>
      <c r="J3" s="204"/>
      <c r="K3" s="204"/>
      <c r="L3" s="204" t="s">
        <v>455</v>
      </c>
      <c r="M3" s="581" t="str">
        <f>'YARIŞMA PROGRAMI'!E25</f>
        <v>Ali KİLİSLİ  75.11</v>
      </c>
      <c r="N3" s="581"/>
      <c r="O3" s="581"/>
      <c r="P3" s="581"/>
      <c r="Q3" s="270">
        <v>1308</v>
      </c>
      <c r="R3" s="269">
        <v>3</v>
      </c>
    </row>
    <row r="4" spans="1:18" s="4" customFormat="1" ht="17.25" customHeight="1">
      <c r="A4" s="526" t="s">
        <v>97</v>
      </c>
      <c r="B4" s="526"/>
      <c r="C4" s="526"/>
      <c r="D4" s="535" t="str">
        <f>'YARIŞMA BİLGİLERİ'!F21</f>
        <v>Yıldız Erkekler</v>
      </c>
      <c r="E4" s="535"/>
      <c r="F4" s="227" t="s">
        <v>325</v>
      </c>
      <c r="G4" s="208" t="s">
        <v>760</v>
      </c>
      <c r="H4" s="208"/>
      <c r="I4" s="206"/>
      <c r="J4" s="206"/>
      <c r="K4" s="206"/>
      <c r="L4" s="206" t="s">
        <v>95</v>
      </c>
      <c r="M4" s="536" t="str">
        <f>'YARIŞMA PROGRAMI'!B25</f>
        <v>11 Mayıs 2014 - 11.30</v>
      </c>
      <c r="N4" s="536"/>
      <c r="O4" s="536"/>
      <c r="P4" s="276"/>
      <c r="Q4" s="270">
        <v>1362</v>
      </c>
      <c r="R4" s="269">
        <v>4</v>
      </c>
    </row>
    <row r="5" spans="1:18" ht="15" customHeight="1">
      <c r="A5" s="5"/>
      <c r="B5" s="5"/>
      <c r="C5" s="5"/>
      <c r="D5" s="9"/>
      <c r="E5" s="6"/>
      <c r="F5" s="7"/>
      <c r="G5" s="8"/>
      <c r="H5" s="8"/>
      <c r="I5" s="8"/>
      <c r="J5" s="8"/>
      <c r="K5" s="8"/>
      <c r="L5" s="8"/>
      <c r="M5" s="8"/>
      <c r="N5" s="531">
        <v>41770.581832986114</v>
      </c>
      <c r="O5" s="531"/>
      <c r="P5" s="280"/>
      <c r="Q5" s="270">
        <v>1416</v>
      </c>
      <c r="R5" s="269">
        <v>5</v>
      </c>
    </row>
    <row r="6" spans="1:18" ht="15.75">
      <c r="A6" s="532" t="s">
        <v>6</v>
      </c>
      <c r="B6" s="532"/>
      <c r="C6" s="534" t="s">
        <v>80</v>
      </c>
      <c r="D6" s="534" t="s">
        <v>99</v>
      </c>
      <c r="E6" s="532" t="s">
        <v>7</v>
      </c>
      <c r="F6" s="532" t="s">
        <v>537</v>
      </c>
      <c r="G6" s="533" t="s">
        <v>452</v>
      </c>
      <c r="H6" s="533"/>
      <c r="I6" s="533"/>
      <c r="J6" s="533"/>
      <c r="K6" s="533"/>
      <c r="L6" s="533"/>
      <c r="M6" s="533"/>
      <c r="N6" s="528" t="s">
        <v>8</v>
      </c>
      <c r="O6" s="528" t="s">
        <v>140</v>
      </c>
      <c r="P6" s="528" t="s">
        <v>9</v>
      </c>
      <c r="Q6" s="270">
        <v>1470</v>
      </c>
      <c r="R6" s="269">
        <v>6</v>
      </c>
    </row>
    <row r="7" spans="1:18" ht="28.5" customHeight="1">
      <c r="A7" s="532"/>
      <c r="B7" s="532"/>
      <c r="C7" s="534"/>
      <c r="D7" s="534"/>
      <c r="E7" s="532"/>
      <c r="F7" s="532"/>
      <c r="G7" s="225">
        <v>1</v>
      </c>
      <c r="H7" s="225">
        <v>2</v>
      </c>
      <c r="I7" s="225">
        <v>3</v>
      </c>
      <c r="J7" s="257" t="s">
        <v>449</v>
      </c>
      <c r="K7" s="256">
        <v>4</v>
      </c>
      <c r="L7" s="256">
        <v>5</v>
      </c>
      <c r="M7" s="256">
        <v>6</v>
      </c>
      <c r="N7" s="528"/>
      <c r="O7" s="528"/>
      <c r="P7" s="528"/>
      <c r="Q7" s="270">
        <v>1524</v>
      </c>
      <c r="R7" s="269">
        <v>7</v>
      </c>
    </row>
    <row r="8" spans="1:18" s="86" customFormat="1" ht="51.75" customHeight="1">
      <c r="A8" s="368">
        <v>1</v>
      </c>
      <c r="B8" s="369" t="s">
        <v>312</v>
      </c>
      <c r="C8" s="328">
        <v>418</v>
      </c>
      <c r="D8" s="370">
        <v>35551</v>
      </c>
      <c r="E8" s="371" t="s">
        <v>860</v>
      </c>
      <c r="F8" s="371" t="s">
        <v>866</v>
      </c>
      <c r="G8" s="324">
        <v>6708</v>
      </c>
      <c r="H8" s="324" t="s">
        <v>1073</v>
      </c>
      <c r="I8" s="324" t="s">
        <v>1073</v>
      </c>
      <c r="J8" s="326">
        <v>6708</v>
      </c>
      <c r="K8" s="326" t="s">
        <v>1073</v>
      </c>
      <c r="L8" s="326" t="s">
        <v>1073</v>
      </c>
      <c r="M8" s="326" t="s">
        <v>1073</v>
      </c>
      <c r="N8" s="386">
        <v>6708</v>
      </c>
      <c r="O8" s="328">
        <v>19</v>
      </c>
      <c r="P8" s="329"/>
      <c r="Q8" s="270">
        <v>1578</v>
      </c>
      <c r="R8" s="269">
        <v>8</v>
      </c>
    </row>
    <row r="9" spans="1:18" s="86" customFormat="1" ht="51.75" customHeight="1">
      <c r="A9" s="368">
        <v>2</v>
      </c>
      <c r="B9" s="369" t="s">
        <v>299</v>
      </c>
      <c r="C9" s="328">
        <v>445</v>
      </c>
      <c r="D9" s="370">
        <v>35826</v>
      </c>
      <c r="E9" s="371" t="s">
        <v>876</v>
      </c>
      <c r="F9" s="371" t="s">
        <v>881</v>
      </c>
      <c r="G9" s="324">
        <v>5231</v>
      </c>
      <c r="H9" s="324" t="s">
        <v>1081</v>
      </c>
      <c r="I9" s="324">
        <v>4816</v>
      </c>
      <c r="J9" s="326">
        <v>5231</v>
      </c>
      <c r="K9" s="326">
        <v>4582</v>
      </c>
      <c r="L9" s="326">
        <v>4950</v>
      </c>
      <c r="M9" s="326" t="s">
        <v>1081</v>
      </c>
      <c r="N9" s="386">
        <v>5231</v>
      </c>
      <c r="O9" s="328">
        <v>18</v>
      </c>
      <c r="P9" s="329"/>
      <c r="Q9" s="270">
        <v>1630</v>
      </c>
      <c r="R9" s="269">
        <v>9</v>
      </c>
    </row>
    <row r="10" spans="1:18" s="86" customFormat="1" ht="51.75" customHeight="1">
      <c r="A10" s="368">
        <v>3</v>
      </c>
      <c r="B10" s="369" t="s">
        <v>317</v>
      </c>
      <c r="C10" s="328">
        <v>489</v>
      </c>
      <c r="D10" s="370">
        <v>35596</v>
      </c>
      <c r="E10" s="371" t="s">
        <v>1053</v>
      </c>
      <c r="F10" s="371" t="s">
        <v>908</v>
      </c>
      <c r="G10" s="324">
        <v>5089</v>
      </c>
      <c r="H10" s="324">
        <v>4826</v>
      </c>
      <c r="I10" s="324">
        <v>5119</v>
      </c>
      <c r="J10" s="326">
        <v>5119</v>
      </c>
      <c r="K10" s="326">
        <v>5108</v>
      </c>
      <c r="L10" s="326">
        <v>5065</v>
      </c>
      <c r="M10" s="326">
        <v>4779</v>
      </c>
      <c r="N10" s="386">
        <v>5119</v>
      </c>
      <c r="O10" s="328">
        <v>17</v>
      </c>
      <c r="P10" s="329"/>
      <c r="Q10" s="270">
        <v>1684</v>
      </c>
      <c r="R10" s="269">
        <v>10</v>
      </c>
    </row>
    <row r="11" spans="1:18" s="86" customFormat="1" ht="51.75" customHeight="1">
      <c r="A11" s="368">
        <v>4</v>
      </c>
      <c r="B11" s="369" t="s">
        <v>307</v>
      </c>
      <c r="C11" s="328">
        <v>382</v>
      </c>
      <c r="D11" s="370">
        <v>35604</v>
      </c>
      <c r="E11" s="371" t="s">
        <v>830</v>
      </c>
      <c r="F11" s="371" t="s">
        <v>835</v>
      </c>
      <c r="G11" s="324">
        <v>4596</v>
      </c>
      <c r="H11" s="324">
        <v>4567</v>
      </c>
      <c r="I11" s="324">
        <v>5055</v>
      </c>
      <c r="J11" s="326">
        <v>5055</v>
      </c>
      <c r="K11" s="326">
        <v>4470</v>
      </c>
      <c r="L11" s="326">
        <v>4576</v>
      </c>
      <c r="M11" s="326">
        <v>4581</v>
      </c>
      <c r="N11" s="386">
        <v>5055</v>
      </c>
      <c r="O11" s="328">
        <v>16</v>
      </c>
      <c r="P11" s="329"/>
      <c r="Q11" s="270">
        <v>1738</v>
      </c>
      <c r="R11" s="269">
        <v>11</v>
      </c>
    </row>
    <row r="12" spans="1:18" s="86" customFormat="1" ht="51.75" customHeight="1">
      <c r="A12" s="368">
        <v>5</v>
      </c>
      <c r="B12" s="369" t="s">
        <v>316</v>
      </c>
      <c r="C12" s="328">
        <v>315</v>
      </c>
      <c r="D12" s="370">
        <v>35796</v>
      </c>
      <c r="E12" s="371" t="s">
        <v>806</v>
      </c>
      <c r="F12" s="371" t="s">
        <v>811</v>
      </c>
      <c r="G12" s="324">
        <v>4217</v>
      </c>
      <c r="H12" s="324">
        <v>4891</v>
      </c>
      <c r="I12" s="324">
        <v>4931</v>
      </c>
      <c r="J12" s="326">
        <v>4931</v>
      </c>
      <c r="K12" s="326">
        <v>4678</v>
      </c>
      <c r="L12" s="326">
        <v>4636</v>
      </c>
      <c r="M12" s="326" t="s">
        <v>1081</v>
      </c>
      <c r="N12" s="386">
        <v>4931</v>
      </c>
      <c r="O12" s="328">
        <v>15</v>
      </c>
      <c r="P12" s="329"/>
      <c r="Q12" s="270">
        <v>1790</v>
      </c>
      <c r="R12" s="269">
        <v>12</v>
      </c>
    </row>
    <row r="13" spans="1:18" s="86" customFormat="1" ht="51.75" customHeight="1">
      <c r="A13" s="368">
        <v>6</v>
      </c>
      <c r="B13" s="369" t="s">
        <v>304</v>
      </c>
      <c r="C13" s="328">
        <v>342</v>
      </c>
      <c r="D13" s="370">
        <v>36008</v>
      </c>
      <c r="E13" s="371" t="s">
        <v>1019</v>
      </c>
      <c r="F13" s="371" t="s">
        <v>812</v>
      </c>
      <c r="G13" s="324">
        <v>4388</v>
      </c>
      <c r="H13" s="324">
        <v>4191</v>
      </c>
      <c r="I13" s="324">
        <v>4863</v>
      </c>
      <c r="J13" s="326">
        <v>4863</v>
      </c>
      <c r="K13" s="326" t="s">
        <v>1081</v>
      </c>
      <c r="L13" s="326" t="s">
        <v>1081</v>
      </c>
      <c r="M13" s="326">
        <v>4676</v>
      </c>
      <c r="N13" s="386">
        <v>4863</v>
      </c>
      <c r="O13" s="328">
        <v>14</v>
      </c>
      <c r="P13" s="329"/>
      <c r="Q13" s="270">
        <v>1842</v>
      </c>
      <c r="R13" s="269">
        <v>13</v>
      </c>
    </row>
    <row r="14" spans="1:18" s="86" customFormat="1" ht="51.75" customHeight="1">
      <c r="A14" s="368">
        <v>7</v>
      </c>
      <c r="B14" s="369" t="s">
        <v>315</v>
      </c>
      <c r="C14" s="328">
        <v>530</v>
      </c>
      <c r="D14" s="370">
        <v>36522</v>
      </c>
      <c r="E14" s="371" t="s">
        <v>932</v>
      </c>
      <c r="F14" s="371" t="s">
        <v>936</v>
      </c>
      <c r="G14" s="324">
        <v>4714</v>
      </c>
      <c r="H14" s="324">
        <v>4465</v>
      </c>
      <c r="I14" s="324">
        <v>4573</v>
      </c>
      <c r="J14" s="326">
        <v>4714</v>
      </c>
      <c r="K14" s="326" t="s">
        <v>1081</v>
      </c>
      <c r="L14" s="326" t="s">
        <v>1081</v>
      </c>
      <c r="M14" s="326">
        <v>4571</v>
      </c>
      <c r="N14" s="386">
        <v>4714</v>
      </c>
      <c r="O14" s="328">
        <v>13</v>
      </c>
      <c r="P14" s="329"/>
      <c r="Q14" s="270">
        <v>1894</v>
      </c>
      <c r="R14" s="269">
        <v>14</v>
      </c>
    </row>
    <row r="15" spans="1:18" s="86" customFormat="1" ht="51.75" customHeight="1">
      <c r="A15" s="368">
        <v>8</v>
      </c>
      <c r="B15" s="369" t="s">
        <v>313</v>
      </c>
      <c r="C15" s="328">
        <v>577</v>
      </c>
      <c r="D15" s="370">
        <v>36224</v>
      </c>
      <c r="E15" s="371" t="s">
        <v>961</v>
      </c>
      <c r="F15" s="371" t="s">
        <v>969</v>
      </c>
      <c r="G15" s="324">
        <v>3700</v>
      </c>
      <c r="H15" s="324">
        <v>4701</v>
      </c>
      <c r="I15" s="324">
        <v>3775</v>
      </c>
      <c r="J15" s="326">
        <v>4701</v>
      </c>
      <c r="K15" s="326" t="s">
        <v>1081</v>
      </c>
      <c r="L15" s="326">
        <v>3218</v>
      </c>
      <c r="M15" s="326">
        <v>4398</v>
      </c>
      <c r="N15" s="386">
        <v>4701</v>
      </c>
      <c r="O15" s="328">
        <v>12</v>
      </c>
      <c r="P15" s="329"/>
      <c r="Q15" s="270">
        <v>1946</v>
      </c>
      <c r="R15" s="269">
        <v>15</v>
      </c>
    </row>
    <row r="16" spans="1:18" s="86" customFormat="1" ht="51.75" customHeight="1">
      <c r="A16" s="368">
        <v>9</v>
      </c>
      <c r="B16" s="369" t="s">
        <v>311</v>
      </c>
      <c r="C16" s="328">
        <v>553</v>
      </c>
      <c r="D16" s="370">
        <v>36164</v>
      </c>
      <c r="E16" s="371" t="s">
        <v>945</v>
      </c>
      <c r="F16" s="371" t="s">
        <v>950</v>
      </c>
      <c r="G16" s="324">
        <v>4500</v>
      </c>
      <c r="H16" s="324">
        <v>4476</v>
      </c>
      <c r="I16" s="324">
        <v>4206</v>
      </c>
      <c r="J16" s="326">
        <v>4500</v>
      </c>
      <c r="K16" s="326"/>
      <c r="L16" s="326"/>
      <c r="M16" s="326"/>
      <c r="N16" s="386">
        <v>4500</v>
      </c>
      <c r="O16" s="328">
        <v>11</v>
      </c>
      <c r="P16" s="329"/>
      <c r="Q16" s="270">
        <v>1998</v>
      </c>
      <c r="R16" s="269">
        <v>16</v>
      </c>
    </row>
    <row r="17" spans="1:18" s="86" customFormat="1" ht="51.75" customHeight="1">
      <c r="A17" s="368">
        <v>10</v>
      </c>
      <c r="B17" s="369" t="s">
        <v>301</v>
      </c>
      <c r="C17" s="328">
        <v>406</v>
      </c>
      <c r="D17" s="370">
        <v>35431</v>
      </c>
      <c r="E17" s="371" t="s">
        <v>845</v>
      </c>
      <c r="F17" s="371" t="s">
        <v>849</v>
      </c>
      <c r="G17" s="324">
        <v>4403</v>
      </c>
      <c r="H17" s="324">
        <v>4371</v>
      </c>
      <c r="I17" s="324">
        <v>4492</v>
      </c>
      <c r="J17" s="326">
        <v>4492</v>
      </c>
      <c r="K17" s="326"/>
      <c r="L17" s="326"/>
      <c r="M17" s="326"/>
      <c r="N17" s="386">
        <v>4492</v>
      </c>
      <c r="O17" s="328">
        <v>10</v>
      </c>
      <c r="P17" s="329"/>
      <c r="Q17" s="270">
        <v>2050</v>
      </c>
      <c r="R17" s="269">
        <v>17</v>
      </c>
    </row>
    <row r="18" spans="1:18" s="86" customFormat="1" ht="51.75" customHeight="1">
      <c r="A18" s="368">
        <v>11</v>
      </c>
      <c r="B18" s="369" t="s">
        <v>308</v>
      </c>
      <c r="C18" s="328">
        <v>486</v>
      </c>
      <c r="D18" s="370">
        <v>35796</v>
      </c>
      <c r="E18" s="371" t="s">
        <v>1043</v>
      </c>
      <c r="F18" s="371" t="s">
        <v>906</v>
      </c>
      <c r="G18" s="324" t="s">
        <v>1081</v>
      </c>
      <c r="H18" s="324">
        <v>4286</v>
      </c>
      <c r="I18" s="324">
        <v>3470</v>
      </c>
      <c r="J18" s="326">
        <v>4286</v>
      </c>
      <c r="K18" s="326"/>
      <c r="L18" s="326"/>
      <c r="M18" s="326"/>
      <c r="N18" s="386">
        <v>4286</v>
      </c>
      <c r="O18" s="328">
        <v>9</v>
      </c>
      <c r="P18" s="329"/>
      <c r="Q18" s="270">
        <v>2100</v>
      </c>
      <c r="R18" s="269">
        <v>18</v>
      </c>
    </row>
    <row r="19" spans="1:18" s="86" customFormat="1" ht="51.75" customHeight="1">
      <c r="A19" s="368">
        <v>12</v>
      </c>
      <c r="B19" s="369" t="s">
        <v>300</v>
      </c>
      <c r="C19" s="328">
        <v>515</v>
      </c>
      <c r="D19" s="370">
        <v>35628</v>
      </c>
      <c r="E19" s="371" t="s">
        <v>1066</v>
      </c>
      <c r="F19" s="371" t="s">
        <v>923</v>
      </c>
      <c r="G19" s="324">
        <v>3791</v>
      </c>
      <c r="H19" s="324">
        <v>3871</v>
      </c>
      <c r="I19" s="324">
        <v>3237</v>
      </c>
      <c r="J19" s="326">
        <v>3871</v>
      </c>
      <c r="K19" s="326"/>
      <c r="L19" s="326"/>
      <c r="M19" s="326"/>
      <c r="N19" s="386">
        <v>3871</v>
      </c>
      <c r="O19" s="328">
        <v>8</v>
      </c>
      <c r="P19" s="329"/>
      <c r="Q19" s="270">
        <v>2150</v>
      </c>
      <c r="R19" s="269">
        <v>19</v>
      </c>
    </row>
    <row r="20" spans="1:18" s="86" customFormat="1" ht="51.75" customHeight="1">
      <c r="A20" s="368">
        <v>13</v>
      </c>
      <c r="B20" s="369" t="s">
        <v>309</v>
      </c>
      <c r="C20" s="328">
        <v>503</v>
      </c>
      <c r="D20" s="370">
        <v>36526</v>
      </c>
      <c r="E20" s="371" t="s">
        <v>915</v>
      </c>
      <c r="F20" s="371" t="s">
        <v>920</v>
      </c>
      <c r="G20" s="324">
        <v>3595</v>
      </c>
      <c r="H20" s="324" t="s">
        <v>1081</v>
      </c>
      <c r="I20" s="324">
        <v>3780</v>
      </c>
      <c r="J20" s="326">
        <v>3780</v>
      </c>
      <c r="K20" s="326"/>
      <c r="L20" s="326"/>
      <c r="M20" s="326"/>
      <c r="N20" s="386">
        <v>3780</v>
      </c>
      <c r="O20" s="328">
        <v>7</v>
      </c>
      <c r="P20" s="329"/>
      <c r="Q20" s="270">
        <v>2200</v>
      </c>
      <c r="R20" s="269">
        <v>20</v>
      </c>
    </row>
    <row r="21" spans="1:18" s="86" customFormat="1" ht="51.75" customHeight="1">
      <c r="A21" s="368">
        <v>14</v>
      </c>
      <c r="B21" s="369" t="s">
        <v>306</v>
      </c>
      <c r="C21" s="328">
        <v>560</v>
      </c>
      <c r="D21" s="370">
        <v>36771</v>
      </c>
      <c r="E21" s="371" t="s">
        <v>957</v>
      </c>
      <c r="F21" s="371" t="s">
        <v>959</v>
      </c>
      <c r="G21" s="324">
        <v>3646</v>
      </c>
      <c r="H21" s="324">
        <v>3177</v>
      </c>
      <c r="I21" s="324">
        <v>3750</v>
      </c>
      <c r="J21" s="326">
        <v>3750</v>
      </c>
      <c r="K21" s="326"/>
      <c r="L21" s="326"/>
      <c r="M21" s="326"/>
      <c r="N21" s="386">
        <v>3750</v>
      </c>
      <c r="O21" s="328">
        <v>6</v>
      </c>
      <c r="P21" s="329"/>
      <c r="Q21" s="270">
        <v>2250</v>
      </c>
      <c r="R21" s="269">
        <v>21</v>
      </c>
    </row>
    <row r="22" spans="1:18" s="86" customFormat="1" ht="51.75" customHeight="1">
      <c r="A22" s="368">
        <v>15</v>
      </c>
      <c r="B22" s="369" t="s">
        <v>310</v>
      </c>
      <c r="C22" s="328">
        <v>378</v>
      </c>
      <c r="D22" s="370">
        <v>36002</v>
      </c>
      <c r="E22" s="371" t="s">
        <v>820</v>
      </c>
      <c r="F22" s="371" t="s">
        <v>823</v>
      </c>
      <c r="G22" s="324">
        <v>2710</v>
      </c>
      <c r="H22" s="324">
        <v>2695</v>
      </c>
      <c r="I22" s="324">
        <v>3270</v>
      </c>
      <c r="J22" s="326">
        <v>3270</v>
      </c>
      <c r="K22" s="326"/>
      <c r="L22" s="326"/>
      <c r="M22" s="326"/>
      <c r="N22" s="386">
        <v>3270</v>
      </c>
      <c r="O22" s="328">
        <v>5</v>
      </c>
      <c r="P22" s="329"/>
      <c r="Q22" s="270">
        <v>2300</v>
      </c>
      <c r="R22" s="269">
        <v>22</v>
      </c>
    </row>
    <row r="23" spans="1:18" s="86" customFormat="1" ht="51.75" customHeight="1">
      <c r="A23" s="368">
        <v>16</v>
      </c>
      <c r="B23" s="369" t="s">
        <v>305</v>
      </c>
      <c r="C23" s="328">
        <v>583</v>
      </c>
      <c r="D23" s="370">
        <v>36665</v>
      </c>
      <c r="E23" s="371" t="s">
        <v>977</v>
      </c>
      <c r="F23" s="371" t="s">
        <v>980</v>
      </c>
      <c r="G23" s="324">
        <v>2383</v>
      </c>
      <c r="H23" s="324">
        <v>3214</v>
      </c>
      <c r="I23" s="324">
        <v>2812</v>
      </c>
      <c r="J23" s="326">
        <v>3214</v>
      </c>
      <c r="K23" s="326"/>
      <c r="L23" s="326"/>
      <c r="M23" s="326"/>
      <c r="N23" s="386">
        <v>3214</v>
      </c>
      <c r="O23" s="328">
        <v>4</v>
      </c>
      <c r="P23" s="329"/>
      <c r="Q23" s="270">
        <v>2350</v>
      </c>
      <c r="R23" s="269">
        <v>23</v>
      </c>
    </row>
    <row r="24" spans="1:18" s="86" customFormat="1" ht="51.75" customHeight="1">
      <c r="A24" s="368">
        <v>17</v>
      </c>
      <c r="B24" s="369" t="s">
        <v>302</v>
      </c>
      <c r="C24" s="328">
        <v>452</v>
      </c>
      <c r="D24" s="370">
        <v>36526</v>
      </c>
      <c r="E24" s="371" t="s">
        <v>890</v>
      </c>
      <c r="F24" s="371" t="s">
        <v>893</v>
      </c>
      <c r="G24" s="324">
        <v>3037</v>
      </c>
      <c r="H24" s="324" t="s">
        <v>1081</v>
      </c>
      <c r="I24" s="324" t="s">
        <v>1081</v>
      </c>
      <c r="J24" s="326">
        <v>3037</v>
      </c>
      <c r="K24" s="326"/>
      <c r="L24" s="326"/>
      <c r="M24" s="326"/>
      <c r="N24" s="386">
        <v>3037</v>
      </c>
      <c r="O24" s="328">
        <v>3</v>
      </c>
      <c r="P24" s="329"/>
      <c r="Q24" s="270">
        <v>2400</v>
      </c>
      <c r="R24" s="269">
        <v>24</v>
      </c>
    </row>
    <row r="25" spans="1:18" s="86" customFormat="1" ht="51.75" customHeight="1">
      <c r="A25" s="368">
        <v>18</v>
      </c>
      <c r="B25" s="369" t="s">
        <v>314</v>
      </c>
      <c r="C25" s="328">
        <v>398</v>
      </c>
      <c r="D25" s="370">
        <v>0</v>
      </c>
      <c r="E25" s="371" t="s">
        <v>1031</v>
      </c>
      <c r="F25" s="371" t="s">
        <v>836</v>
      </c>
      <c r="G25" s="324">
        <v>2932</v>
      </c>
      <c r="H25" s="324">
        <v>2010</v>
      </c>
      <c r="I25" s="324" t="s">
        <v>1081</v>
      </c>
      <c r="J25" s="326">
        <v>2932</v>
      </c>
      <c r="K25" s="326"/>
      <c r="L25" s="326"/>
      <c r="M25" s="326"/>
      <c r="N25" s="386">
        <v>2932</v>
      </c>
      <c r="O25" s="328">
        <v>2</v>
      </c>
      <c r="P25" s="329"/>
      <c r="Q25" s="270">
        <v>2450</v>
      </c>
      <c r="R25" s="269">
        <v>25</v>
      </c>
    </row>
    <row r="26" spans="1:18" s="86" customFormat="1" ht="51.75" customHeight="1">
      <c r="A26" s="368">
        <v>19</v>
      </c>
      <c r="B26" s="369" t="s">
        <v>303</v>
      </c>
      <c r="C26" s="328">
        <v>473</v>
      </c>
      <c r="D26" s="370">
        <v>35589</v>
      </c>
      <c r="E26" s="371" t="s">
        <v>901</v>
      </c>
      <c r="F26" s="371" t="s">
        <v>905</v>
      </c>
      <c r="G26" s="324">
        <v>2597</v>
      </c>
      <c r="H26" s="324" t="s">
        <v>1081</v>
      </c>
      <c r="I26" s="324">
        <v>2801</v>
      </c>
      <c r="J26" s="326">
        <v>2801</v>
      </c>
      <c r="K26" s="326"/>
      <c r="L26" s="326"/>
      <c r="M26" s="326"/>
      <c r="N26" s="386">
        <v>2801</v>
      </c>
      <c r="O26" s="328">
        <v>1</v>
      </c>
      <c r="P26" s="329"/>
      <c r="Q26" s="270">
        <v>2498</v>
      </c>
      <c r="R26" s="269">
        <v>26</v>
      </c>
    </row>
    <row r="27" spans="1:18" s="86" customFormat="1" ht="51.75" customHeight="1">
      <c r="A27" s="98"/>
      <c r="B27" s="99" t="s">
        <v>318</v>
      </c>
      <c r="C27" s="274" t="s">
        <v>1072</v>
      </c>
      <c r="D27" s="100" t="s">
        <v>1072</v>
      </c>
      <c r="E27" s="203" t="s">
        <v>1072</v>
      </c>
      <c r="F27" s="203" t="s">
        <v>1072</v>
      </c>
      <c r="G27" s="324"/>
      <c r="H27" s="324"/>
      <c r="I27" s="324"/>
      <c r="J27" s="325">
        <v>0</v>
      </c>
      <c r="K27" s="326"/>
      <c r="L27" s="326"/>
      <c r="M27" s="326"/>
      <c r="N27" s="327">
        <v>0</v>
      </c>
      <c r="O27" s="328"/>
      <c r="P27" s="329"/>
      <c r="Q27" s="270">
        <v>2546</v>
      </c>
      <c r="R27" s="269">
        <v>27</v>
      </c>
    </row>
    <row r="28" spans="1:18" s="86" customFormat="1" ht="51.75" customHeight="1">
      <c r="A28" s="98"/>
      <c r="B28" s="99" t="s">
        <v>319</v>
      </c>
      <c r="C28" s="274" t="s">
        <v>1072</v>
      </c>
      <c r="D28" s="100" t="s">
        <v>1072</v>
      </c>
      <c r="E28" s="203" t="s">
        <v>1072</v>
      </c>
      <c r="F28" s="203" t="s">
        <v>1072</v>
      </c>
      <c r="G28" s="324"/>
      <c r="H28" s="324"/>
      <c r="I28" s="324"/>
      <c r="J28" s="325">
        <v>0</v>
      </c>
      <c r="K28" s="326"/>
      <c r="L28" s="326"/>
      <c r="M28" s="326"/>
      <c r="N28" s="327">
        <v>0</v>
      </c>
      <c r="O28" s="328"/>
      <c r="P28" s="329"/>
      <c r="Q28" s="270">
        <v>2594</v>
      </c>
      <c r="R28" s="269">
        <v>28</v>
      </c>
    </row>
    <row r="29" spans="1:18" s="86" customFormat="1" ht="51.75" customHeight="1">
      <c r="A29" s="98"/>
      <c r="B29" s="99" t="s">
        <v>320</v>
      </c>
      <c r="C29" s="274" t="s">
        <v>1072</v>
      </c>
      <c r="D29" s="100" t="s">
        <v>1072</v>
      </c>
      <c r="E29" s="203" t="s">
        <v>1072</v>
      </c>
      <c r="F29" s="203" t="s">
        <v>1072</v>
      </c>
      <c r="G29" s="324"/>
      <c r="H29" s="324"/>
      <c r="I29" s="324"/>
      <c r="J29" s="325">
        <v>0</v>
      </c>
      <c r="K29" s="326"/>
      <c r="L29" s="326"/>
      <c r="M29" s="326"/>
      <c r="N29" s="327">
        <v>0</v>
      </c>
      <c r="O29" s="328"/>
      <c r="P29" s="329"/>
      <c r="Q29" s="270">
        <v>2642</v>
      </c>
      <c r="R29" s="269">
        <v>29</v>
      </c>
    </row>
    <row r="30" spans="1:18" s="86" customFormat="1" ht="51.75" customHeight="1">
      <c r="A30" s="98"/>
      <c r="B30" s="99" t="s">
        <v>321</v>
      </c>
      <c r="C30" s="274" t="s">
        <v>1072</v>
      </c>
      <c r="D30" s="100" t="s">
        <v>1072</v>
      </c>
      <c r="E30" s="203" t="s">
        <v>1072</v>
      </c>
      <c r="F30" s="203" t="s">
        <v>1072</v>
      </c>
      <c r="G30" s="324"/>
      <c r="H30" s="324"/>
      <c r="I30" s="324"/>
      <c r="J30" s="325">
        <v>0</v>
      </c>
      <c r="K30" s="326"/>
      <c r="L30" s="326"/>
      <c r="M30" s="326"/>
      <c r="N30" s="327">
        <v>0</v>
      </c>
      <c r="O30" s="328"/>
      <c r="P30" s="329"/>
      <c r="Q30" s="270">
        <v>2690</v>
      </c>
      <c r="R30" s="269">
        <v>30</v>
      </c>
    </row>
    <row r="31" spans="1:18" s="86" customFormat="1" ht="51.75" customHeight="1">
      <c r="A31" s="98"/>
      <c r="B31" s="99" t="s">
        <v>322</v>
      </c>
      <c r="C31" s="274" t="s">
        <v>1072</v>
      </c>
      <c r="D31" s="100" t="s">
        <v>1072</v>
      </c>
      <c r="E31" s="203" t="s">
        <v>1072</v>
      </c>
      <c r="F31" s="203" t="s">
        <v>1072</v>
      </c>
      <c r="G31" s="324"/>
      <c r="H31" s="324"/>
      <c r="I31" s="324"/>
      <c r="J31" s="325">
        <v>0</v>
      </c>
      <c r="K31" s="326"/>
      <c r="L31" s="326"/>
      <c r="M31" s="326"/>
      <c r="N31" s="327">
        <v>0</v>
      </c>
      <c r="O31" s="328"/>
      <c r="P31" s="329"/>
      <c r="Q31" s="270">
        <v>2738</v>
      </c>
      <c r="R31" s="269">
        <v>31</v>
      </c>
    </row>
    <row r="32" spans="1:18" s="86" customFormat="1" ht="51.75" customHeight="1">
      <c r="A32" s="98"/>
      <c r="B32" s="99" t="s">
        <v>323</v>
      </c>
      <c r="C32" s="274" t="s">
        <v>1072</v>
      </c>
      <c r="D32" s="100" t="s">
        <v>1072</v>
      </c>
      <c r="E32" s="203" t="s">
        <v>1072</v>
      </c>
      <c r="F32" s="203" t="s">
        <v>1072</v>
      </c>
      <c r="G32" s="324"/>
      <c r="H32" s="324"/>
      <c r="I32" s="324"/>
      <c r="J32" s="325">
        <v>0</v>
      </c>
      <c r="K32" s="326"/>
      <c r="L32" s="326"/>
      <c r="M32" s="326"/>
      <c r="N32" s="327">
        <v>0</v>
      </c>
      <c r="O32" s="328"/>
      <c r="P32" s="329"/>
      <c r="Q32" s="270">
        <v>2786</v>
      </c>
      <c r="R32" s="269">
        <v>32</v>
      </c>
    </row>
    <row r="33" spans="1:18" s="89" customFormat="1" ht="32.25" customHeight="1">
      <c r="A33" s="87"/>
      <c r="B33" s="87"/>
      <c r="C33" s="87"/>
      <c r="D33" s="88"/>
      <c r="E33" s="87"/>
      <c r="N33" s="90"/>
      <c r="O33" s="87"/>
      <c r="P33" s="87"/>
      <c r="Q33" s="270">
        <v>3512</v>
      </c>
      <c r="R33" s="269">
        <v>48</v>
      </c>
    </row>
    <row r="34" spans="1:18" s="89" customFormat="1" ht="32.25" customHeight="1">
      <c r="A34" s="529" t="s">
        <v>4</v>
      </c>
      <c r="B34" s="529"/>
      <c r="C34" s="529"/>
      <c r="D34" s="529"/>
      <c r="E34" s="91" t="s">
        <v>0</v>
      </c>
      <c r="F34" s="91" t="s">
        <v>1</v>
      </c>
      <c r="G34" s="530" t="s">
        <v>2</v>
      </c>
      <c r="H34" s="530"/>
      <c r="I34" s="530"/>
      <c r="J34" s="530"/>
      <c r="K34" s="530"/>
      <c r="L34" s="530"/>
      <c r="M34" s="530"/>
      <c r="N34" s="530" t="s">
        <v>3</v>
      </c>
      <c r="O34" s="530"/>
      <c r="P34" s="91"/>
      <c r="Q34" s="270">
        <v>3556</v>
      </c>
      <c r="R34" s="269">
        <v>49</v>
      </c>
    </row>
    <row r="35" spans="17:18" ht="12.75">
      <c r="Q35" s="270">
        <v>3600</v>
      </c>
      <c r="R35" s="269">
        <v>50</v>
      </c>
    </row>
    <row r="36" spans="17:18" ht="12.75">
      <c r="Q36" s="270">
        <v>3644</v>
      </c>
      <c r="R36" s="269">
        <v>51</v>
      </c>
    </row>
    <row r="37" spans="17:18" ht="12.75">
      <c r="Q37" s="271">
        <v>3688</v>
      </c>
      <c r="R37" s="91">
        <v>52</v>
      </c>
    </row>
    <row r="38" spans="17:18" ht="12.75">
      <c r="Q38" s="271">
        <v>3732</v>
      </c>
      <c r="R38" s="91">
        <v>53</v>
      </c>
    </row>
    <row r="39" spans="17:18" ht="12.75">
      <c r="Q39" s="271">
        <v>3776</v>
      </c>
      <c r="R39" s="91">
        <v>54</v>
      </c>
    </row>
    <row r="40" spans="17:18" ht="12.75">
      <c r="Q40" s="271">
        <v>3820</v>
      </c>
      <c r="R40" s="91">
        <v>55</v>
      </c>
    </row>
    <row r="41" spans="17:18" ht="12.75">
      <c r="Q41" s="271">
        <v>3864</v>
      </c>
      <c r="R41" s="91">
        <v>56</v>
      </c>
    </row>
    <row r="42" spans="17:18" ht="12.75">
      <c r="Q42" s="271">
        <v>3908</v>
      </c>
      <c r="R42" s="91">
        <v>57</v>
      </c>
    </row>
    <row r="43" spans="17:18" ht="12.75">
      <c r="Q43" s="271">
        <v>3952</v>
      </c>
      <c r="R43" s="91">
        <v>58</v>
      </c>
    </row>
    <row r="44" spans="17:18" ht="12.75">
      <c r="Q44" s="271">
        <v>3994</v>
      </c>
      <c r="R44" s="91">
        <v>59</v>
      </c>
    </row>
    <row r="45" spans="17:18" ht="12.75">
      <c r="Q45" s="271">
        <v>4036</v>
      </c>
      <c r="R45" s="91">
        <v>60</v>
      </c>
    </row>
    <row r="46" spans="17:18" ht="12.75">
      <c r="Q46" s="271">
        <v>4078</v>
      </c>
      <c r="R46" s="91">
        <v>61</v>
      </c>
    </row>
    <row r="47" spans="17:18" ht="12.75">
      <c r="Q47" s="271">
        <v>4120</v>
      </c>
      <c r="R47" s="91">
        <v>62</v>
      </c>
    </row>
    <row r="48" spans="17:18" ht="12.75">
      <c r="Q48" s="271">
        <v>4162</v>
      </c>
      <c r="R48" s="91">
        <v>63</v>
      </c>
    </row>
    <row r="49" spans="17:18" ht="12.75">
      <c r="Q49" s="271">
        <v>4204</v>
      </c>
      <c r="R49" s="91">
        <v>64</v>
      </c>
    </row>
    <row r="50" spans="17:18" ht="12.75">
      <c r="Q50" s="271">
        <v>4246</v>
      </c>
      <c r="R50" s="91">
        <v>65</v>
      </c>
    </row>
    <row r="51" spans="17:18" ht="12.75">
      <c r="Q51" s="271">
        <v>4288</v>
      </c>
      <c r="R51" s="91">
        <v>66</v>
      </c>
    </row>
    <row r="52" spans="17:18" ht="12.75">
      <c r="Q52" s="271">
        <v>4330</v>
      </c>
      <c r="R52" s="91">
        <v>67</v>
      </c>
    </row>
    <row r="53" spans="17:18" ht="12.75">
      <c r="Q53" s="271">
        <v>4370</v>
      </c>
      <c r="R53" s="91">
        <v>68</v>
      </c>
    </row>
    <row r="54" spans="17:18" ht="12.75">
      <c r="Q54" s="271">
        <v>4410</v>
      </c>
      <c r="R54" s="91">
        <v>69</v>
      </c>
    </row>
    <row r="55" spans="17:18" ht="12.75">
      <c r="Q55" s="271">
        <v>4450</v>
      </c>
      <c r="R55" s="91">
        <v>70</v>
      </c>
    </row>
    <row r="56" spans="17:18" ht="12.75">
      <c r="Q56" s="271">
        <v>4490</v>
      </c>
      <c r="R56" s="91">
        <v>71</v>
      </c>
    </row>
    <row r="57" spans="17:18" ht="12.75">
      <c r="Q57" s="271">
        <v>4530</v>
      </c>
      <c r="R57" s="91">
        <v>72</v>
      </c>
    </row>
    <row r="58" spans="17:18" ht="12.75">
      <c r="Q58" s="271">
        <v>4570</v>
      </c>
      <c r="R58" s="91">
        <v>73</v>
      </c>
    </row>
    <row r="59" spans="17:18" ht="12.75">
      <c r="Q59" s="271">
        <v>4610</v>
      </c>
      <c r="R59" s="91">
        <v>74</v>
      </c>
    </row>
    <row r="60" spans="17:18" ht="12.75">
      <c r="Q60" s="271">
        <v>4650</v>
      </c>
      <c r="R60" s="91">
        <v>75</v>
      </c>
    </row>
    <row r="61" spans="17:18" ht="12.75">
      <c r="Q61" s="271">
        <v>4690</v>
      </c>
      <c r="R61" s="91">
        <v>76</v>
      </c>
    </row>
    <row r="62" spans="17:18" ht="12.75">
      <c r="Q62" s="271">
        <v>4730</v>
      </c>
      <c r="R62" s="91">
        <v>77</v>
      </c>
    </row>
    <row r="63" spans="17:18" ht="12.75">
      <c r="Q63" s="271">
        <v>4770</v>
      </c>
      <c r="R63" s="91">
        <v>78</v>
      </c>
    </row>
    <row r="64" spans="17:18" ht="12.75">
      <c r="Q64" s="271">
        <v>4810</v>
      </c>
      <c r="R64" s="91">
        <v>79</v>
      </c>
    </row>
    <row r="65" spans="17:18" ht="12.75">
      <c r="Q65" s="271">
        <v>4850</v>
      </c>
      <c r="R65" s="91">
        <v>80</v>
      </c>
    </row>
    <row r="66" spans="17:18" ht="12.75">
      <c r="Q66" s="271">
        <v>4890</v>
      </c>
      <c r="R66" s="91">
        <v>81</v>
      </c>
    </row>
    <row r="67" spans="17:18" ht="12.75">
      <c r="Q67" s="271">
        <v>4930</v>
      </c>
      <c r="R67" s="91">
        <v>82</v>
      </c>
    </row>
    <row r="68" spans="17:18" ht="12.75">
      <c r="Q68" s="271">
        <v>4970</v>
      </c>
      <c r="R68" s="91">
        <v>83</v>
      </c>
    </row>
    <row r="69" spans="17:18" ht="12.75">
      <c r="Q69" s="271">
        <v>5008</v>
      </c>
      <c r="R69" s="91">
        <v>84</v>
      </c>
    </row>
    <row r="70" spans="17:18" ht="12.75">
      <c r="Q70" s="271">
        <v>5046</v>
      </c>
      <c r="R70" s="91">
        <v>85</v>
      </c>
    </row>
    <row r="71" spans="17:18" ht="12.75">
      <c r="Q71" s="271">
        <v>5084</v>
      </c>
      <c r="R71" s="91">
        <v>86</v>
      </c>
    </row>
    <row r="72" spans="17:18" ht="12.75">
      <c r="Q72" s="271">
        <v>5122</v>
      </c>
      <c r="R72" s="91">
        <v>87</v>
      </c>
    </row>
    <row r="73" spans="17:18" ht="12.75">
      <c r="Q73" s="271">
        <v>5160</v>
      </c>
      <c r="R73" s="91">
        <v>88</v>
      </c>
    </row>
    <row r="74" spans="17:18" ht="12.75">
      <c r="Q74" s="271">
        <v>5198</v>
      </c>
      <c r="R74" s="91">
        <v>89</v>
      </c>
    </row>
    <row r="75" spans="17:18" ht="12.75">
      <c r="Q75" s="271">
        <v>5236</v>
      </c>
      <c r="R75" s="91">
        <v>90</v>
      </c>
    </row>
    <row r="76" spans="17:18" ht="12.75">
      <c r="Q76" s="271">
        <v>5274</v>
      </c>
      <c r="R76" s="91">
        <v>91</v>
      </c>
    </row>
    <row r="77" spans="17:18" ht="12.75">
      <c r="Q77" s="271">
        <v>5312</v>
      </c>
      <c r="R77" s="91">
        <v>92</v>
      </c>
    </row>
    <row r="78" spans="17:18" ht="12.75">
      <c r="Q78" s="271">
        <v>5348</v>
      </c>
      <c r="R78" s="91">
        <v>93</v>
      </c>
    </row>
    <row r="79" spans="17:18" ht="12.75">
      <c r="Q79" s="270">
        <v>5384</v>
      </c>
      <c r="R79" s="269">
        <v>94</v>
      </c>
    </row>
    <row r="80" spans="17:18" ht="12.75">
      <c r="Q80" s="270">
        <v>5420</v>
      </c>
      <c r="R80" s="269">
        <v>95</v>
      </c>
    </row>
    <row r="81" spans="17:18" ht="12.75">
      <c r="Q81" s="270">
        <v>5456</v>
      </c>
      <c r="R81" s="269">
        <v>96</v>
      </c>
    </row>
    <row r="82" spans="17:18" ht="12.75">
      <c r="Q82" s="270">
        <v>5492</v>
      </c>
      <c r="R82" s="269">
        <v>97</v>
      </c>
    </row>
    <row r="83" spans="17:18" ht="12.75">
      <c r="Q83" s="270">
        <v>5528</v>
      </c>
      <c r="R83" s="269">
        <v>98</v>
      </c>
    </row>
    <row r="84" spans="17:18" ht="12.75">
      <c r="Q84" s="270">
        <v>5564</v>
      </c>
      <c r="R84" s="269">
        <v>99</v>
      </c>
    </row>
    <row r="85" spans="17:18" ht="12.75">
      <c r="Q85" s="270">
        <v>5600</v>
      </c>
      <c r="R85" s="269">
        <v>100</v>
      </c>
    </row>
  </sheetData>
  <sheetProtection/>
  <mergeCells count="23">
    <mergeCell ref="A1:P1"/>
    <mergeCell ref="A2:P2"/>
    <mergeCell ref="A3:C3"/>
    <mergeCell ref="D3:E3"/>
    <mergeCell ref="G3:H3"/>
    <mergeCell ref="M3:P3"/>
    <mergeCell ref="A34:D34"/>
    <mergeCell ref="G34:M34"/>
    <mergeCell ref="N34:O34"/>
    <mergeCell ref="N5:O5"/>
    <mergeCell ref="A6:A7"/>
    <mergeCell ref="B6:B7"/>
    <mergeCell ref="E6:E7"/>
    <mergeCell ref="F6:F7"/>
    <mergeCell ref="G6:M6"/>
    <mergeCell ref="C6:C7"/>
    <mergeCell ref="P6:P7"/>
    <mergeCell ref="D6:D7"/>
    <mergeCell ref="A4:C4"/>
    <mergeCell ref="D4:E4"/>
    <mergeCell ref="M4:O4"/>
    <mergeCell ref="N6:N7"/>
    <mergeCell ref="O6:O7"/>
  </mergeCells>
  <conditionalFormatting sqref="N8:N26">
    <cfRule type="duplicateValues" priority="1" dxfId="0" stopIfTrue="1">
      <formula>AND(COUNTIF($N$8:$N$26,N8)&gt;1,NOT(ISBLANK(N8)))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0" r:id="rId2"/>
  <drawing r:id="rId1"/>
</worksheet>
</file>

<file path=xl/worksheets/sheet25.xml><?xml version="1.0" encoding="utf-8"?>
<worksheet xmlns="http://schemas.openxmlformats.org/spreadsheetml/2006/main" xmlns:r="http://schemas.openxmlformats.org/officeDocument/2006/relationships">
  <sheetPr>
    <tabColor rgb="FF7030A0"/>
  </sheetPr>
  <dimension ref="A1:U83"/>
  <sheetViews>
    <sheetView view="pageBreakPreview" zoomScale="70" zoomScaleSheetLayoutView="70" zoomScalePageLayoutView="0" workbookViewId="0" topLeftCell="A1">
      <selection activeCell="W10" sqref="W10"/>
    </sheetView>
  </sheetViews>
  <sheetFormatPr defaultColWidth="9.140625" defaultRowHeight="12.75"/>
  <cols>
    <col min="1" max="1" width="4.8515625" style="27" customWidth="1"/>
    <col min="2" max="2" width="8.00390625" style="27" bestFit="1" customWidth="1"/>
    <col min="3" max="3" width="13.28125" style="21" bestFit="1" customWidth="1"/>
    <col min="4" max="4" width="20.8515625" style="53" customWidth="1"/>
    <col min="5" max="5" width="26.8515625" style="53" customWidth="1"/>
    <col min="6" max="6" width="12.57421875" style="193" customWidth="1"/>
    <col min="7" max="7" width="9.8515625" style="28" customWidth="1"/>
    <col min="8" max="8" width="2.140625" style="21" customWidth="1"/>
    <col min="9" max="9" width="7.7109375" style="27" customWidth="1"/>
    <col min="10" max="10" width="14.00390625" style="27" hidden="1" customWidth="1"/>
    <col min="11" max="11" width="7.7109375" style="27" customWidth="1"/>
    <col min="12" max="12" width="12.421875" style="29" customWidth="1"/>
    <col min="13" max="13" width="30.00390625" style="57" bestFit="1" customWidth="1"/>
    <col min="14" max="14" width="25.8515625" style="57" customWidth="1"/>
    <col min="15" max="15" width="9.57421875" style="193" customWidth="1"/>
    <col min="16" max="16" width="7.7109375" style="21" customWidth="1"/>
    <col min="17" max="17" width="5.7109375" style="21" customWidth="1"/>
    <col min="18" max="19" width="9.140625" style="21" customWidth="1"/>
    <col min="20" max="20" width="9.140625" style="264" hidden="1" customWidth="1"/>
    <col min="21" max="21" width="9.140625" style="262" hidden="1" customWidth="1"/>
    <col min="22" max="16384" width="9.140625" style="21" customWidth="1"/>
  </cols>
  <sheetData>
    <row r="1" spans="1:21" s="10" customFormat="1" ht="48.7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3">
        <v>21214</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3">
        <v>21244</v>
      </c>
      <c r="U2" s="259">
        <v>99</v>
      </c>
    </row>
    <row r="3" spans="1:21" s="12" customFormat="1" ht="20.25" customHeight="1">
      <c r="A3" s="515" t="s">
        <v>96</v>
      </c>
      <c r="B3" s="515"/>
      <c r="C3" s="515"/>
      <c r="D3" s="516" t="str">
        <f>'YARIŞMA PROGRAMI'!C27</f>
        <v>İsveç Bayrak</v>
      </c>
      <c r="E3" s="516"/>
      <c r="F3" s="517"/>
      <c r="G3" s="517"/>
      <c r="H3" s="11"/>
      <c r="I3" s="558"/>
      <c r="J3" s="558"/>
      <c r="K3" s="558"/>
      <c r="L3" s="558"/>
      <c r="M3" s="85" t="s">
        <v>455</v>
      </c>
      <c r="N3" s="520" t="str">
        <f>'YARIŞMA PROGRAMI'!E27</f>
        <v>-</v>
      </c>
      <c r="O3" s="520"/>
      <c r="P3" s="520"/>
      <c r="T3" s="263">
        <v>21274</v>
      </c>
      <c r="U3" s="259">
        <v>98</v>
      </c>
    </row>
    <row r="4" spans="1:21" s="12" customFormat="1" ht="17.25" customHeight="1">
      <c r="A4" s="518" t="s">
        <v>86</v>
      </c>
      <c r="B4" s="518"/>
      <c r="C4" s="518"/>
      <c r="D4" s="519" t="str">
        <f>'YARIŞMA BİLGİLERİ'!F21</f>
        <v>Yıldız Erkekler</v>
      </c>
      <c r="E4" s="519"/>
      <c r="F4" s="194"/>
      <c r="G4" s="33"/>
      <c r="H4" s="33"/>
      <c r="I4" s="33"/>
      <c r="J4" s="33"/>
      <c r="K4" s="33"/>
      <c r="L4" s="34"/>
      <c r="M4" s="84" t="s">
        <v>94</v>
      </c>
      <c r="N4" s="505" t="str">
        <f>'YARIŞMA PROGRAMI'!B26</f>
        <v>11 Mayıs 2014 - 12.45</v>
      </c>
      <c r="O4" s="505"/>
      <c r="P4" s="505"/>
      <c r="T4" s="263">
        <v>21304</v>
      </c>
      <c r="U4" s="259">
        <v>97</v>
      </c>
    </row>
    <row r="5" spans="1:21" s="10" customFormat="1" ht="15" customHeight="1">
      <c r="A5" s="13"/>
      <c r="B5" s="13"/>
      <c r="C5" s="14"/>
      <c r="D5" s="15"/>
      <c r="E5" s="16"/>
      <c r="F5" s="195"/>
      <c r="G5" s="16"/>
      <c r="H5" s="16"/>
      <c r="I5" s="13"/>
      <c r="J5" s="13"/>
      <c r="K5" s="13"/>
      <c r="L5" s="17"/>
      <c r="M5" s="18"/>
      <c r="N5" s="531">
        <v>41770.63941377315</v>
      </c>
      <c r="O5" s="531"/>
      <c r="P5" s="531"/>
      <c r="T5" s="263">
        <v>21334</v>
      </c>
      <c r="U5" s="259">
        <v>96</v>
      </c>
    </row>
    <row r="6" spans="1:21" s="19" customFormat="1" ht="24" customHeight="1">
      <c r="A6" s="511" t="s">
        <v>12</v>
      </c>
      <c r="B6" s="512" t="s">
        <v>81</v>
      </c>
      <c r="C6" s="510" t="s">
        <v>93</v>
      </c>
      <c r="D6" s="509" t="s">
        <v>14</v>
      </c>
      <c r="E6" s="509" t="s">
        <v>537</v>
      </c>
      <c r="F6" s="557" t="s">
        <v>15</v>
      </c>
      <c r="G6" s="507" t="s">
        <v>226</v>
      </c>
      <c r="I6" s="277" t="s">
        <v>16</v>
      </c>
      <c r="J6" s="278"/>
      <c r="K6" s="278"/>
      <c r="L6" s="278"/>
      <c r="M6" s="278"/>
      <c r="N6" s="278"/>
      <c r="O6" s="293"/>
      <c r="P6" s="279"/>
      <c r="T6" s="264">
        <v>21364</v>
      </c>
      <c r="U6" s="262">
        <v>95</v>
      </c>
    </row>
    <row r="7" spans="1:21" ht="24" customHeight="1">
      <c r="A7" s="511"/>
      <c r="B7" s="513"/>
      <c r="C7" s="510"/>
      <c r="D7" s="509"/>
      <c r="E7" s="509"/>
      <c r="F7" s="557"/>
      <c r="G7" s="508"/>
      <c r="H7" s="20"/>
      <c r="I7" s="50" t="s">
        <v>12</v>
      </c>
      <c r="J7" s="47" t="s">
        <v>82</v>
      </c>
      <c r="K7" s="47" t="s">
        <v>81</v>
      </c>
      <c r="L7" s="48" t="s">
        <v>13</v>
      </c>
      <c r="M7" s="49" t="s">
        <v>14</v>
      </c>
      <c r="N7" s="49" t="s">
        <v>537</v>
      </c>
      <c r="O7" s="294" t="s">
        <v>15</v>
      </c>
      <c r="P7" s="47" t="s">
        <v>28</v>
      </c>
      <c r="T7" s="264">
        <v>21394</v>
      </c>
      <c r="U7" s="262">
        <v>94</v>
      </c>
    </row>
    <row r="8" spans="1:21" s="19" customFormat="1" ht="49.5" customHeight="1">
      <c r="A8" s="74">
        <v>1</v>
      </c>
      <c r="B8" s="412" t="s">
        <v>1189</v>
      </c>
      <c r="C8" s="426" t="s">
        <v>1073</v>
      </c>
      <c r="D8" s="406" t="s">
        <v>1190</v>
      </c>
      <c r="E8" s="187" t="s">
        <v>881</v>
      </c>
      <c r="F8" s="196">
        <v>15927</v>
      </c>
      <c r="G8" s="283">
        <v>19</v>
      </c>
      <c r="H8" s="22"/>
      <c r="I8" s="74">
        <v>1</v>
      </c>
      <c r="J8" s="218" t="s">
        <v>547</v>
      </c>
      <c r="K8" s="286" t="s">
        <v>1072</v>
      </c>
      <c r="L8" s="282" t="s">
        <v>1072</v>
      </c>
      <c r="M8" s="219" t="s">
        <v>1072</v>
      </c>
      <c r="N8" s="219" t="s">
        <v>1072</v>
      </c>
      <c r="O8" s="196"/>
      <c r="P8" s="305"/>
      <c r="T8" s="264">
        <v>21424</v>
      </c>
      <c r="U8" s="262">
        <v>93</v>
      </c>
    </row>
    <row r="9" spans="1:21" s="19" customFormat="1" ht="49.5" customHeight="1">
      <c r="A9" s="74">
        <v>2</v>
      </c>
      <c r="B9" s="412" t="s">
        <v>1187</v>
      </c>
      <c r="C9" s="426" t="s">
        <v>1073</v>
      </c>
      <c r="D9" s="406" t="s">
        <v>1188</v>
      </c>
      <c r="E9" s="187" t="s">
        <v>866</v>
      </c>
      <c r="F9" s="196">
        <v>20211</v>
      </c>
      <c r="G9" s="283">
        <v>18</v>
      </c>
      <c r="H9" s="22"/>
      <c r="I9" s="74">
        <v>2</v>
      </c>
      <c r="J9" s="218" t="s">
        <v>548</v>
      </c>
      <c r="K9" s="425" t="s">
        <v>1189</v>
      </c>
      <c r="L9" s="426" t="s">
        <v>1073</v>
      </c>
      <c r="M9" s="402" t="s">
        <v>1190</v>
      </c>
      <c r="N9" s="219" t="s">
        <v>881</v>
      </c>
      <c r="O9" s="196">
        <v>15927</v>
      </c>
      <c r="P9" s="305">
        <v>1</v>
      </c>
      <c r="T9" s="264">
        <v>21454</v>
      </c>
      <c r="U9" s="262">
        <v>92</v>
      </c>
    </row>
    <row r="10" spans="1:21" s="19" customFormat="1" ht="49.5" customHeight="1">
      <c r="A10" s="74">
        <v>3</v>
      </c>
      <c r="B10" s="412" t="s">
        <v>1181</v>
      </c>
      <c r="C10" s="426" t="s">
        <v>1073</v>
      </c>
      <c r="D10" s="406" t="s">
        <v>1182</v>
      </c>
      <c r="E10" s="187" t="s">
        <v>936</v>
      </c>
      <c r="F10" s="196">
        <v>20226</v>
      </c>
      <c r="G10" s="283">
        <v>17</v>
      </c>
      <c r="H10" s="22"/>
      <c r="I10" s="74">
        <v>3</v>
      </c>
      <c r="J10" s="218" t="s">
        <v>549</v>
      </c>
      <c r="K10" s="425" t="s">
        <v>1199</v>
      </c>
      <c r="L10" s="426" t="s">
        <v>1073</v>
      </c>
      <c r="M10" s="402" t="s">
        <v>1198</v>
      </c>
      <c r="N10" s="219" t="s">
        <v>923</v>
      </c>
      <c r="O10" s="196">
        <v>20290</v>
      </c>
      <c r="P10" s="305">
        <v>2</v>
      </c>
      <c r="T10" s="264">
        <v>21484</v>
      </c>
      <c r="U10" s="262">
        <v>91</v>
      </c>
    </row>
    <row r="11" spans="1:21" s="19" customFormat="1" ht="49.5" customHeight="1">
      <c r="A11" s="74">
        <v>4</v>
      </c>
      <c r="B11" s="412" t="s">
        <v>1199</v>
      </c>
      <c r="C11" s="426" t="s">
        <v>1073</v>
      </c>
      <c r="D11" s="406" t="s">
        <v>1198</v>
      </c>
      <c r="E11" s="187" t="s">
        <v>923</v>
      </c>
      <c r="F11" s="196">
        <v>20290</v>
      </c>
      <c r="G11" s="283">
        <v>16</v>
      </c>
      <c r="H11" s="22"/>
      <c r="I11" s="74">
        <v>4</v>
      </c>
      <c r="J11" s="218" t="s">
        <v>550</v>
      </c>
      <c r="K11" s="425" t="s">
        <v>1194</v>
      </c>
      <c r="L11" s="426" t="s">
        <v>1073</v>
      </c>
      <c r="M11" s="402" t="s">
        <v>1193</v>
      </c>
      <c r="N11" s="219" t="s">
        <v>849</v>
      </c>
      <c r="O11" s="196">
        <v>20789</v>
      </c>
      <c r="P11" s="305">
        <v>4</v>
      </c>
      <c r="T11" s="264">
        <v>21514</v>
      </c>
      <c r="U11" s="262">
        <v>90</v>
      </c>
    </row>
    <row r="12" spans="1:21" s="19" customFormat="1" ht="49.5" customHeight="1">
      <c r="A12" s="74">
        <v>5</v>
      </c>
      <c r="B12" s="412" t="s">
        <v>1195</v>
      </c>
      <c r="C12" s="426" t="s">
        <v>1073</v>
      </c>
      <c r="D12" s="406" t="s">
        <v>1196</v>
      </c>
      <c r="E12" s="187" t="s">
        <v>950</v>
      </c>
      <c r="F12" s="196">
        <v>20584</v>
      </c>
      <c r="G12" s="283">
        <v>15</v>
      </c>
      <c r="H12" s="22"/>
      <c r="I12" s="74">
        <v>5</v>
      </c>
      <c r="J12" s="218" t="s">
        <v>551</v>
      </c>
      <c r="K12" s="425" t="s">
        <v>1201</v>
      </c>
      <c r="L12" s="426" t="s">
        <v>1073</v>
      </c>
      <c r="M12" s="402" t="s">
        <v>1200</v>
      </c>
      <c r="N12" s="219" t="s">
        <v>893</v>
      </c>
      <c r="O12" s="196">
        <v>20946</v>
      </c>
      <c r="P12" s="305">
        <v>7</v>
      </c>
      <c r="T12" s="264">
        <v>21544</v>
      </c>
      <c r="U12" s="262">
        <v>89</v>
      </c>
    </row>
    <row r="13" spans="1:21" s="19" customFormat="1" ht="49.5" customHeight="1">
      <c r="A13" s="74">
        <v>6</v>
      </c>
      <c r="B13" s="412" t="s">
        <v>1203</v>
      </c>
      <c r="C13" s="426" t="s">
        <v>1073</v>
      </c>
      <c r="D13" s="406" t="s">
        <v>1202</v>
      </c>
      <c r="E13" s="187" t="s">
        <v>905</v>
      </c>
      <c r="F13" s="196">
        <v>20644</v>
      </c>
      <c r="G13" s="283">
        <v>14</v>
      </c>
      <c r="H13" s="22"/>
      <c r="I13" s="74">
        <v>6</v>
      </c>
      <c r="J13" s="218" t="s">
        <v>552</v>
      </c>
      <c r="K13" s="425" t="s">
        <v>1203</v>
      </c>
      <c r="L13" s="426" t="s">
        <v>1073</v>
      </c>
      <c r="M13" s="402" t="s">
        <v>1202</v>
      </c>
      <c r="N13" s="219" t="s">
        <v>905</v>
      </c>
      <c r="O13" s="196">
        <v>20644</v>
      </c>
      <c r="P13" s="305">
        <v>3</v>
      </c>
      <c r="T13" s="264">
        <v>21574</v>
      </c>
      <c r="U13" s="262">
        <v>88</v>
      </c>
    </row>
    <row r="14" spans="1:21" s="19" customFormat="1" ht="49.5" customHeight="1">
      <c r="A14" s="74">
        <v>7</v>
      </c>
      <c r="B14" s="412" t="s">
        <v>1191</v>
      </c>
      <c r="C14" s="426" t="s">
        <v>1073</v>
      </c>
      <c r="D14" s="406" t="s">
        <v>1192</v>
      </c>
      <c r="E14" s="187" t="s">
        <v>920</v>
      </c>
      <c r="F14" s="196">
        <v>20715</v>
      </c>
      <c r="G14" s="283">
        <v>13</v>
      </c>
      <c r="H14" s="22"/>
      <c r="I14" s="74">
        <v>7</v>
      </c>
      <c r="J14" s="218" t="s">
        <v>553</v>
      </c>
      <c r="K14" s="425" t="s">
        <v>1185</v>
      </c>
      <c r="L14" s="426" t="s">
        <v>1073</v>
      </c>
      <c r="M14" s="402" t="s">
        <v>1186</v>
      </c>
      <c r="N14" s="219" t="s">
        <v>812</v>
      </c>
      <c r="O14" s="196">
        <v>20850</v>
      </c>
      <c r="P14" s="305">
        <v>6</v>
      </c>
      <c r="T14" s="264">
        <v>21604</v>
      </c>
      <c r="U14" s="262">
        <v>87</v>
      </c>
    </row>
    <row r="15" spans="1:21" s="19" customFormat="1" ht="49.5" customHeight="1">
      <c r="A15" s="74">
        <v>8</v>
      </c>
      <c r="B15" s="412" t="s">
        <v>1194</v>
      </c>
      <c r="C15" s="426" t="s">
        <v>1073</v>
      </c>
      <c r="D15" s="406" t="s">
        <v>1193</v>
      </c>
      <c r="E15" s="187" t="s">
        <v>849</v>
      </c>
      <c r="F15" s="196">
        <v>20789</v>
      </c>
      <c r="G15" s="283">
        <v>12</v>
      </c>
      <c r="H15" s="22"/>
      <c r="I15" s="74">
        <v>8</v>
      </c>
      <c r="J15" s="218" t="s">
        <v>554</v>
      </c>
      <c r="K15" s="425" t="s">
        <v>1173</v>
      </c>
      <c r="L15" s="426" t="s">
        <v>1073</v>
      </c>
      <c r="M15" s="402" t="s">
        <v>1172</v>
      </c>
      <c r="N15" s="219" t="s">
        <v>980</v>
      </c>
      <c r="O15" s="196">
        <v>20841</v>
      </c>
      <c r="P15" s="305">
        <v>5</v>
      </c>
      <c r="T15" s="264">
        <v>21634</v>
      </c>
      <c r="U15" s="262">
        <v>86</v>
      </c>
    </row>
    <row r="16" spans="1:21" s="19" customFormat="1" ht="49.5" customHeight="1">
      <c r="A16" s="74">
        <v>9</v>
      </c>
      <c r="B16" s="412" t="s">
        <v>1169</v>
      </c>
      <c r="C16" s="426" t="s">
        <v>1073</v>
      </c>
      <c r="D16" s="406" t="s">
        <v>1168</v>
      </c>
      <c r="E16" s="187" t="s">
        <v>835</v>
      </c>
      <c r="F16" s="196">
        <v>20801</v>
      </c>
      <c r="G16" s="283">
        <v>11</v>
      </c>
      <c r="H16" s="22"/>
      <c r="I16" s="277" t="s">
        <v>17</v>
      </c>
      <c r="J16" s="278"/>
      <c r="K16" s="278"/>
      <c r="L16" s="278"/>
      <c r="M16" s="278"/>
      <c r="N16" s="278"/>
      <c r="O16" s="293"/>
      <c r="P16" s="279"/>
      <c r="T16" s="264">
        <v>21664</v>
      </c>
      <c r="U16" s="262">
        <v>85</v>
      </c>
    </row>
    <row r="17" spans="1:21" s="19" customFormat="1" ht="49.5" customHeight="1">
      <c r="A17" s="74">
        <v>10</v>
      </c>
      <c r="B17" s="412" t="s">
        <v>1173</v>
      </c>
      <c r="C17" s="426" t="s">
        <v>1073</v>
      </c>
      <c r="D17" s="406" t="s">
        <v>1172</v>
      </c>
      <c r="E17" s="187" t="s">
        <v>980</v>
      </c>
      <c r="F17" s="196">
        <v>20841</v>
      </c>
      <c r="G17" s="283">
        <v>10</v>
      </c>
      <c r="H17" s="22"/>
      <c r="I17" s="50" t="s">
        <v>12</v>
      </c>
      <c r="J17" s="47" t="s">
        <v>82</v>
      </c>
      <c r="K17" s="47" t="s">
        <v>81</v>
      </c>
      <c r="L17" s="48" t="s">
        <v>13</v>
      </c>
      <c r="M17" s="49" t="s">
        <v>14</v>
      </c>
      <c r="N17" s="49" t="s">
        <v>537</v>
      </c>
      <c r="O17" s="294" t="s">
        <v>15</v>
      </c>
      <c r="P17" s="47" t="s">
        <v>28</v>
      </c>
      <c r="T17" s="264">
        <v>21694</v>
      </c>
      <c r="U17" s="262">
        <v>84</v>
      </c>
    </row>
    <row r="18" spans="1:21" s="19" customFormat="1" ht="49.5" customHeight="1">
      <c r="A18" s="74">
        <v>11</v>
      </c>
      <c r="B18" s="412" t="s">
        <v>1185</v>
      </c>
      <c r="C18" s="426" t="s">
        <v>1073</v>
      </c>
      <c r="D18" s="406" t="s">
        <v>1186</v>
      </c>
      <c r="E18" s="187" t="s">
        <v>812</v>
      </c>
      <c r="F18" s="196">
        <v>20850</v>
      </c>
      <c r="G18" s="283">
        <v>9</v>
      </c>
      <c r="H18" s="22"/>
      <c r="I18" s="74">
        <v>1</v>
      </c>
      <c r="J18" s="218" t="s">
        <v>555</v>
      </c>
      <c r="K18" s="286" t="s">
        <v>1072</v>
      </c>
      <c r="L18" s="282" t="s">
        <v>1072</v>
      </c>
      <c r="M18" s="219" t="s">
        <v>1072</v>
      </c>
      <c r="N18" s="219" t="s">
        <v>1072</v>
      </c>
      <c r="O18" s="196"/>
      <c r="P18" s="305"/>
      <c r="T18" s="264">
        <v>21724</v>
      </c>
      <c r="U18" s="262">
        <v>83</v>
      </c>
    </row>
    <row r="19" spans="1:21" s="19" customFormat="1" ht="49.5" customHeight="1">
      <c r="A19" s="74">
        <v>12</v>
      </c>
      <c r="B19" s="412" t="s">
        <v>1184</v>
      </c>
      <c r="C19" s="426" t="s">
        <v>1073</v>
      </c>
      <c r="D19" s="406" t="s">
        <v>1183</v>
      </c>
      <c r="E19" s="187" t="s">
        <v>823</v>
      </c>
      <c r="F19" s="196">
        <v>20881</v>
      </c>
      <c r="G19" s="283">
        <v>8</v>
      </c>
      <c r="H19" s="22"/>
      <c r="I19" s="74">
        <v>2</v>
      </c>
      <c r="J19" s="218" t="s">
        <v>556</v>
      </c>
      <c r="K19" s="425" t="s">
        <v>1205</v>
      </c>
      <c r="L19" s="426" t="s">
        <v>1073</v>
      </c>
      <c r="M19" s="402" t="s">
        <v>1204</v>
      </c>
      <c r="N19" s="219" t="s">
        <v>959</v>
      </c>
      <c r="O19" s="196">
        <v>21446</v>
      </c>
      <c r="P19" s="305">
        <v>6</v>
      </c>
      <c r="T19" s="264">
        <v>21754</v>
      </c>
      <c r="U19" s="262">
        <v>82</v>
      </c>
    </row>
    <row r="20" spans="1:21" s="19" customFormat="1" ht="49.5" customHeight="1">
      <c r="A20" s="74">
        <v>13</v>
      </c>
      <c r="B20" s="412" t="s">
        <v>1201</v>
      </c>
      <c r="C20" s="426" t="s">
        <v>1073</v>
      </c>
      <c r="D20" s="406" t="s">
        <v>1200</v>
      </c>
      <c r="E20" s="187" t="s">
        <v>893</v>
      </c>
      <c r="F20" s="196">
        <v>20946</v>
      </c>
      <c r="G20" s="283">
        <v>7</v>
      </c>
      <c r="H20" s="22"/>
      <c r="I20" s="74">
        <v>3</v>
      </c>
      <c r="J20" s="218" t="s">
        <v>557</v>
      </c>
      <c r="K20" s="425" t="s">
        <v>1169</v>
      </c>
      <c r="L20" s="426" t="s">
        <v>1073</v>
      </c>
      <c r="M20" s="402" t="s">
        <v>1168</v>
      </c>
      <c r="N20" s="219" t="s">
        <v>835</v>
      </c>
      <c r="O20" s="196">
        <v>20801</v>
      </c>
      <c r="P20" s="305">
        <v>3</v>
      </c>
      <c r="T20" s="264">
        <v>21794</v>
      </c>
      <c r="U20" s="262">
        <v>81</v>
      </c>
    </row>
    <row r="21" spans="1:21" s="19" customFormat="1" ht="49.5" customHeight="1">
      <c r="A21" s="74">
        <v>14</v>
      </c>
      <c r="B21" s="412" t="s">
        <v>1166</v>
      </c>
      <c r="C21" s="426" t="s">
        <v>1073</v>
      </c>
      <c r="D21" s="406" t="s">
        <v>1167</v>
      </c>
      <c r="E21" s="187" t="s">
        <v>811</v>
      </c>
      <c r="F21" s="196">
        <v>21008</v>
      </c>
      <c r="G21" s="283">
        <v>6</v>
      </c>
      <c r="H21" s="22"/>
      <c r="I21" s="74">
        <v>4</v>
      </c>
      <c r="J21" s="218" t="s">
        <v>558</v>
      </c>
      <c r="K21" s="425" t="s">
        <v>1137</v>
      </c>
      <c r="L21" s="426" t="s">
        <v>1073</v>
      </c>
      <c r="M21" s="402" t="s">
        <v>1138</v>
      </c>
      <c r="N21" s="219" t="s">
        <v>906</v>
      </c>
      <c r="O21" s="196">
        <v>21103</v>
      </c>
      <c r="P21" s="305">
        <v>5</v>
      </c>
      <c r="T21" s="264">
        <v>21824</v>
      </c>
      <c r="U21" s="262">
        <v>80</v>
      </c>
    </row>
    <row r="22" spans="1:21" s="19" customFormat="1" ht="49.5" customHeight="1">
      <c r="A22" s="74">
        <v>15</v>
      </c>
      <c r="B22" s="412" t="s">
        <v>1137</v>
      </c>
      <c r="C22" s="426" t="s">
        <v>1073</v>
      </c>
      <c r="D22" s="406" t="s">
        <v>1138</v>
      </c>
      <c r="E22" s="187" t="s">
        <v>906</v>
      </c>
      <c r="F22" s="196">
        <v>21103</v>
      </c>
      <c r="G22" s="283">
        <v>5</v>
      </c>
      <c r="H22" s="22"/>
      <c r="I22" s="74">
        <v>5</v>
      </c>
      <c r="J22" s="218" t="s">
        <v>559</v>
      </c>
      <c r="K22" s="425" t="s">
        <v>1191</v>
      </c>
      <c r="L22" s="426" t="s">
        <v>1073</v>
      </c>
      <c r="M22" s="402" t="s">
        <v>1192</v>
      </c>
      <c r="N22" s="219" t="s">
        <v>920</v>
      </c>
      <c r="O22" s="196">
        <v>20715</v>
      </c>
      <c r="P22" s="305">
        <v>2</v>
      </c>
      <c r="T22" s="264">
        <v>21854</v>
      </c>
      <c r="U22" s="262">
        <v>79</v>
      </c>
    </row>
    <row r="23" spans="1:21" s="19" customFormat="1" ht="49.5" customHeight="1">
      <c r="A23" s="74">
        <v>16</v>
      </c>
      <c r="B23" s="412" t="s">
        <v>1139</v>
      </c>
      <c r="C23" s="426" t="s">
        <v>1073</v>
      </c>
      <c r="D23" s="406" t="s">
        <v>1140</v>
      </c>
      <c r="E23" s="187" t="s">
        <v>908</v>
      </c>
      <c r="F23" s="196">
        <v>21169</v>
      </c>
      <c r="G23" s="283">
        <v>4</v>
      </c>
      <c r="H23" s="22"/>
      <c r="I23" s="74">
        <v>6</v>
      </c>
      <c r="J23" s="218" t="s">
        <v>560</v>
      </c>
      <c r="K23" s="425" t="s">
        <v>1184</v>
      </c>
      <c r="L23" s="426" t="s">
        <v>1073</v>
      </c>
      <c r="M23" s="402" t="s">
        <v>1183</v>
      </c>
      <c r="N23" s="219" t="s">
        <v>823</v>
      </c>
      <c r="O23" s="196">
        <v>20881</v>
      </c>
      <c r="P23" s="305">
        <v>4</v>
      </c>
      <c r="T23" s="264">
        <v>21894</v>
      </c>
      <c r="U23" s="262">
        <v>78</v>
      </c>
    </row>
    <row r="24" spans="1:21" s="19" customFormat="1" ht="49.5" customHeight="1">
      <c r="A24" s="74">
        <v>17</v>
      </c>
      <c r="B24" s="412" t="s">
        <v>1205</v>
      </c>
      <c r="C24" s="426" t="s">
        <v>1073</v>
      </c>
      <c r="D24" s="406" t="s">
        <v>1204</v>
      </c>
      <c r="E24" s="187" t="s">
        <v>959</v>
      </c>
      <c r="F24" s="196">
        <v>21446</v>
      </c>
      <c r="G24" s="283">
        <v>3</v>
      </c>
      <c r="H24" s="22"/>
      <c r="I24" s="74">
        <v>7</v>
      </c>
      <c r="J24" s="218" t="s">
        <v>561</v>
      </c>
      <c r="K24" s="425" t="s">
        <v>1195</v>
      </c>
      <c r="L24" s="426" t="s">
        <v>1073</v>
      </c>
      <c r="M24" s="402" t="s">
        <v>1196</v>
      </c>
      <c r="N24" s="219" t="s">
        <v>950</v>
      </c>
      <c r="O24" s="196">
        <v>20584</v>
      </c>
      <c r="P24" s="305">
        <v>1</v>
      </c>
      <c r="T24" s="264">
        <v>21934</v>
      </c>
      <c r="U24" s="262">
        <v>77</v>
      </c>
    </row>
    <row r="25" spans="1:21" s="19" customFormat="1" ht="49.5" customHeight="1">
      <c r="A25" s="74">
        <v>18</v>
      </c>
      <c r="B25" s="412" t="s">
        <v>1207</v>
      </c>
      <c r="C25" s="426" t="s">
        <v>1073</v>
      </c>
      <c r="D25" s="406" t="s">
        <v>1206</v>
      </c>
      <c r="E25" s="187" t="s">
        <v>969</v>
      </c>
      <c r="F25" s="196">
        <v>21717</v>
      </c>
      <c r="G25" s="283">
        <v>2</v>
      </c>
      <c r="H25" s="22"/>
      <c r="I25" s="74">
        <v>8</v>
      </c>
      <c r="J25" s="218" t="s">
        <v>562</v>
      </c>
      <c r="K25" s="425" t="s">
        <v>1072</v>
      </c>
      <c r="L25" s="426" t="s">
        <v>1072</v>
      </c>
      <c r="M25" s="402" t="s">
        <v>1072</v>
      </c>
      <c r="N25" s="219" t="s">
        <v>1072</v>
      </c>
      <c r="O25" s="196"/>
      <c r="P25" s="305"/>
      <c r="T25" s="264">
        <v>21974</v>
      </c>
      <c r="U25" s="262">
        <v>76</v>
      </c>
    </row>
    <row r="26" spans="1:21" s="19" customFormat="1" ht="49.5" customHeight="1">
      <c r="A26" s="74" t="s">
        <v>1073</v>
      </c>
      <c r="B26" s="412" t="s">
        <v>1164</v>
      </c>
      <c r="C26" s="426" t="s">
        <v>1073</v>
      </c>
      <c r="D26" s="406" t="s">
        <v>1165</v>
      </c>
      <c r="E26" s="187" t="s">
        <v>836</v>
      </c>
      <c r="F26" s="196" t="s">
        <v>1197</v>
      </c>
      <c r="G26" s="283">
        <v>0</v>
      </c>
      <c r="I26" s="277" t="s">
        <v>18</v>
      </c>
      <c r="J26" s="278"/>
      <c r="K26" s="278"/>
      <c r="L26" s="278"/>
      <c r="M26" s="278"/>
      <c r="N26" s="278"/>
      <c r="O26" s="293"/>
      <c r="P26" s="279"/>
      <c r="T26" s="264">
        <v>21364</v>
      </c>
      <c r="U26" s="262">
        <v>95</v>
      </c>
    </row>
    <row r="27" spans="1:21" ht="49.5" customHeight="1">
      <c r="A27" s="74"/>
      <c r="B27" s="412"/>
      <c r="C27" s="426"/>
      <c r="D27" s="406"/>
      <c r="E27" s="187"/>
      <c r="F27" s="196"/>
      <c r="G27" s="283"/>
      <c r="H27" s="20"/>
      <c r="I27" s="50" t="s">
        <v>12</v>
      </c>
      <c r="J27" s="47" t="s">
        <v>82</v>
      </c>
      <c r="K27" s="47" t="s">
        <v>81</v>
      </c>
      <c r="L27" s="48" t="s">
        <v>13</v>
      </c>
      <c r="M27" s="49" t="s">
        <v>14</v>
      </c>
      <c r="N27" s="49" t="s">
        <v>537</v>
      </c>
      <c r="O27" s="294" t="s">
        <v>15</v>
      </c>
      <c r="P27" s="47" t="s">
        <v>28</v>
      </c>
      <c r="T27" s="264">
        <v>21394</v>
      </c>
      <c r="U27" s="262">
        <v>94</v>
      </c>
    </row>
    <row r="28" spans="1:21" s="19" customFormat="1" ht="49.5" customHeight="1">
      <c r="A28" s="74"/>
      <c r="B28" s="412"/>
      <c r="C28" s="426"/>
      <c r="D28" s="406"/>
      <c r="E28" s="187"/>
      <c r="F28" s="196"/>
      <c r="G28" s="283"/>
      <c r="H28" s="22"/>
      <c r="I28" s="74">
        <v>1</v>
      </c>
      <c r="J28" s="218" t="s">
        <v>995</v>
      </c>
      <c r="K28" s="286" t="s">
        <v>1072</v>
      </c>
      <c r="L28" s="282" t="s">
        <v>1072</v>
      </c>
      <c r="M28" s="219" t="s">
        <v>1072</v>
      </c>
      <c r="N28" s="219" t="s">
        <v>1072</v>
      </c>
      <c r="O28" s="196"/>
      <c r="P28" s="305"/>
      <c r="T28" s="264">
        <v>21424</v>
      </c>
      <c r="U28" s="262">
        <v>93</v>
      </c>
    </row>
    <row r="29" spans="1:21" s="19" customFormat="1" ht="49.5" customHeight="1">
      <c r="A29" s="74"/>
      <c r="B29" s="412"/>
      <c r="C29" s="426"/>
      <c r="D29" s="406"/>
      <c r="E29" s="187"/>
      <c r="F29" s="196"/>
      <c r="G29" s="283"/>
      <c r="H29" s="22"/>
      <c r="I29" s="74">
        <v>2</v>
      </c>
      <c r="J29" s="218" t="s">
        <v>996</v>
      </c>
      <c r="K29" s="425" t="s">
        <v>1187</v>
      </c>
      <c r="L29" s="426" t="s">
        <v>1073</v>
      </c>
      <c r="M29" s="402" t="s">
        <v>1188</v>
      </c>
      <c r="N29" s="219" t="s">
        <v>866</v>
      </c>
      <c r="O29" s="196">
        <v>20211</v>
      </c>
      <c r="P29" s="305">
        <v>1</v>
      </c>
      <c r="T29" s="264">
        <v>21454</v>
      </c>
      <c r="U29" s="262">
        <v>92</v>
      </c>
    </row>
    <row r="30" spans="1:21" s="19" customFormat="1" ht="49.5" customHeight="1">
      <c r="A30" s="74"/>
      <c r="B30" s="412"/>
      <c r="C30" s="426"/>
      <c r="D30" s="406"/>
      <c r="E30" s="187"/>
      <c r="F30" s="196"/>
      <c r="G30" s="283"/>
      <c r="H30" s="22"/>
      <c r="I30" s="74">
        <v>3</v>
      </c>
      <c r="J30" s="218" t="s">
        <v>997</v>
      </c>
      <c r="K30" s="425" t="s">
        <v>1207</v>
      </c>
      <c r="L30" s="426" t="s">
        <v>1073</v>
      </c>
      <c r="M30" s="402" t="s">
        <v>1206</v>
      </c>
      <c r="N30" s="219" t="s">
        <v>969</v>
      </c>
      <c r="O30" s="196">
        <v>21717</v>
      </c>
      <c r="P30" s="305">
        <v>5</v>
      </c>
      <c r="T30" s="264">
        <v>21484</v>
      </c>
      <c r="U30" s="262">
        <v>91</v>
      </c>
    </row>
    <row r="31" spans="1:21" s="19" customFormat="1" ht="49.5" customHeight="1">
      <c r="A31" s="74"/>
      <c r="B31" s="412"/>
      <c r="C31" s="426"/>
      <c r="D31" s="406"/>
      <c r="E31" s="187"/>
      <c r="F31" s="196"/>
      <c r="G31" s="283"/>
      <c r="H31" s="22"/>
      <c r="I31" s="74">
        <v>4</v>
      </c>
      <c r="J31" s="218" t="s">
        <v>998</v>
      </c>
      <c r="K31" s="425" t="s">
        <v>1164</v>
      </c>
      <c r="L31" s="426" t="s">
        <v>1073</v>
      </c>
      <c r="M31" s="402" t="s">
        <v>1165</v>
      </c>
      <c r="N31" s="219" t="s">
        <v>836</v>
      </c>
      <c r="O31" s="196" t="s">
        <v>1197</v>
      </c>
      <c r="P31" s="305" t="s">
        <v>1073</v>
      </c>
      <c r="T31" s="264">
        <v>21514</v>
      </c>
      <c r="U31" s="262">
        <v>90</v>
      </c>
    </row>
    <row r="32" spans="1:21" s="19" customFormat="1" ht="49.5" customHeight="1">
      <c r="A32" s="74"/>
      <c r="B32" s="412"/>
      <c r="C32" s="426"/>
      <c r="D32" s="406"/>
      <c r="E32" s="187"/>
      <c r="F32" s="196"/>
      <c r="G32" s="283"/>
      <c r="H32" s="22"/>
      <c r="I32" s="74">
        <v>5</v>
      </c>
      <c r="J32" s="218" t="s">
        <v>999</v>
      </c>
      <c r="K32" s="425" t="s">
        <v>1181</v>
      </c>
      <c r="L32" s="426" t="s">
        <v>1073</v>
      </c>
      <c r="M32" s="402" t="s">
        <v>1182</v>
      </c>
      <c r="N32" s="219" t="s">
        <v>936</v>
      </c>
      <c r="O32" s="196">
        <v>20226</v>
      </c>
      <c r="P32" s="305">
        <v>2</v>
      </c>
      <c r="T32" s="264">
        <v>21544</v>
      </c>
      <c r="U32" s="262">
        <v>89</v>
      </c>
    </row>
    <row r="33" spans="1:21" s="19" customFormat="1" ht="49.5" customHeight="1">
      <c r="A33" s="74"/>
      <c r="B33" s="412"/>
      <c r="C33" s="426"/>
      <c r="D33" s="406"/>
      <c r="E33" s="187"/>
      <c r="F33" s="196"/>
      <c r="G33" s="283"/>
      <c r="H33" s="22"/>
      <c r="I33" s="74">
        <v>6</v>
      </c>
      <c r="J33" s="218" t="s">
        <v>1000</v>
      </c>
      <c r="K33" s="425" t="s">
        <v>1166</v>
      </c>
      <c r="L33" s="426" t="s">
        <v>1073</v>
      </c>
      <c r="M33" s="402" t="s">
        <v>1167</v>
      </c>
      <c r="N33" s="219" t="s">
        <v>811</v>
      </c>
      <c r="O33" s="196">
        <v>21008</v>
      </c>
      <c r="P33" s="305">
        <v>3</v>
      </c>
      <c r="T33" s="264">
        <v>21574</v>
      </c>
      <c r="U33" s="262">
        <v>88</v>
      </c>
    </row>
    <row r="34" spans="1:21" s="19" customFormat="1" ht="49.5" customHeight="1">
      <c r="A34" s="74"/>
      <c r="B34" s="412"/>
      <c r="C34" s="426"/>
      <c r="D34" s="406"/>
      <c r="E34" s="187"/>
      <c r="F34" s="196"/>
      <c r="G34" s="283"/>
      <c r="H34" s="22"/>
      <c r="I34" s="74">
        <v>7</v>
      </c>
      <c r="J34" s="218" t="s">
        <v>1001</v>
      </c>
      <c r="K34" s="425" t="s">
        <v>1139</v>
      </c>
      <c r="L34" s="426" t="s">
        <v>1073</v>
      </c>
      <c r="M34" s="402" t="s">
        <v>1140</v>
      </c>
      <c r="N34" s="219" t="s">
        <v>908</v>
      </c>
      <c r="O34" s="196">
        <v>21169</v>
      </c>
      <c r="P34" s="305">
        <v>4</v>
      </c>
      <c r="T34" s="264">
        <v>21604</v>
      </c>
      <c r="U34" s="262">
        <v>87</v>
      </c>
    </row>
    <row r="35" spans="1:21" s="19" customFormat="1" ht="49.5" customHeight="1">
      <c r="A35" s="74"/>
      <c r="B35" s="412"/>
      <c r="C35" s="426"/>
      <c r="D35" s="406"/>
      <c r="E35" s="187"/>
      <c r="F35" s="196"/>
      <c r="G35" s="283"/>
      <c r="H35" s="22"/>
      <c r="I35" s="74">
        <v>8</v>
      </c>
      <c r="J35" s="218" t="s">
        <v>1002</v>
      </c>
      <c r="K35" s="286" t="s">
        <v>1072</v>
      </c>
      <c r="L35" s="282" t="s">
        <v>1072</v>
      </c>
      <c r="M35" s="219" t="s">
        <v>1072</v>
      </c>
      <c r="N35" s="219" t="s">
        <v>1072</v>
      </c>
      <c r="O35" s="196"/>
      <c r="P35" s="305"/>
      <c r="T35" s="264">
        <v>21634</v>
      </c>
      <c r="U35" s="262">
        <v>86</v>
      </c>
    </row>
    <row r="36" spans="1:21" ht="13.5" customHeight="1">
      <c r="A36" s="36"/>
      <c r="B36" s="36"/>
      <c r="C36" s="37"/>
      <c r="D36" s="58"/>
      <c r="E36" s="38"/>
      <c r="F36" s="197"/>
      <c r="G36" s="40"/>
      <c r="T36" s="264">
        <v>22014</v>
      </c>
      <c r="U36" s="262">
        <v>75</v>
      </c>
    </row>
    <row r="37" spans="1:21" ht="14.25" customHeight="1">
      <c r="A37" s="30" t="s">
        <v>19</v>
      </c>
      <c r="B37" s="30"/>
      <c r="C37" s="30"/>
      <c r="D37" s="59"/>
      <c r="E37" s="52" t="s">
        <v>0</v>
      </c>
      <c r="F37" s="198" t="s">
        <v>1</v>
      </c>
      <c r="G37" s="27"/>
      <c r="H37" s="31" t="s">
        <v>2</v>
      </c>
      <c r="M37" s="55" t="s">
        <v>3</v>
      </c>
      <c r="N37" s="56" t="s">
        <v>3</v>
      </c>
      <c r="O37" s="192" t="s">
        <v>3</v>
      </c>
      <c r="P37" s="30"/>
      <c r="Q37" s="32"/>
      <c r="T37" s="264">
        <v>22054</v>
      </c>
      <c r="U37" s="262">
        <v>74</v>
      </c>
    </row>
    <row r="38" spans="20:21" ht="12.75">
      <c r="T38" s="264">
        <v>23254</v>
      </c>
      <c r="U38" s="262">
        <v>46</v>
      </c>
    </row>
    <row r="39" spans="20:21" ht="12.75">
      <c r="T39" s="264">
        <v>23314</v>
      </c>
      <c r="U39" s="262">
        <v>45</v>
      </c>
    </row>
    <row r="40" spans="20:21" ht="12.75">
      <c r="T40" s="264">
        <v>23374</v>
      </c>
      <c r="U40" s="262">
        <v>44</v>
      </c>
    </row>
    <row r="41" spans="20:21" ht="12.75">
      <c r="T41" s="264">
        <v>23434</v>
      </c>
      <c r="U41" s="262">
        <v>43</v>
      </c>
    </row>
    <row r="42" spans="20:21" ht="12.75">
      <c r="T42" s="264">
        <v>23494</v>
      </c>
      <c r="U42" s="262">
        <v>42</v>
      </c>
    </row>
    <row r="43" spans="20:21" ht="12.75">
      <c r="T43" s="264">
        <v>23554</v>
      </c>
      <c r="U43" s="262">
        <v>41</v>
      </c>
    </row>
    <row r="44" spans="20:21" ht="12.75">
      <c r="T44" s="264">
        <v>23614</v>
      </c>
      <c r="U44" s="262">
        <v>40</v>
      </c>
    </row>
    <row r="45" spans="20:21" ht="12.75">
      <c r="T45" s="264">
        <v>23674</v>
      </c>
      <c r="U45" s="262">
        <v>39</v>
      </c>
    </row>
    <row r="46" spans="20:21" ht="12.75">
      <c r="T46" s="264">
        <v>23734</v>
      </c>
      <c r="U46" s="262">
        <v>38</v>
      </c>
    </row>
    <row r="47" spans="20:21" ht="12.75">
      <c r="T47" s="264">
        <v>23794</v>
      </c>
      <c r="U47" s="262">
        <v>37</v>
      </c>
    </row>
    <row r="48" spans="20:21" ht="12.75">
      <c r="T48" s="264">
        <v>23854</v>
      </c>
      <c r="U48" s="262">
        <v>36</v>
      </c>
    </row>
    <row r="49" spans="20:21" ht="12.75">
      <c r="T49" s="264">
        <v>23814</v>
      </c>
      <c r="U49" s="262">
        <v>35</v>
      </c>
    </row>
    <row r="50" spans="20:21" ht="12.75">
      <c r="T50" s="264">
        <v>23974</v>
      </c>
      <c r="U50" s="262">
        <v>34</v>
      </c>
    </row>
    <row r="51" spans="20:21" ht="12.75">
      <c r="T51" s="264">
        <v>24034</v>
      </c>
      <c r="U51" s="262">
        <v>33</v>
      </c>
    </row>
    <row r="52" spans="20:21" ht="12.75">
      <c r="T52" s="264">
        <v>24094</v>
      </c>
      <c r="U52" s="262">
        <v>32</v>
      </c>
    </row>
    <row r="53" spans="20:21" ht="12.75">
      <c r="T53" s="264">
        <v>24154</v>
      </c>
      <c r="U53" s="262">
        <v>31</v>
      </c>
    </row>
    <row r="54" spans="20:21" ht="12.75">
      <c r="T54" s="264">
        <v>24214</v>
      </c>
      <c r="U54" s="262">
        <v>30</v>
      </c>
    </row>
    <row r="55" spans="20:21" ht="12.75">
      <c r="T55" s="264">
        <v>24274</v>
      </c>
      <c r="U55" s="262">
        <v>29</v>
      </c>
    </row>
    <row r="56" spans="20:21" ht="12.75">
      <c r="T56" s="264">
        <v>24334</v>
      </c>
      <c r="U56" s="262">
        <v>28</v>
      </c>
    </row>
    <row r="57" spans="20:21" ht="12.75">
      <c r="T57" s="264">
        <v>24394</v>
      </c>
      <c r="U57" s="262">
        <v>27</v>
      </c>
    </row>
    <row r="58" spans="20:21" ht="12.75">
      <c r="T58" s="264">
        <v>24454</v>
      </c>
      <c r="U58" s="262">
        <v>26</v>
      </c>
    </row>
    <row r="59" spans="20:21" ht="12.75">
      <c r="T59" s="264">
        <v>24514</v>
      </c>
      <c r="U59" s="262">
        <v>25</v>
      </c>
    </row>
    <row r="60" spans="20:21" ht="12.75">
      <c r="T60" s="264">
        <v>24614</v>
      </c>
      <c r="U60" s="262">
        <v>24</v>
      </c>
    </row>
    <row r="61" spans="20:21" ht="12.75">
      <c r="T61" s="264">
        <v>24714</v>
      </c>
      <c r="U61" s="262">
        <v>23</v>
      </c>
    </row>
    <row r="62" spans="20:21" ht="12.75">
      <c r="T62" s="264">
        <v>24814</v>
      </c>
      <c r="U62" s="262">
        <v>22</v>
      </c>
    </row>
    <row r="63" spans="20:21" ht="12.75">
      <c r="T63" s="264">
        <v>24914</v>
      </c>
      <c r="U63" s="262">
        <v>21</v>
      </c>
    </row>
    <row r="64" spans="20:21" ht="12.75">
      <c r="T64" s="264">
        <v>25014</v>
      </c>
      <c r="U64" s="262">
        <v>20</v>
      </c>
    </row>
    <row r="65" spans="20:21" ht="12.75">
      <c r="T65" s="264">
        <v>25114</v>
      </c>
      <c r="U65" s="262">
        <v>19</v>
      </c>
    </row>
    <row r="66" spans="20:21" ht="12.75">
      <c r="T66" s="264">
        <v>25214</v>
      </c>
      <c r="U66" s="262">
        <v>18</v>
      </c>
    </row>
    <row r="67" spans="20:21" ht="12.75">
      <c r="T67" s="264">
        <v>25314</v>
      </c>
      <c r="U67" s="262">
        <v>17</v>
      </c>
    </row>
    <row r="68" spans="20:21" ht="12.75">
      <c r="T68" s="264">
        <v>25414</v>
      </c>
      <c r="U68" s="262">
        <v>16</v>
      </c>
    </row>
    <row r="69" spans="20:21" ht="12.75">
      <c r="T69" s="264">
        <v>25514</v>
      </c>
      <c r="U69" s="262">
        <v>15</v>
      </c>
    </row>
    <row r="70" spans="20:21" ht="12.75">
      <c r="T70" s="264">
        <v>25614</v>
      </c>
      <c r="U70" s="262">
        <v>14</v>
      </c>
    </row>
    <row r="71" spans="20:21" ht="12.75">
      <c r="T71" s="264">
        <v>25714</v>
      </c>
      <c r="U71" s="262">
        <v>13</v>
      </c>
    </row>
    <row r="72" spans="20:21" ht="12.75">
      <c r="T72" s="264">
        <v>25814</v>
      </c>
      <c r="U72" s="262">
        <v>12</v>
      </c>
    </row>
    <row r="73" spans="20:21" ht="12.75">
      <c r="T73" s="264">
        <v>25914</v>
      </c>
      <c r="U73" s="262">
        <v>11</v>
      </c>
    </row>
    <row r="74" spans="20:21" ht="12.75">
      <c r="T74" s="264">
        <v>30014</v>
      </c>
      <c r="U74" s="262">
        <v>10</v>
      </c>
    </row>
    <row r="75" spans="20:21" ht="12.75">
      <c r="T75" s="264">
        <v>30114</v>
      </c>
      <c r="U75" s="262">
        <v>9</v>
      </c>
    </row>
    <row r="76" spans="20:21" ht="12.75">
      <c r="T76" s="264">
        <v>30214</v>
      </c>
      <c r="U76" s="262">
        <v>8</v>
      </c>
    </row>
    <row r="77" spans="20:21" ht="12.75">
      <c r="T77" s="264">
        <v>30314</v>
      </c>
      <c r="U77" s="262">
        <v>7</v>
      </c>
    </row>
    <row r="78" spans="20:21" ht="12.75">
      <c r="T78" s="264">
        <v>30414</v>
      </c>
      <c r="U78" s="262">
        <v>6</v>
      </c>
    </row>
    <row r="79" spans="20:21" ht="12.75">
      <c r="T79" s="264">
        <v>30514</v>
      </c>
      <c r="U79" s="262">
        <v>5</v>
      </c>
    </row>
    <row r="80" spans="20:21" ht="12.75">
      <c r="T80" s="264">
        <v>30614</v>
      </c>
      <c r="U80" s="262">
        <v>4</v>
      </c>
    </row>
    <row r="81" spans="20:21" ht="12.75">
      <c r="T81" s="264">
        <v>30714</v>
      </c>
      <c r="U81" s="262">
        <v>3</v>
      </c>
    </row>
    <row r="82" spans="20:21" ht="12.75">
      <c r="T82" s="264">
        <v>30814</v>
      </c>
      <c r="U82" s="262">
        <v>2</v>
      </c>
    </row>
    <row r="83" spans="20:21" ht="12.75">
      <c r="T83" s="264">
        <v>30914</v>
      </c>
      <c r="U83" s="262">
        <v>1</v>
      </c>
    </row>
  </sheetData>
  <sheetProtection/>
  <mergeCells count="18">
    <mergeCell ref="G6:G7"/>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conditionalFormatting sqref="F8:F25">
    <cfRule type="duplicateValues" priority="1" dxfId="0" stopIfTrue="1">
      <formula>AND(COUNTIF($F$8:$F$25,F8)&gt;1,NOT(ISBLANK(F8)))</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ignoredErrors>
    <ignoredError sqref="D4" unlockedFormula="1"/>
  </ignoredErrors>
  <drawing r:id="rId1"/>
</worksheet>
</file>

<file path=xl/worksheets/sheet26.xml><?xml version="1.0" encoding="utf-8"?>
<worksheet xmlns="http://schemas.openxmlformats.org/spreadsheetml/2006/main" xmlns:r="http://schemas.openxmlformats.org/officeDocument/2006/relationships">
  <sheetPr>
    <tabColor rgb="FF66FF33"/>
  </sheetPr>
  <dimension ref="A1:M391"/>
  <sheetViews>
    <sheetView zoomScale="90" zoomScaleNormal="90" zoomScalePageLayoutView="0" workbookViewId="0" topLeftCell="A1">
      <selection activeCell="D407" sqref="D407"/>
    </sheetView>
  </sheetViews>
  <sheetFormatPr defaultColWidth="9.140625" defaultRowHeight="12.75"/>
  <cols>
    <col min="1" max="1" width="4.7109375" style="152" bestFit="1" customWidth="1"/>
    <col min="2" max="2" width="17.421875" style="248" bestFit="1" customWidth="1"/>
    <col min="3" max="3" width="10.421875" style="2" bestFit="1" customWidth="1"/>
    <col min="4" max="4" width="17.421875" style="165" customWidth="1"/>
    <col min="5" max="5" width="28.8515625" style="165"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44" customFormat="1" ht="42" customHeight="1">
      <c r="A1" s="583" t="str">
        <f>'YARIŞMA BİLGİLERİ'!F19</f>
        <v>Kulüpler arası Yıldızlar Ligi 1.Kademe Yarışmaları</v>
      </c>
      <c r="B1" s="583"/>
      <c r="C1" s="583"/>
      <c r="D1" s="583"/>
      <c r="E1" s="583"/>
      <c r="F1" s="583"/>
      <c r="G1" s="583"/>
      <c r="H1" s="583"/>
      <c r="I1" s="583"/>
      <c r="J1" s="583"/>
      <c r="K1" s="164" t="str">
        <f>'YARIŞMA BİLGİLERİ'!F20</f>
        <v>ESKİŞEHİR</v>
      </c>
      <c r="L1" s="582"/>
      <c r="M1" s="582"/>
    </row>
    <row r="2" spans="1:13" s="151" customFormat="1" ht="27.75" customHeight="1">
      <c r="A2" s="145" t="s">
        <v>25</v>
      </c>
      <c r="B2" s="166" t="s">
        <v>35</v>
      </c>
      <c r="C2" s="147" t="s">
        <v>21</v>
      </c>
      <c r="D2" s="148" t="s">
        <v>26</v>
      </c>
      <c r="E2" s="148" t="s">
        <v>24</v>
      </c>
      <c r="F2" s="149" t="s">
        <v>27</v>
      </c>
      <c r="G2" s="146" t="s">
        <v>30</v>
      </c>
      <c r="H2" s="146" t="s">
        <v>11</v>
      </c>
      <c r="I2" s="146" t="s">
        <v>134</v>
      </c>
      <c r="J2" s="146" t="s">
        <v>31</v>
      </c>
      <c r="K2" s="146" t="s">
        <v>32</v>
      </c>
      <c r="L2" s="150" t="s">
        <v>33</v>
      </c>
      <c r="M2" s="150" t="s">
        <v>34</v>
      </c>
    </row>
    <row r="3" spans="1:13" s="151" customFormat="1" ht="26.25" customHeight="1">
      <c r="A3" s="153">
        <v>1</v>
      </c>
      <c r="B3" s="163" t="s">
        <v>228</v>
      </c>
      <c r="C3" s="154">
        <f>'100m.'!C8</f>
        <v>35586</v>
      </c>
      <c r="D3" s="162" t="str">
        <f>'100m.'!D8</f>
        <v>EGEMEN BARIN</v>
      </c>
      <c r="E3" s="162" t="str">
        <f>'100m.'!E8</f>
        <v>ANKARA-EGO SP.KLB.</v>
      </c>
      <c r="F3" s="155">
        <f>'100m.'!F8</f>
        <v>1113</v>
      </c>
      <c r="G3" s="156">
        <f>'100m.'!A8</f>
        <v>1</v>
      </c>
      <c r="H3" s="155" t="s">
        <v>159</v>
      </c>
      <c r="I3" s="157"/>
      <c r="J3" s="155" t="str">
        <f>'YARIŞMA BİLGİLERİ'!$F$21</f>
        <v>Yıldız Erkekler</v>
      </c>
      <c r="K3" s="158" t="str">
        <f aca="true" t="shared" si="0" ref="K3:K66">CONCATENATE(K$1,"-",A$1)</f>
        <v>ESKİŞEHİR-Kulüpler arası Yıldızlar Ligi 1.Kademe Yarışmaları</v>
      </c>
      <c r="L3" s="161" t="str">
        <f>'100m.'!N$4</f>
        <v>10 Mayıs 2014 - 17.15</v>
      </c>
      <c r="M3" s="159" t="s">
        <v>448</v>
      </c>
    </row>
    <row r="4" spans="1:13" s="151" customFormat="1" ht="26.25" customHeight="1">
      <c r="A4" s="153">
        <v>2</v>
      </c>
      <c r="B4" s="163" t="s">
        <v>228</v>
      </c>
      <c r="C4" s="154">
        <f>'100m.'!C9</f>
        <v>36228</v>
      </c>
      <c r="D4" s="162" t="str">
        <f>'100m.'!D9</f>
        <v>RAMAZAN AKKAYA</v>
      </c>
      <c r="E4" s="162" t="str">
        <f>'100m.'!E9</f>
        <v>MERSİN-MESKİ SPOR KLB.</v>
      </c>
      <c r="F4" s="155" t="str">
        <f>'100m.'!F9</f>
        <v>11.14
(140)</v>
      </c>
      <c r="G4" s="156">
        <f>'100m.'!A9</f>
        <v>2</v>
      </c>
      <c r="H4" s="155" t="s">
        <v>159</v>
      </c>
      <c r="I4" s="157"/>
      <c r="J4" s="155" t="str">
        <f>'YARIŞMA BİLGİLERİ'!$F$21</f>
        <v>Yıldız Erkekler</v>
      </c>
      <c r="K4" s="158" t="str">
        <f t="shared" si="0"/>
        <v>ESKİŞEHİR-Kulüpler arası Yıldızlar Ligi 1.Kademe Yarışmaları</v>
      </c>
      <c r="L4" s="161" t="str">
        <f>'100m.'!N$4</f>
        <v>10 Mayıs 2014 - 17.15</v>
      </c>
      <c r="M4" s="159" t="s">
        <v>448</v>
      </c>
    </row>
    <row r="5" spans="1:13" s="151" customFormat="1" ht="26.25" customHeight="1">
      <c r="A5" s="153">
        <v>3</v>
      </c>
      <c r="B5" s="163" t="s">
        <v>228</v>
      </c>
      <c r="C5" s="154">
        <f>'100m.'!C10</f>
        <v>35440</v>
      </c>
      <c r="D5" s="162" t="str">
        <f>'100m.'!D10</f>
        <v>ONURCAN SEYHAN</v>
      </c>
      <c r="E5" s="162" t="str">
        <f>'100m.'!E10</f>
        <v>KOCAELİ-B.ŞHR.BLD.KAĞIT SP.KLB.</v>
      </c>
      <c r="F5" s="155" t="str">
        <f>'100m.'!F10</f>
        <v>11.14
(140)</v>
      </c>
      <c r="G5" s="156">
        <f>'100m.'!A10</f>
        <v>2</v>
      </c>
      <c r="H5" s="155" t="s">
        <v>159</v>
      </c>
      <c r="I5" s="157"/>
      <c r="J5" s="155" t="str">
        <f>'YARIŞMA BİLGİLERİ'!$F$21</f>
        <v>Yıldız Erkekler</v>
      </c>
      <c r="K5" s="158" t="str">
        <f t="shared" si="0"/>
        <v>ESKİŞEHİR-Kulüpler arası Yıldızlar Ligi 1.Kademe Yarışmaları</v>
      </c>
      <c r="L5" s="161" t="str">
        <f>'100m.'!N$4</f>
        <v>10 Mayıs 2014 - 17.15</v>
      </c>
      <c r="M5" s="159" t="s">
        <v>448</v>
      </c>
    </row>
    <row r="6" spans="1:13" s="151" customFormat="1" ht="26.25" customHeight="1">
      <c r="A6" s="153">
        <v>4</v>
      </c>
      <c r="B6" s="163" t="s">
        <v>228</v>
      </c>
      <c r="C6" s="154">
        <f>'100m.'!C11</f>
        <v>36161</v>
      </c>
      <c r="D6" s="162" t="str">
        <f>'100m.'!D11</f>
        <v>BURAK AKIN</v>
      </c>
      <c r="E6" s="162" t="str">
        <f>'100m.'!E11</f>
        <v>BURSA-BURSA SP.KLB.</v>
      </c>
      <c r="F6" s="155">
        <f>'100m.'!F11</f>
        <v>1119</v>
      </c>
      <c r="G6" s="156">
        <f>'100m.'!A11</f>
        <v>4</v>
      </c>
      <c r="H6" s="155" t="s">
        <v>159</v>
      </c>
      <c r="I6" s="157"/>
      <c r="J6" s="155" t="str">
        <f>'YARIŞMA BİLGİLERİ'!$F$21</f>
        <v>Yıldız Erkekler</v>
      </c>
      <c r="K6" s="158" t="str">
        <f t="shared" si="0"/>
        <v>ESKİŞEHİR-Kulüpler arası Yıldızlar Ligi 1.Kademe Yarışmaları</v>
      </c>
      <c r="L6" s="161" t="str">
        <f>'100m.'!N$4</f>
        <v>10 Mayıs 2014 - 17.15</v>
      </c>
      <c r="M6" s="159" t="s">
        <v>448</v>
      </c>
    </row>
    <row r="7" spans="1:13" s="151" customFormat="1" ht="26.25" customHeight="1">
      <c r="A7" s="153">
        <v>5</v>
      </c>
      <c r="B7" s="163" t="s">
        <v>228</v>
      </c>
      <c r="C7" s="154">
        <f>'100m.'!C12</f>
        <v>35643</v>
      </c>
      <c r="D7" s="162" t="str">
        <f>'100m.'!D12</f>
        <v>DAVUT GÜNEŞ</v>
      </c>
      <c r="E7" s="162" t="str">
        <f>'100m.'!E12</f>
        <v>İSTANBUL-ENKA SPOR KLB.</v>
      </c>
      <c r="F7" s="155">
        <f>'100m.'!F12</f>
        <v>1127</v>
      </c>
      <c r="G7" s="156">
        <f>'100m.'!A12</f>
        <v>5</v>
      </c>
      <c r="H7" s="155" t="s">
        <v>159</v>
      </c>
      <c r="I7" s="157"/>
      <c r="J7" s="155" t="str">
        <f>'YARIŞMA BİLGİLERİ'!$F$21</f>
        <v>Yıldız Erkekler</v>
      </c>
      <c r="K7" s="158" t="str">
        <f t="shared" si="0"/>
        <v>ESKİŞEHİR-Kulüpler arası Yıldızlar Ligi 1.Kademe Yarışmaları</v>
      </c>
      <c r="L7" s="161" t="str">
        <f>'100m.'!N$4</f>
        <v>10 Mayıs 2014 - 17.15</v>
      </c>
      <c r="M7" s="159" t="s">
        <v>448</v>
      </c>
    </row>
    <row r="8" spans="1:13" s="151" customFormat="1" ht="26.25" customHeight="1">
      <c r="A8" s="153">
        <v>6</v>
      </c>
      <c r="B8" s="163" t="s">
        <v>228</v>
      </c>
      <c r="C8" s="154">
        <f>'100m.'!C13</f>
        <v>35462</v>
      </c>
      <c r="D8" s="162" t="str">
        <f>'100m.'!D13</f>
        <v>BERK ÇAKIR</v>
      </c>
      <c r="E8" s="162" t="str">
        <f>'100m.'!E13</f>
        <v>K.K.T.C.</v>
      </c>
      <c r="F8" s="155">
        <f>'100m.'!F13</f>
        <v>1132</v>
      </c>
      <c r="G8" s="156">
        <f>'100m.'!A13</f>
        <v>6</v>
      </c>
      <c r="H8" s="155" t="s">
        <v>159</v>
      </c>
      <c r="I8" s="157"/>
      <c r="J8" s="155" t="str">
        <f>'YARIŞMA BİLGİLERİ'!$F$21</f>
        <v>Yıldız Erkekler</v>
      </c>
      <c r="K8" s="158" t="str">
        <f t="shared" si="0"/>
        <v>ESKİŞEHİR-Kulüpler arası Yıldızlar Ligi 1.Kademe Yarışmaları</v>
      </c>
      <c r="L8" s="161" t="str">
        <f>'100m.'!N$4</f>
        <v>10 Mayıs 2014 - 17.15</v>
      </c>
      <c r="M8" s="159" t="s">
        <v>448</v>
      </c>
    </row>
    <row r="9" spans="1:13" s="151" customFormat="1" ht="26.25" customHeight="1">
      <c r="A9" s="153">
        <v>7</v>
      </c>
      <c r="B9" s="163" t="s">
        <v>228</v>
      </c>
      <c r="C9" s="154">
        <f>'100m.'!C14</f>
        <v>36161</v>
      </c>
      <c r="D9" s="162" t="str">
        <f>'100m.'!D14</f>
        <v>İSHAK MERT ŞEN</v>
      </c>
      <c r="E9" s="162" t="str">
        <f>'100m.'!E14</f>
        <v>İSTANBUL-ÜSKÜDAR BLD.SP.KLB.</v>
      </c>
      <c r="F9" s="155">
        <f>'100m.'!F14</f>
        <v>1151</v>
      </c>
      <c r="G9" s="156">
        <f>'100m.'!A14</f>
        <v>7</v>
      </c>
      <c r="H9" s="155" t="s">
        <v>159</v>
      </c>
      <c r="I9" s="157"/>
      <c r="J9" s="155" t="str">
        <f>'YARIŞMA BİLGİLERİ'!$F$21</f>
        <v>Yıldız Erkekler</v>
      </c>
      <c r="K9" s="158" t="str">
        <f t="shared" si="0"/>
        <v>ESKİŞEHİR-Kulüpler arası Yıldızlar Ligi 1.Kademe Yarışmaları</v>
      </c>
      <c r="L9" s="161" t="str">
        <f>'100m.'!N$4</f>
        <v>10 Mayıs 2014 - 17.15</v>
      </c>
      <c r="M9" s="159" t="s">
        <v>448</v>
      </c>
    </row>
    <row r="10" spans="1:13" s="151" customFormat="1" ht="26.25" customHeight="1">
      <c r="A10" s="153">
        <v>8</v>
      </c>
      <c r="B10" s="163" t="s">
        <v>228</v>
      </c>
      <c r="C10" s="154">
        <f>'100m.'!C15</f>
        <v>35796</v>
      </c>
      <c r="D10" s="162" t="str">
        <f>'100m.'!D15</f>
        <v>MUSTAFA SAVAŞ</v>
      </c>
      <c r="E10" s="162" t="str">
        <f>'100m.'!E15</f>
        <v>İZMİR-KONAK BLD.SP.KLB.</v>
      </c>
      <c r="F10" s="155">
        <f>'100m.'!F15</f>
        <v>1153</v>
      </c>
      <c r="G10" s="156">
        <f>'100m.'!A15</f>
        <v>8</v>
      </c>
      <c r="H10" s="155" t="s">
        <v>159</v>
      </c>
      <c r="I10" s="157"/>
      <c r="J10" s="155" t="str">
        <f>'YARIŞMA BİLGİLERİ'!$F$21</f>
        <v>Yıldız Erkekler</v>
      </c>
      <c r="K10" s="158" t="str">
        <f t="shared" si="0"/>
        <v>ESKİŞEHİR-Kulüpler arası Yıldızlar Ligi 1.Kademe Yarışmaları</v>
      </c>
      <c r="L10" s="161" t="str">
        <f>'100m.'!N$4</f>
        <v>10 Mayıs 2014 - 17.15</v>
      </c>
      <c r="M10" s="159" t="s">
        <v>448</v>
      </c>
    </row>
    <row r="11" spans="1:13" s="151" customFormat="1" ht="26.25" customHeight="1">
      <c r="A11" s="153">
        <v>9</v>
      </c>
      <c r="B11" s="163" t="s">
        <v>228</v>
      </c>
      <c r="C11" s="154">
        <f>'100m.'!C16</f>
        <v>35431</v>
      </c>
      <c r="D11" s="162" t="str">
        <f>'100m.'!D16</f>
        <v>SUAT ACER</v>
      </c>
      <c r="E11" s="162" t="str">
        <f>'100m.'!E16</f>
        <v>ESKİŞEHİR-B.ŞHR.BLD.GNÇ.SP.KLB.</v>
      </c>
      <c r="F11" s="155">
        <f>'100m.'!F16</f>
        <v>1173</v>
      </c>
      <c r="G11" s="156">
        <f>'100m.'!A16</f>
        <v>9</v>
      </c>
      <c r="H11" s="155" t="s">
        <v>159</v>
      </c>
      <c r="I11" s="157"/>
      <c r="J11" s="155" t="str">
        <f>'YARIŞMA BİLGİLERİ'!$F$21</f>
        <v>Yıldız Erkekler</v>
      </c>
      <c r="K11" s="158" t="str">
        <f t="shared" si="0"/>
        <v>ESKİŞEHİR-Kulüpler arası Yıldızlar Ligi 1.Kademe Yarışmaları</v>
      </c>
      <c r="L11" s="161" t="str">
        <f>'100m.'!N$4</f>
        <v>10 Mayıs 2014 - 17.15</v>
      </c>
      <c r="M11" s="159" t="s">
        <v>448</v>
      </c>
    </row>
    <row r="12" spans="1:13" s="151" customFormat="1" ht="26.25" customHeight="1">
      <c r="A12" s="153">
        <v>10</v>
      </c>
      <c r="B12" s="163" t="s">
        <v>228</v>
      </c>
      <c r="C12" s="154">
        <f>'100m.'!C17</f>
        <v>36255</v>
      </c>
      <c r="D12" s="162" t="str">
        <f>'100m.'!D17</f>
        <v>SAMET GÜLER</v>
      </c>
      <c r="E12" s="162" t="str">
        <f>'100m.'!E17</f>
        <v>BURSA-NİLÜFER BLD.SP.KLB.</v>
      </c>
      <c r="F12" s="155">
        <f>'100m.'!F17</f>
        <v>1175</v>
      </c>
      <c r="G12" s="156">
        <f>'100m.'!A17</f>
        <v>10</v>
      </c>
      <c r="H12" s="155" t="s">
        <v>159</v>
      </c>
      <c r="I12" s="157"/>
      <c r="J12" s="155" t="str">
        <f>'YARIŞMA BİLGİLERİ'!$F$21</f>
        <v>Yıldız Erkekler</v>
      </c>
      <c r="K12" s="158" t="str">
        <f t="shared" si="0"/>
        <v>ESKİŞEHİR-Kulüpler arası Yıldızlar Ligi 1.Kademe Yarışmaları</v>
      </c>
      <c r="L12" s="161" t="str">
        <f>'100m.'!N$4</f>
        <v>10 Mayıs 2014 - 17.15</v>
      </c>
      <c r="M12" s="159" t="s">
        <v>448</v>
      </c>
    </row>
    <row r="13" spans="1:13" s="151" customFormat="1" ht="26.25" customHeight="1">
      <c r="A13" s="153">
        <v>11</v>
      </c>
      <c r="B13" s="163" t="s">
        <v>228</v>
      </c>
      <c r="C13" s="154">
        <f>'100m.'!C18</f>
        <v>35768</v>
      </c>
      <c r="D13" s="162" t="str">
        <f>'100m.'!D18</f>
        <v>İHSANCAN  ERİŞ </v>
      </c>
      <c r="E13" s="162" t="str">
        <f>'100m.'!E18</f>
        <v>İZMİR-ÇİMENTAŞ SP.KLB.</v>
      </c>
      <c r="F13" s="155">
        <f>'100m.'!F18</f>
        <v>1176</v>
      </c>
      <c r="G13" s="156">
        <f>'100m.'!A18</f>
        <v>11</v>
      </c>
      <c r="H13" s="155" t="s">
        <v>159</v>
      </c>
      <c r="I13" s="157"/>
      <c r="J13" s="155" t="str">
        <f>'YARIŞMA BİLGİLERİ'!$F$21</f>
        <v>Yıldız Erkekler</v>
      </c>
      <c r="K13" s="158" t="str">
        <f t="shared" si="0"/>
        <v>ESKİŞEHİR-Kulüpler arası Yıldızlar Ligi 1.Kademe Yarışmaları</v>
      </c>
      <c r="L13" s="161" t="str">
        <f>'100m.'!N$4</f>
        <v>10 Mayıs 2014 - 17.15</v>
      </c>
      <c r="M13" s="159" t="s">
        <v>448</v>
      </c>
    </row>
    <row r="14" spans="1:13" s="151" customFormat="1" ht="26.25" customHeight="1">
      <c r="A14" s="153">
        <v>12</v>
      </c>
      <c r="B14" s="163" t="s">
        <v>228</v>
      </c>
      <c r="C14" s="154">
        <f>'100m.'!C19</f>
        <v>35796</v>
      </c>
      <c r="D14" s="162" t="str">
        <f>'100m.'!D19</f>
        <v>MEHMET NADİR AŞÇI</v>
      </c>
      <c r="E14" s="162" t="str">
        <f>'100m.'!E19</f>
        <v>İSTANBUL-FENERBAHÇE</v>
      </c>
      <c r="F14" s="155">
        <f>'100m.'!F19</f>
        <v>1184</v>
      </c>
      <c r="G14" s="156">
        <f>'100m.'!A19</f>
        <v>12</v>
      </c>
      <c r="H14" s="155" t="s">
        <v>159</v>
      </c>
      <c r="I14" s="157"/>
      <c r="J14" s="155" t="str">
        <f>'YARIŞMA BİLGİLERİ'!$F$21</f>
        <v>Yıldız Erkekler</v>
      </c>
      <c r="K14" s="158" t="str">
        <f t="shared" si="0"/>
        <v>ESKİŞEHİR-Kulüpler arası Yıldızlar Ligi 1.Kademe Yarışmaları</v>
      </c>
      <c r="L14" s="161" t="str">
        <f>'100m.'!N$4</f>
        <v>10 Mayıs 2014 - 17.15</v>
      </c>
      <c r="M14" s="159" t="s">
        <v>448</v>
      </c>
    </row>
    <row r="15" spans="1:13" s="151" customFormat="1" ht="26.25" customHeight="1">
      <c r="A15" s="153">
        <v>13</v>
      </c>
      <c r="B15" s="163" t="s">
        <v>228</v>
      </c>
      <c r="C15" s="154">
        <f>'100m.'!C20</f>
        <v>36423</v>
      </c>
      <c r="D15" s="162" t="str">
        <f>'100m.'!D20</f>
        <v>SEDAT BARIŞ ALA</v>
      </c>
      <c r="E15" s="162" t="str">
        <f>'100m.'!E20</f>
        <v>TOKAT-BLD.PLEVNE SP.KLB.</v>
      </c>
      <c r="F15" s="155">
        <f>'100m.'!F20</f>
        <v>1194</v>
      </c>
      <c r="G15" s="156">
        <f>'100m.'!A20</f>
        <v>13</v>
      </c>
      <c r="H15" s="155" t="s">
        <v>159</v>
      </c>
      <c r="I15" s="157"/>
      <c r="J15" s="155" t="str">
        <f>'YARIŞMA BİLGİLERİ'!$F$21</f>
        <v>Yıldız Erkekler</v>
      </c>
      <c r="K15" s="158" t="str">
        <f t="shared" si="0"/>
        <v>ESKİŞEHİR-Kulüpler arası Yıldızlar Ligi 1.Kademe Yarışmaları</v>
      </c>
      <c r="L15" s="161" t="str">
        <f>'100m.'!N$4</f>
        <v>10 Mayıs 2014 - 17.15</v>
      </c>
      <c r="M15" s="159" t="s">
        <v>448</v>
      </c>
    </row>
    <row r="16" spans="1:13" s="151" customFormat="1" ht="26.25" customHeight="1">
      <c r="A16" s="153">
        <v>14</v>
      </c>
      <c r="B16" s="163" t="s">
        <v>228</v>
      </c>
      <c r="C16" s="154">
        <f>'100m.'!C21</f>
        <v>35443</v>
      </c>
      <c r="D16" s="162" t="str">
        <f>'100m.'!D21</f>
        <v>SEFA YUNT</v>
      </c>
      <c r="E16" s="162" t="str">
        <f>'100m.'!E21</f>
        <v>MUŞ-GENÇ.HİZ.SP.KLB.</v>
      </c>
      <c r="F16" s="155">
        <f>'100m.'!F21</f>
        <v>1195</v>
      </c>
      <c r="G16" s="156">
        <f>'100m.'!A21</f>
        <v>14</v>
      </c>
      <c r="H16" s="155" t="s">
        <v>159</v>
      </c>
      <c r="I16" s="157"/>
      <c r="J16" s="155" t="str">
        <f>'YARIŞMA BİLGİLERİ'!$F$21</f>
        <v>Yıldız Erkekler</v>
      </c>
      <c r="K16" s="158" t="str">
        <f t="shared" si="0"/>
        <v>ESKİŞEHİR-Kulüpler arası Yıldızlar Ligi 1.Kademe Yarışmaları</v>
      </c>
      <c r="L16" s="161" t="str">
        <f>'100m.'!N$4</f>
        <v>10 Mayıs 2014 - 17.15</v>
      </c>
      <c r="M16" s="159" t="s">
        <v>448</v>
      </c>
    </row>
    <row r="17" spans="1:13" s="151" customFormat="1" ht="26.25" customHeight="1">
      <c r="A17" s="153">
        <v>15</v>
      </c>
      <c r="B17" s="163" t="s">
        <v>228</v>
      </c>
      <c r="C17" s="154">
        <f>'100m.'!C22</f>
        <v>35852</v>
      </c>
      <c r="D17" s="162" t="str">
        <f>'100m.'!D22</f>
        <v>ÇAĞATAY ÇAKAN</v>
      </c>
      <c r="E17" s="162" t="str">
        <f>'100m.'!E22</f>
        <v>BOLU-GENÇ.MRK.SP.KLB.</v>
      </c>
      <c r="F17" s="155">
        <f>'100m.'!F22</f>
        <v>1202</v>
      </c>
      <c r="G17" s="156">
        <f>'100m.'!A22</f>
        <v>15</v>
      </c>
      <c r="H17" s="155" t="s">
        <v>159</v>
      </c>
      <c r="I17" s="157"/>
      <c r="J17" s="155" t="str">
        <f>'YARIŞMA BİLGİLERİ'!$F$21</f>
        <v>Yıldız Erkekler</v>
      </c>
      <c r="K17" s="158" t="str">
        <f t="shared" si="0"/>
        <v>ESKİŞEHİR-Kulüpler arası Yıldızlar Ligi 1.Kademe Yarışmaları</v>
      </c>
      <c r="L17" s="161" t="str">
        <f>'100m.'!N$4</f>
        <v>10 Mayıs 2014 - 17.15</v>
      </c>
      <c r="M17" s="159" t="s">
        <v>448</v>
      </c>
    </row>
    <row r="18" spans="1:13" s="151" customFormat="1" ht="26.25" customHeight="1">
      <c r="A18" s="153">
        <v>16</v>
      </c>
      <c r="B18" s="163" t="s">
        <v>228</v>
      </c>
      <c r="C18" s="154">
        <f>'100m.'!C23</f>
        <v>36161</v>
      </c>
      <c r="D18" s="162" t="str">
        <f>'100m.'!D23</f>
        <v>GÜNAY ONAYBERİ</v>
      </c>
      <c r="E18" s="162" t="str">
        <f>'100m.'!E23</f>
        <v>İZMİR-B.ŞHR.BLD.SP.KLB.</v>
      </c>
      <c r="F18" s="155">
        <f>'100m.'!F23</f>
        <v>1206</v>
      </c>
      <c r="G18" s="156">
        <f>'100m.'!A23</f>
        <v>16</v>
      </c>
      <c r="H18" s="155" t="s">
        <v>159</v>
      </c>
      <c r="I18" s="157"/>
      <c r="J18" s="155" t="str">
        <f>'YARIŞMA BİLGİLERİ'!$F$21</f>
        <v>Yıldız Erkekler</v>
      </c>
      <c r="K18" s="158" t="str">
        <f t="shared" si="0"/>
        <v>ESKİŞEHİR-Kulüpler arası Yıldızlar Ligi 1.Kademe Yarışmaları</v>
      </c>
      <c r="L18" s="161" t="str">
        <f>'100m.'!N$4</f>
        <v>10 Mayıs 2014 - 17.15</v>
      </c>
      <c r="M18" s="159" t="s">
        <v>448</v>
      </c>
    </row>
    <row r="19" spans="1:13" s="151" customFormat="1" ht="26.25" customHeight="1">
      <c r="A19" s="153">
        <v>17</v>
      </c>
      <c r="B19" s="163" t="s">
        <v>228</v>
      </c>
      <c r="C19" s="154">
        <f>'100m.'!C24</f>
        <v>35431</v>
      </c>
      <c r="D19" s="162" t="str">
        <f>'100m.'!D24</f>
        <v>HAMZA ÇETİN</v>
      </c>
      <c r="E19" s="162" t="str">
        <f>'100m.'!E24</f>
        <v>ADANA-GENÇLİK SP.KLB.</v>
      </c>
      <c r="F19" s="155">
        <f>'100m.'!F24</f>
        <v>1207</v>
      </c>
      <c r="G19" s="156">
        <f>'100m.'!A24</f>
        <v>17</v>
      </c>
      <c r="H19" s="155" t="s">
        <v>159</v>
      </c>
      <c r="I19" s="161"/>
      <c r="J19" s="155" t="str">
        <f>'YARIŞMA BİLGİLERİ'!$F$21</f>
        <v>Yıldız Erkekler</v>
      </c>
      <c r="K19" s="158" t="str">
        <f t="shared" si="0"/>
        <v>ESKİŞEHİR-Kulüpler arası Yıldızlar Ligi 1.Kademe Yarışmaları</v>
      </c>
      <c r="L19" s="161" t="str">
        <f>'100m.'!N$4</f>
        <v>10 Mayıs 2014 - 17.15</v>
      </c>
      <c r="M19" s="159" t="s">
        <v>448</v>
      </c>
    </row>
    <row r="20" spans="1:13" s="151" customFormat="1" ht="26.25" customHeight="1">
      <c r="A20" s="153">
        <v>18</v>
      </c>
      <c r="B20" s="163" t="s">
        <v>228</v>
      </c>
      <c r="C20" s="154">
        <f>'100m.'!C25</f>
        <v>36526</v>
      </c>
      <c r="D20" s="162" t="str">
        <f>'100m.'!D25</f>
        <v>ÖMER FARUK İÇYAR</v>
      </c>
      <c r="E20" s="162" t="str">
        <f>'100m.'!E25</f>
        <v>İSTANBUL-PENDİK BLD.SP.KLB.</v>
      </c>
      <c r="F20" s="155">
        <f>'100m.'!F25</f>
        <v>1233</v>
      </c>
      <c r="G20" s="156">
        <f>'100m.'!A25</f>
        <v>18</v>
      </c>
      <c r="H20" s="155" t="s">
        <v>159</v>
      </c>
      <c r="I20" s="161"/>
      <c r="J20" s="155" t="str">
        <f>'YARIŞMA BİLGİLERİ'!$F$21</f>
        <v>Yıldız Erkekler</v>
      </c>
      <c r="K20" s="158" t="str">
        <f t="shared" si="0"/>
        <v>ESKİŞEHİR-Kulüpler arası Yıldızlar Ligi 1.Kademe Yarışmaları</v>
      </c>
      <c r="L20" s="161" t="str">
        <f>'100m.'!N$4</f>
        <v>10 Mayıs 2014 - 17.15</v>
      </c>
      <c r="M20" s="159" t="s">
        <v>448</v>
      </c>
    </row>
    <row r="21" spans="1:13" s="151" customFormat="1" ht="26.25" customHeight="1">
      <c r="A21" s="153">
        <v>19</v>
      </c>
      <c r="B21" s="163" t="s">
        <v>228</v>
      </c>
      <c r="C21" s="154">
        <f>'100m.'!C26</f>
        <v>36527</v>
      </c>
      <c r="D21" s="162" t="str">
        <f>'100m.'!D26</f>
        <v>BATUHAN YILMAZHANYILMAZ</v>
      </c>
      <c r="E21" s="162" t="str">
        <f>'100m.'!E26</f>
        <v>SİVAS-SPORCU EĞT.MRK.SP.KLB.</v>
      </c>
      <c r="F21" s="155">
        <f>'100m.'!F26</f>
        <v>1294</v>
      </c>
      <c r="G21" s="156">
        <f>'100m.'!A26</f>
        <v>19</v>
      </c>
      <c r="H21" s="155" t="s">
        <v>159</v>
      </c>
      <c r="I21" s="161"/>
      <c r="J21" s="155" t="str">
        <f>'YARIŞMA BİLGİLERİ'!$F$21</f>
        <v>Yıldız Erkekler</v>
      </c>
      <c r="K21" s="158" t="str">
        <f t="shared" si="0"/>
        <v>ESKİŞEHİR-Kulüpler arası Yıldızlar Ligi 1.Kademe Yarışmaları</v>
      </c>
      <c r="L21" s="161" t="str">
        <f>'100m.'!N$4</f>
        <v>10 Mayıs 2014 - 17.15</v>
      </c>
      <c r="M21" s="159" t="s">
        <v>448</v>
      </c>
    </row>
    <row r="22" spans="1:13" s="151" customFormat="1" ht="26.25" customHeight="1">
      <c r="A22" s="153">
        <v>20</v>
      </c>
      <c r="B22" s="163" t="s">
        <v>228</v>
      </c>
      <c r="C22" s="154">
        <f>'100m.'!C27</f>
        <v>0</v>
      </c>
      <c r="D22" s="162">
        <f>'100m.'!D27</f>
        <v>0</v>
      </c>
      <c r="E22" s="162">
        <f>'100m.'!E27</f>
        <v>0</v>
      </c>
      <c r="F22" s="155">
        <f>'100m.'!F27</f>
        <v>0</v>
      </c>
      <c r="G22" s="156">
        <f>'100m.'!A27</f>
        <v>0</v>
      </c>
      <c r="H22" s="155" t="s">
        <v>159</v>
      </c>
      <c r="I22" s="161"/>
      <c r="J22" s="155" t="str">
        <f>'YARIŞMA BİLGİLERİ'!$F$21</f>
        <v>Yıldız Erkekler</v>
      </c>
      <c r="K22" s="158" t="str">
        <f t="shared" si="0"/>
        <v>ESKİŞEHİR-Kulüpler arası Yıldızlar Ligi 1.Kademe Yarışmaları</v>
      </c>
      <c r="L22" s="161" t="str">
        <f>'100m.'!N$4</f>
        <v>10 Mayıs 2014 - 17.15</v>
      </c>
      <c r="M22" s="159" t="s">
        <v>448</v>
      </c>
    </row>
    <row r="23" spans="1:13" s="151" customFormat="1" ht="26.25" customHeight="1">
      <c r="A23" s="153">
        <v>21</v>
      </c>
      <c r="B23" s="163" t="s">
        <v>228</v>
      </c>
      <c r="C23" s="154">
        <f>'100m.'!C28</f>
        <v>0</v>
      </c>
      <c r="D23" s="162">
        <f>'100m.'!D28</f>
        <v>0</v>
      </c>
      <c r="E23" s="162">
        <f>'100m.'!E28</f>
        <v>0</v>
      </c>
      <c r="F23" s="155">
        <f>'100m.'!F28</f>
        <v>0</v>
      </c>
      <c r="G23" s="156">
        <f>'100m.'!A28</f>
        <v>0</v>
      </c>
      <c r="H23" s="155" t="s">
        <v>159</v>
      </c>
      <c r="I23" s="161"/>
      <c r="J23" s="155" t="str">
        <f>'YARIŞMA BİLGİLERİ'!$F$21</f>
        <v>Yıldız Erkekler</v>
      </c>
      <c r="K23" s="158" t="str">
        <f t="shared" si="0"/>
        <v>ESKİŞEHİR-Kulüpler arası Yıldızlar Ligi 1.Kademe Yarışmaları</v>
      </c>
      <c r="L23" s="161" t="str">
        <f>'100m.'!N$4</f>
        <v>10 Mayıs 2014 - 17.15</v>
      </c>
      <c r="M23" s="159" t="s">
        <v>448</v>
      </c>
    </row>
    <row r="24" spans="1:13" s="151" customFormat="1" ht="26.25" customHeight="1">
      <c r="A24" s="153">
        <v>22</v>
      </c>
      <c r="B24" s="163" t="s">
        <v>228</v>
      </c>
      <c r="C24" s="154">
        <f>'100m.'!C29</f>
        <v>0</v>
      </c>
      <c r="D24" s="162">
        <f>'100m.'!D29</f>
        <v>0</v>
      </c>
      <c r="E24" s="162">
        <f>'100m.'!E29</f>
        <v>0</v>
      </c>
      <c r="F24" s="155">
        <f>'100m.'!F29</f>
        <v>0</v>
      </c>
      <c r="G24" s="156">
        <f>'100m.'!A29</f>
        <v>0</v>
      </c>
      <c r="H24" s="155" t="s">
        <v>159</v>
      </c>
      <c r="I24" s="161"/>
      <c r="J24" s="155" t="str">
        <f>'YARIŞMA BİLGİLERİ'!$F$21</f>
        <v>Yıldız Erkekler</v>
      </c>
      <c r="K24" s="158" t="str">
        <f t="shared" si="0"/>
        <v>ESKİŞEHİR-Kulüpler arası Yıldızlar Ligi 1.Kademe Yarışmaları</v>
      </c>
      <c r="L24" s="161" t="str">
        <f>'100m.'!N$4</f>
        <v>10 Mayıs 2014 - 17.15</v>
      </c>
      <c r="M24" s="159" t="s">
        <v>448</v>
      </c>
    </row>
    <row r="25" spans="1:13" s="151" customFormat="1" ht="26.25" customHeight="1">
      <c r="A25" s="153">
        <v>23</v>
      </c>
      <c r="B25" s="163" t="s">
        <v>228</v>
      </c>
      <c r="C25" s="154">
        <f>'100m.'!C30</f>
        <v>0</v>
      </c>
      <c r="D25" s="162">
        <f>'100m.'!D30</f>
        <v>0</v>
      </c>
      <c r="E25" s="162">
        <f>'100m.'!E30</f>
        <v>0</v>
      </c>
      <c r="F25" s="155">
        <f>'100m.'!F30</f>
        <v>0</v>
      </c>
      <c r="G25" s="156">
        <f>'100m.'!A30</f>
        <v>0</v>
      </c>
      <c r="H25" s="155" t="s">
        <v>159</v>
      </c>
      <c r="I25" s="161"/>
      <c r="J25" s="155" t="str">
        <f>'YARIŞMA BİLGİLERİ'!$F$21</f>
        <v>Yıldız Erkekler</v>
      </c>
      <c r="K25" s="158" t="str">
        <f t="shared" si="0"/>
        <v>ESKİŞEHİR-Kulüpler arası Yıldızlar Ligi 1.Kademe Yarışmaları</v>
      </c>
      <c r="L25" s="161" t="str">
        <f>'100m.'!N$4</f>
        <v>10 Mayıs 2014 - 17.15</v>
      </c>
      <c r="M25" s="159" t="s">
        <v>448</v>
      </c>
    </row>
    <row r="26" spans="1:13" s="151" customFormat="1" ht="26.25" customHeight="1">
      <c r="A26" s="153">
        <v>24</v>
      </c>
      <c r="B26" s="163" t="s">
        <v>228</v>
      </c>
      <c r="C26" s="154">
        <f>'100m.'!C31</f>
        <v>0</v>
      </c>
      <c r="D26" s="162">
        <f>'100m.'!D31</f>
        <v>0</v>
      </c>
      <c r="E26" s="162">
        <f>'100m.'!E31</f>
        <v>0</v>
      </c>
      <c r="F26" s="155">
        <f>'100m.'!F31</f>
        <v>0</v>
      </c>
      <c r="G26" s="156">
        <f>'100m.'!A31</f>
        <v>0</v>
      </c>
      <c r="H26" s="155" t="s">
        <v>159</v>
      </c>
      <c r="I26" s="161"/>
      <c r="J26" s="155" t="str">
        <f>'YARIŞMA BİLGİLERİ'!$F$21</f>
        <v>Yıldız Erkekler</v>
      </c>
      <c r="K26" s="158" t="str">
        <f t="shared" si="0"/>
        <v>ESKİŞEHİR-Kulüpler arası Yıldızlar Ligi 1.Kademe Yarışmaları</v>
      </c>
      <c r="L26" s="161" t="str">
        <f>'100m.'!N$4</f>
        <v>10 Mayıs 2014 - 17.15</v>
      </c>
      <c r="M26" s="159" t="s">
        <v>448</v>
      </c>
    </row>
    <row r="27" spans="1:13" s="151" customFormat="1" ht="26.25" customHeight="1">
      <c r="A27" s="153">
        <v>25</v>
      </c>
      <c r="B27" s="163" t="s">
        <v>228</v>
      </c>
      <c r="C27" s="154">
        <f>'100m.'!C32</f>
        <v>0</v>
      </c>
      <c r="D27" s="162">
        <f>'100m.'!D32</f>
        <v>0</v>
      </c>
      <c r="E27" s="162">
        <f>'100m.'!E32</f>
        <v>0</v>
      </c>
      <c r="F27" s="155">
        <f>'100m.'!F32</f>
        <v>0</v>
      </c>
      <c r="G27" s="156">
        <f>'100m.'!A32</f>
        <v>0</v>
      </c>
      <c r="H27" s="155" t="s">
        <v>159</v>
      </c>
      <c r="I27" s="161"/>
      <c r="J27" s="155" t="str">
        <f>'YARIŞMA BİLGİLERİ'!$F$21</f>
        <v>Yıldız Erkekler</v>
      </c>
      <c r="K27" s="158" t="str">
        <f t="shared" si="0"/>
        <v>ESKİŞEHİR-Kulüpler arası Yıldızlar Ligi 1.Kademe Yarışmaları</v>
      </c>
      <c r="L27" s="161" t="str">
        <f>'100m.'!N$4</f>
        <v>10 Mayıs 2014 - 17.15</v>
      </c>
      <c r="M27" s="159" t="s">
        <v>448</v>
      </c>
    </row>
    <row r="28" spans="1:13" s="151" customFormat="1" ht="26.25" customHeight="1">
      <c r="A28" s="153">
        <v>26</v>
      </c>
      <c r="B28" s="163" t="s">
        <v>228</v>
      </c>
      <c r="C28" s="154">
        <f>'100m.'!C33</f>
        <v>0</v>
      </c>
      <c r="D28" s="162">
        <f>'100m.'!D33</f>
        <v>0</v>
      </c>
      <c r="E28" s="162">
        <f>'100m.'!E33</f>
        <v>0</v>
      </c>
      <c r="F28" s="155">
        <f>'100m.'!F33</f>
        <v>0</v>
      </c>
      <c r="G28" s="156">
        <f>'100m.'!A33</f>
        <v>0</v>
      </c>
      <c r="H28" s="155" t="s">
        <v>159</v>
      </c>
      <c r="I28" s="161"/>
      <c r="J28" s="155" t="str">
        <f>'YARIŞMA BİLGİLERİ'!$F$21</f>
        <v>Yıldız Erkekler</v>
      </c>
      <c r="K28" s="158" t="str">
        <f t="shared" si="0"/>
        <v>ESKİŞEHİR-Kulüpler arası Yıldızlar Ligi 1.Kademe Yarışmaları</v>
      </c>
      <c r="L28" s="161" t="str">
        <f>'100m.'!N$4</f>
        <v>10 Mayıs 2014 - 17.15</v>
      </c>
      <c r="M28" s="159" t="s">
        <v>448</v>
      </c>
    </row>
    <row r="29" spans="1:13" s="151" customFormat="1" ht="26.25" customHeight="1">
      <c r="A29" s="153">
        <v>27</v>
      </c>
      <c r="B29" s="163" t="s">
        <v>228</v>
      </c>
      <c r="C29" s="154">
        <f>'100m.'!C34</f>
        <v>0</v>
      </c>
      <c r="D29" s="162">
        <f>'100m.'!D34</f>
        <v>0</v>
      </c>
      <c r="E29" s="162">
        <f>'100m.'!E34</f>
        <v>0</v>
      </c>
      <c r="F29" s="155">
        <f>'100m.'!F34</f>
        <v>0</v>
      </c>
      <c r="G29" s="156">
        <f>'100m.'!A34</f>
        <v>0</v>
      </c>
      <c r="H29" s="155" t="s">
        <v>159</v>
      </c>
      <c r="I29" s="161"/>
      <c r="J29" s="155" t="str">
        <f>'YARIŞMA BİLGİLERİ'!$F$21</f>
        <v>Yıldız Erkekler</v>
      </c>
      <c r="K29" s="158" t="str">
        <f t="shared" si="0"/>
        <v>ESKİŞEHİR-Kulüpler arası Yıldızlar Ligi 1.Kademe Yarışmaları</v>
      </c>
      <c r="L29" s="161" t="str">
        <f>'100m.'!N$4</f>
        <v>10 Mayıs 2014 - 17.15</v>
      </c>
      <c r="M29" s="159" t="s">
        <v>448</v>
      </c>
    </row>
    <row r="30" spans="1:13" s="151" customFormat="1" ht="26.25" customHeight="1">
      <c r="A30" s="153">
        <v>28</v>
      </c>
      <c r="B30" s="163" t="s">
        <v>228</v>
      </c>
      <c r="C30" s="154">
        <f>'100m.'!C35</f>
        <v>0</v>
      </c>
      <c r="D30" s="162">
        <f>'100m.'!D35</f>
        <v>0</v>
      </c>
      <c r="E30" s="162">
        <f>'100m.'!E35</f>
        <v>0</v>
      </c>
      <c r="F30" s="155">
        <f>'100m.'!F35</f>
        <v>0</v>
      </c>
      <c r="G30" s="156">
        <f>'100m.'!A35</f>
        <v>0</v>
      </c>
      <c r="H30" s="155" t="s">
        <v>159</v>
      </c>
      <c r="I30" s="161"/>
      <c r="J30" s="155" t="str">
        <f>'YARIŞMA BİLGİLERİ'!$F$21</f>
        <v>Yıldız Erkekler</v>
      </c>
      <c r="K30" s="158" t="str">
        <f t="shared" si="0"/>
        <v>ESKİŞEHİR-Kulüpler arası Yıldızlar Ligi 1.Kademe Yarışmaları</v>
      </c>
      <c r="L30" s="161" t="str">
        <f>'100m.'!N$4</f>
        <v>10 Mayıs 2014 - 17.15</v>
      </c>
      <c r="M30" s="159" t="s">
        <v>448</v>
      </c>
    </row>
    <row r="31" spans="1:13" s="151" customFormat="1" ht="26.25" customHeight="1">
      <c r="A31" s="153">
        <v>83</v>
      </c>
      <c r="B31" s="247" t="s">
        <v>326</v>
      </c>
      <c r="C31" s="249">
        <f>'110m.Eng'!C8</f>
        <v>35867</v>
      </c>
      <c r="D31" s="251" t="str">
        <f>'110m.Eng'!D8</f>
        <v>HARUN AKIN</v>
      </c>
      <c r="E31" s="251" t="str">
        <f>'110m.Eng'!E8</f>
        <v>İSTANBUL-FENERBAHÇE</v>
      </c>
      <c r="F31" s="252">
        <f>'110m.Eng'!F8</f>
        <v>1450</v>
      </c>
      <c r="G31" s="250">
        <f>'110m.Eng'!A8</f>
        <v>1</v>
      </c>
      <c r="H31" s="161" t="s">
        <v>266</v>
      </c>
      <c r="I31" s="295"/>
      <c r="J31" s="155" t="str">
        <f>'YARIŞMA BİLGİLERİ'!$F$21</f>
        <v>Yıldız Erkekler</v>
      </c>
      <c r="K31" s="296" t="str">
        <f t="shared" si="0"/>
        <v>ESKİŞEHİR-Kulüpler arası Yıldızlar Ligi 1.Kademe Yarışmaları</v>
      </c>
      <c r="L31" s="159" t="str">
        <f>'110m.Eng'!N$4</f>
        <v>10 Mayıs 2014 - 16.15</v>
      </c>
      <c r="M31" s="159" t="s">
        <v>448</v>
      </c>
    </row>
    <row r="32" spans="1:13" s="151" customFormat="1" ht="26.25" customHeight="1">
      <c r="A32" s="153">
        <v>84</v>
      </c>
      <c r="B32" s="247" t="s">
        <v>326</v>
      </c>
      <c r="C32" s="249">
        <f>'110m.Eng'!C9</f>
        <v>35991</v>
      </c>
      <c r="D32" s="251" t="str">
        <f>'110m.Eng'!D9</f>
        <v>BARIŞ KILIÇ</v>
      </c>
      <c r="E32" s="251" t="str">
        <f>'110m.Eng'!E9</f>
        <v>BURSA-BURSA SP.KLB.</v>
      </c>
      <c r="F32" s="252">
        <f>'110m.Eng'!F9</f>
        <v>1509</v>
      </c>
      <c r="G32" s="250">
        <f>'110m.Eng'!A9</f>
        <v>2</v>
      </c>
      <c r="H32" s="161" t="s">
        <v>266</v>
      </c>
      <c r="I32" s="295"/>
      <c r="J32" s="155" t="str">
        <f>'YARIŞMA BİLGİLERİ'!$F$21</f>
        <v>Yıldız Erkekler</v>
      </c>
      <c r="K32" s="296" t="str">
        <f t="shared" si="0"/>
        <v>ESKİŞEHİR-Kulüpler arası Yıldızlar Ligi 1.Kademe Yarışmaları</v>
      </c>
      <c r="L32" s="159" t="str">
        <f>'110m.Eng'!N$4</f>
        <v>10 Mayıs 2014 - 16.15</v>
      </c>
      <c r="M32" s="159" t="s">
        <v>448</v>
      </c>
    </row>
    <row r="33" spans="1:13" s="151" customFormat="1" ht="26.25" customHeight="1">
      <c r="A33" s="153">
        <v>85</v>
      </c>
      <c r="B33" s="247" t="s">
        <v>326</v>
      </c>
      <c r="C33" s="249">
        <f>'110m.Eng'!C10</f>
        <v>35816</v>
      </c>
      <c r="D33" s="251" t="str">
        <f>'110m.Eng'!D10</f>
        <v>MİKTAT SEVLER</v>
      </c>
      <c r="E33" s="251" t="str">
        <f>'110m.Eng'!E10</f>
        <v>MERSİN-MESKİ SPOR KLB.</v>
      </c>
      <c r="F33" s="252">
        <f>'110m.Eng'!F10</f>
        <v>1513</v>
      </c>
      <c r="G33" s="250">
        <f>'110m.Eng'!A10</f>
        <v>3</v>
      </c>
      <c r="H33" s="161" t="s">
        <v>266</v>
      </c>
      <c r="I33" s="295"/>
      <c r="J33" s="155" t="str">
        <f>'YARIŞMA BİLGİLERİ'!$F$21</f>
        <v>Yıldız Erkekler</v>
      </c>
      <c r="K33" s="296" t="str">
        <f t="shared" si="0"/>
        <v>ESKİŞEHİR-Kulüpler arası Yıldızlar Ligi 1.Kademe Yarışmaları</v>
      </c>
      <c r="L33" s="159" t="str">
        <f>'110m.Eng'!N$4</f>
        <v>10 Mayıs 2014 - 16.15</v>
      </c>
      <c r="M33" s="159" t="s">
        <v>448</v>
      </c>
    </row>
    <row r="34" spans="1:13" s="151" customFormat="1" ht="26.25" customHeight="1">
      <c r="A34" s="153">
        <v>86</v>
      </c>
      <c r="B34" s="247" t="s">
        <v>326</v>
      </c>
      <c r="C34" s="249">
        <f>'110m.Eng'!C11</f>
        <v>35836</v>
      </c>
      <c r="D34" s="251" t="str">
        <f>'110m.Eng'!D11</f>
        <v>SİNAN ÖREN </v>
      </c>
      <c r="E34" s="251" t="str">
        <f>'110m.Eng'!E11</f>
        <v>İSTANBUL-ENKA SPOR KLB.</v>
      </c>
      <c r="F34" s="252">
        <f>'110m.Eng'!F11</f>
        <v>1541</v>
      </c>
      <c r="G34" s="250">
        <f>'110m.Eng'!A11</f>
        <v>4</v>
      </c>
      <c r="H34" s="161" t="s">
        <v>266</v>
      </c>
      <c r="I34" s="295"/>
      <c r="J34" s="155" t="str">
        <f>'YARIŞMA BİLGİLERİ'!$F$21</f>
        <v>Yıldız Erkekler</v>
      </c>
      <c r="K34" s="296" t="str">
        <f t="shared" si="0"/>
        <v>ESKİŞEHİR-Kulüpler arası Yıldızlar Ligi 1.Kademe Yarışmaları</v>
      </c>
      <c r="L34" s="159" t="str">
        <f>'110m.Eng'!N$4</f>
        <v>10 Mayıs 2014 - 16.15</v>
      </c>
      <c r="M34" s="159" t="s">
        <v>448</v>
      </c>
    </row>
    <row r="35" spans="1:13" s="151" customFormat="1" ht="26.25" customHeight="1">
      <c r="A35" s="153">
        <v>87</v>
      </c>
      <c r="B35" s="247" t="s">
        <v>326</v>
      </c>
      <c r="C35" s="249">
        <f>'110m.Eng'!C12</f>
        <v>35431</v>
      </c>
      <c r="D35" s="251" t="str">
        <f>'110m.Eng'!D12</f>
        <v>Y.EMRE DOĞAN</v>
      </c>
      <c r="E35" s="251" t="str">
        <f>'110m.Eng'!E12</f>
        <v>ESKİŞEHİR-B.ŞHR.BLD.GNÇ.SP.KLB.</v>
      </c>
      <c r="F35" s="252">
        <f>'110m.Eng'!F12</f>
        <v>1545</v>
      </c>
      <c r="G35" s="250">
        <f>'110m.Eng'!A12</f>
        <v>5</v>
      </c>
      <c r="H35" s="161" t="s">
        <v>266</v>
      </c>
      <c r="I35" s="295"/>
      <c r="J35" s="155" t="str">
        <f>'YARIŞMA BİLGİLERİ'!$F$21</f>
        <v>Yıldız Erkekler</v>
      </c>
      <c r="K35" s="296" t="str">
        <f t="shared" si="0"/>
        <v>ESKİŞEHİR-Kulüpler arası Yıldızlar Ligi 1.Kademe Yarışmaları</v>
      </c>
      <c r="L35" s="159" t="str">
        <f>'110m.Eng'!N$4</f>
        <v>10 Mayıs 2014 - 16.15</v>
      </c>
      <c r="M35" s="159" t="s">
        <v>448</v>
      </c>
    </row>
    <row r="36" spans="1:13" s="151" customFormat="1" ht="26.25" customHeight="1">
      <c r="A36" s="153">
        <v>88</v>
      </c>
      <c r="B36" s="247" t="s">
        <v>326</v>
      </c>
      <c r="C36" s="249">
        <f>'110m.Eng'!C13</f>
        <v>35431</v>
      </c>
      <c r="D36" s="251" t="str">
        <f>'110m.Eng'!D13</f>
        <v>LOKMAN EŞSİZ</v>
      </c>
      <c r="E36" s="251" t="str">
        <f>'110m.Eng'!E13</f>
        <v>İZMİR-B.ŞHR.BLD.SP.KLB.</v>
      </c>
      <c r="F36" s="252">
        <f>'110m.Eng'!F13</f>
        <v>1557</v>
      </c>
      <c r="G36" s="250">
        <f>'110m.Eng'!A13</f>
        <v>6</v>
      </c>
      <c r="H36" s="161" t="s">
        <v>266</v>
      </c>
      <c r="I36" s="295"/>
      <c r="J36" s="155" t="str">
        <f>'YARIŞMA BİLGİLERİ'!$F$21</f>
        <v>Yıldız Erkekler</v>
      </c>
      <c r="K36" s="296" t="str">
        <f t="shared" si="0"/>
        <v>ESKİŞEHİR-Kulüpler arası Yıldızlar Ligi 1.Kademe Yarışmaları</v>
      </c>
      <c r="L36" s="159" t="str">
        <f>'110m.Eng'!N$4</f>
        <v>10 Mayıs 2014 - 16.15</v>
      </c>
      <c r="M36" s="159" t="s">
        <v>448</v>
      </c>
    </row>
    <row r="37" spans="1:13" s="151" customFormat="1" ht="26.25" customHeight="1">
      <c r="A37" s="153">
        <v>89</v>
      </c>
      <c r="B37" s="247" t="s">
        <v>326</v>
      </c>
      <c r="C37" s="249">
        <f>'110m.Eng'!C14</f>
        <v>35557</v>
      </c>
      <c r="D37" s="251" t="str">
        <f>'110m.Eng'!D14</f>
        <v>KAAN SAVAŞKAN</v>
      </c>
      <c r="E37" s="251" t="str">
        <f>'110m.Eng'!E14</f>
        <v>K.K.T.C.</v>
      </c>
      <c r="F37" s="252">
        <f>'110m.Eng'!F14</f>
        <v>1560</v>
      </c>
      <c r="G37" s="250">
        <f>'110m.Eng'!A14</f>
        <v>7</v>
      </c>
      <c r="H37" s="161" t="s">
        <v>266</v>
      </c>
      <c r="I37" s="295"/>
      <c r="J37" s="155" t="str">
        <f>'YARIŞMA BİLGİLERİ'!$F$21</f>
        <v>Yıldız Erkekler</v>
      </c>
      <c r="K37" s="296" t="str">
        <f t="shared" si="0"/>
        <v>ESKİŞEHİR-Kulüpler arası Yıldızlar Ligi 1.Kademe Yarışmaları</v>
      </c>
      <c r="L37" s="159" t="str">
        <f>'110m.Eng'!N$4</f>
        <v>10 Mayıs 2014 - 16.15</v>
      </c>
      <c r="M37" s="159" t="s">
        <v>448</v>
      </c>
    </row>
    <row r="38" spans="1:13" s="151" customFormat="1" ht="26.25" customHeight="1">
      <c r="A38" s="153">
        <v>90</v>
      </c>
      <c r="B38" s="247" t="s">
        <v>326</v>
      </c>
      <c r="C38" s="249">
        <f>'110m.Eng'!C15</f>
        <v>35796</v>
      </c>
      <c r="D38" s="251" t="str">
        <f>'110m.Eng'!D15</f>
        <v>SERHAT KABADAYI</v>
      </c>
      <c r="E38" s="251" t="str">
        <f>'110m.Eng'!E15</f>
        <v>ADANA-GENÇLİK SP.KLB.</v>
      </c>
      <c r="F38" s="252">
        <f>'110m.Eng'!F15</f>
        <v>1614</v>
      </c>
      <c r="G38" s="250">
        <f>'110m.Eng'!A15</f>
        <v>8</v>
      </c>
      <c r="H38" s="161" t="s">
        <v>266</v>
      </c>
      <c r="I38" s="295"/>
      <c r="J38" s="155" t="str">
        <f>'YARIŞMA BİLGİLERİ'!$F$21</f>
        <v>Yıldız Erkekler</v>
      </c>
      <c r="K38" s="296" t="str">
        <f t="shared" si="0"/>
        <v>ESKİŞEHİR-Kulüpler arası Yıldızlar Ligi 1.Kademe Yarışmaları</v>
      </c>
      <c r="L38" s="159" t="str">
        <f>'110m.Eng'!N$4</f>
        <v>10 Mayıs 2014 - 16.15</v>
      </c>
      <c r="M38" s="159" t="s">
        <v>448</v>
      </c>
    </row>
    <row r="39" spans="1:13" s="151" customFormat="1" ht="26.25" customHeight="1">
      <c r="A39" s="153">
        <v>91</v>
      </c>
      <c r="B39" s="247" t="s">
        <v>326</v>
      </c>
      <c r="C39" s="249">
        <f>'110m.Eng'!C16</f>
        <v>35507</v>
      </c>
      <c r="D39" s="251" t="str">
        <f>'110m.Eng'!D16</f>
        <v>MERT ŞAHİN</v>
      </c>
      <c r="E39" s="251" t="str">
        <f>'110m.Eng'!E16</f>
        <v>ANKARA-EGO SP.KLB.</v>
      </c>
      <c r="F39" s="252">
        <f>'110m.Eng'!F16</f>
        <v>1664</v>
      </c>
      <c r="G39" s="250">
        <f>'110m.Eng'!A16</f>
        <v>9</v>
      </c>
      <c r="H39" s="161" t="s">
        <v>266</v>
      </c>
      <c r="I39" s="295"/>
      <c r="J39" s="155" t="str">
        <f>'YARIŞMA BİLGİLERİ'!$F$21</f>
        <v>Yıldız Erkekler</v>
      </c>
      <c r="K39" s="296" t="str">
        <f t="shared" si="0"/>
        <v>ESKİŞEHİR-Kulüpler arası Yıldızlar Ligi 1.Kademe Yarışmaları</v>
      </c>
      <c r="L39" s="159" t="str">
        <f>'110m.Eng'!N$4</f>
        <v>10 Mayıs 2014 - 16.15</v>
      </c>
      <c r="M39" s="159" t="s">
        <v>448</v>
      </c>
    </row>
    <row r="40" spans="1:13" s="151" customFormat="1" ht="26.25" customHeight="1">
      <c r="A40" s="153">
        <v>92</v>
      </c>
      <c r="B40" s="247" t="s">
        <v>326</v>
      </c>
      <c r="C40" s="249">
        <f>'110m.Eng'!C17</f>
        <v>36130</v>
      </c>
      <c r="D40" s="251" t="str">
        <f>'110m.Eng'!D17</f>
        <v>MURATCAN  PATAR</v>
      </c>
      <c r="E40" s="251" t="str">
        <f>'110m.Eng'!E17</f>
        <v>İZMİR-ÇİMENTAŞ SP.KLB.</v>
      </c>
      <c r="F40" s="252">
        <f>'110m.Eng'!F17</f>
        <v>1671</v>
      </c>
      <c r="G40" s="250">
        <f>'110m.Eng'!A17</f>
        <v>10</v>
      </c>
      <c r="H40" s="161" t="s">
        <v>266</v>
      </c>
      <c r="I40" s="295"/>
      <c r="J40" s="155" t="str">
        <f>'YARIŞMA BİLGİLERİ'!$F$21</f>
        <v>Yıldız Erkekler</v>
      </c>
      <c r="K40" s="296" t="str">
        <f t="shared" si="0"/>
        <v>ESKİŞEHİR-Kulüpler arası Yıldızlar Ligi 1.Kademe Yarışmaları</v>
      </c>
      <c r="L40" s="159" t="str">
        <f>'110m.Eng'!N$4</f>
        <v>10 Mayıs 2014 - 16.15</v>
      </c>
      <c r="M40" s="159" t="s">
        <v>448</v>
      </c>
    </row>
    <row r="41" spans="1:13" s="151" customFormat="1" ht="26.25" customHeight="1">
      <c r="A41" s="153">
        <v>93</v>
      </c>
      <c r="B41" s="247" t="s">
        <v>326</v>
      </c>
      <c r="C41" s="249">
        <f>'110m.Eng'!C18</f>
        <v>35550</v>
      </c>
      <c r="D41" s="251" t="str">
        <f>'110m.Eng'!D18</f>
        <v>FURKAN AKDENİZ</v>
      </c>
      <c r="E41" s="251" t="str">
        <f>'110m.Eng'!E18</f>
        <v>KOCAELİ-B.ŞHR.BLD.KAĞIT SP.KLB.</v>
      </c>
      <c r="F41" s="252">
        <f>'110m.Eng'!F18</f>
        <v>1679</v>
      </c>
      <c r="G41" s="250">
        <f>'110m.Eng'!A18</f>
        <v>11</v>
      </c>
      <c r="H41" s="161" t="s">
        <v>266</v>
      </c>
      <c r="I41" s="295"/>
      <c r="J41" s="155" t="str">
        <f>'YARIŞMA BİLGİLERİ'!$F$21</f>
        <v>Yıldız Erkekler</v>
      </c>
      <c r="K41" s="296" t="str">
        <f t="shared" si="0"/>
        <v>ESKİŞEHİR-Kulüpler arası Yıldızlar Ligi 1.Kademe Yarışmaları</v>
      </c>
      <c r="L41" s="159" t="str">
        <f>'110m.Eng'!N$4</f>
        <v>10 Mayıs 2014 - 16.15</v>
      </c>
      <c r="M41" s="159" t="s">
        <v>448</v>
      </c>
    </row>
    <row r="42" spans="1:13" s="151" customFormat="1" ht="26.25" customHeight="1">
      <c r="A42" s="153">
        <v>94</v>
      </c>
      <c r="B42" s="247" t="s">
        <v>326</v>
      </c>
      <c r="C42" s="249">
        <f>'110m.Eng'!C19</f>
        <v>36526</v>
      </c>
      <c r="D42" s="251" t="str">
        <f>'110m.Eng'!D19</f>
        <v>ATAKAN GÜNEŞ</v>
      </c>
      <c r="E42" s="251" t="str">
        <f>'110m.Eng'!E19</f>
        <v>İZMİR-KONAK BLD.SP.KLB.</v>
      </c>
      <c r="F42" s="252">
        <f>'110m.Eng'!F19</f>
        <v>1750</v>
      </c>
      <c r="G42" s="250">
        <f>'110m.Eng'!A19</f>
        <v>12</v>
      </c>
      <c r="H42" s="161" t="s">
        <v>266</v>
      </c>
      <c r="I42" s="295"/>
      <c r="J42" s="155" t="str">
        <f>'YARIŞMA BİLGİLERİ'!$F$21</f>
        <v>Yıldız Erkekler</v>
      </c>
      <c r="K42" s="296" t="str">
        <f t="shared" si="0"/>
        <v>ESKİŞEHİR-Kulüpler arası Yıldızlar Ligi 1.Kademe Yarışmaları</v>
      </c>
      <c r="L42" s="159" t="str">
        <f>'110m.Eng'!N$4</f>
        <v>10 Mayıs 2014 - 16.15</v>
      </c>
      <c r="M42" s="159" t="s">
        <v>448</v>
      </c>
    </row>
    <row r="43" spans="1:13" s="151" customFormat="1" ht="26.25" customHeight="1">
      <c r="A43" s="153">
        <v>95</v>
      </c>
      <c r="B43" s="247" t="s">
        <v>326</v>
      </c>
      <c r="C43" s="249">
        <f>'110m.Eng'!C20</f>
        <v>36222</v>
      </c>
      <c r="D43" s="251" t="str">
        <f>'110m.Eng'!D20</f>
        <v>MEHMET ENES BAŞ</v>
      </c>
      <c r="E43" s="251" t="str">
        <f>'110m.Eng'!E20</f>
        <v>TOKAT-BLD.PLEVNE SP.KLB.</v>
      </c>
      <c r="F43" s="252">
        <f>'110m.Eng'!F20</f>
        <v>1768</v>
      </c>
      <c r="G43" s="250">
        <f>'110m.Eng'!A20</f>
        <v>13</v>
      </c>
      <c r="H43" s="161" t="s">
        <v>266</v>
      </c>
      <c r="I43" s="295"/>
      <c r="J43" s="155" t="str">
        <f>'YARIŞMA BİLGİLERİ'!$F$21</f>
        <v>Yıldız Erkekler</v>
      </c>
      <c r="K43" s="296" t="str">
        <f t="shared" si="0"/>
        <v>ESKİŞEHİR-Kulüpler arası Yıldızlar Ligi 1.Kademe Yarışmaları</v>
      </c>
      <c r="L43" s="159" t="str">
        <f>'110m.Eng'!N$4</f>
        <v>10 Mayıs 2014 - 16.15</v>
      </c>
      <c r="M43" s="159" t="s">
        <v>448</v>
      </c>
    </row>
    <row r="44" spans="1:13" s="151" customFormat="1" ht="26.25" customHeight="1">
      <c r="A44" s="153">
        <v>96</v>
      </c>
      <c r="B44" s="247" t="s">
        <v>326</v>
      </c>
      <c r="C44" s="249">
        <f>'110m.Eng'!C21</f>
        <v>36161</v>
      </c>
      <c r="D44" s="251" t="str">
        <f>'110m.Eng'!D21</f>
        <v>MUHAMMED DÖNMEZ</v>
      </c>
      <c r="E44" s="251" t="str">
        <f>'110m.Eng'!E21</f>
        <v>İSTANBUL-PENDİK BLD.SP.KLB.</v>
      </c>
      <c r="F44" s="252">
        <f>'110m.Eng'!F21</f>
        <v>1800</v>
      </c>
      <c r="G44" s="250">
        <f>'110m.Eng'!A21</f>
        <v>14</v>
      </c>
      <c r="H44" s="161" t="s">
        <v>266</v>
      </c>
      <c r="I44" s="295"/>
      <c r="J44" s="155" t="str">
        <f>'YARIŞMA BİLGİLERİ'!$F$21</f>
        <v>Yıldız Erkekler</v>
      </c>
      <c r="K44" s="296" t="str">
        <f t="shared" si="0"/>
        <v>ESKİŞEHİR-Kulüpler arası Yıldızlar Ligi 1.Kademe Yarışmaları</v>
      </c>
      <c r="L44" s="159" t="str">
        <f>'110m.Eng'!N$4</f>
        <v>10 Mayıs 2014 - 16.15</v>
      </c>
      <c r="M44" s="159" t="s">
        <v>448</v>
      </c>
    </row>
    <row r="45" spans="1:13" s="151" customFormat="1" ht="26.25" customHeight="1">
      <c r="A45" s="153">
        <v>97</v>
      </c>
      <c r="B45" s="247" t="s">
        <v>326</v>
      </c>
      <c r="C45" s="249">
        <f>'110m.Eng'!C22</f>
        <v>35640</v>
      </c>
      <c r="D45" s="251" t="str">
        <f>'110m.Eng'!D22</f>
        <v>ENES ATAŞ</v>
      </c>
      <c r="E45" s="251" t="str">
        <f>'110m.Eng'!E22</f>
        <v>BOLU-GENÇ.MRK.SP.KLB.</v>
      </c>
      <c r="F45" s="252">
        <f>'110m.Eng'!F22</f>
        <v>1861</v>
      </c>
      <c r="G45" s="250">
        <f>'110m.Eng'!A22</f>
        <v>15</v>
      </c>
      <c r="H45" s="161" t="s">
        <v>266</v>
      </c>
      <c r="I45" s="295"/>
      <c r="J45" s="155" t="str">
        <f>'YARIŞMA BİLGİLERİ'!$F$21</f>
        <v>Yıldız Erkekler</v>
      </c>
      <c r="K45" s="296" t="str">
        <f t="shared" si="0"/>
        <v>ESKİŞEHİR-Kulüpler arası Yıldızlar Ligi 1.Kademe Yarışmaları</v>
      </c>
      <c r="L45" s="159" t="str">
        <f>'110m.Eng'!N$4</f>
        <v>10 Mayıs 2014 - 16.15</v>
      </c>
      <c r="M45" s="159" t="s">
        <v>448</v>
      </c>
    </row>
    <row r="46" spans="1:13" s="151" customFormat="1" ht="26.25" customHeight="1">
      <c r="A46" s="153">
        <v>98</v>
      </c>
      <c r="B46" s="247" t="s">
        <v>326</v>
      </c>
      <c r="C46" s="249">
        <f>'110m.Eng'!C23</f>
        <v>35937</v>
      </c>
      <c r="D46" s="251" t="str">
        <f>'110m.Eng'!D23</f>
        <v>FATİH SULTAN</v>
      </c>
      <c r="E46" s="251" t="str">
        <f>'110m.Eng'!E23</f>
        <v>İSTANBUL-ÜSKÜDAR BLD.SP.KLB.</v>
      </c>
      <c r="F46" s="252">
        <f>'110m.Eng'!F23</f>
        <v>1905</v>
      </c>
      <c r="G46" s="250">
        <f>'110m.Eng'!A23</f>
        <v>16</v>
      </c>
      <c r="H46" s="161" t="s">
        <v>266</v>
      </c>
      <c r="I46" s="295"/>
      <c r="J46" s="155" t="str">
        <f>'YARIŞMA BİLGİLERİ'!$F$21</f>
        <v>Yıldız Erkekler</v>
      </c>
      <c r="K46" s="296" t="str">
        <f t="shared" si="0"/>
        <v>ESKİŞEHİR-Kulüpler arası Yıldızlar Ligi 1.Kademe Yarışmaları</v>
      </c>
      <c r="L46" s="159" t="str">
        <f>'110m.Eng'!N$4</f>
        <v>10 Mayıs 2014 - 16.15</v>
      </c>
      <c r="M46" s="159" t="s">
        <v>448</v>
      </c>
    </row>
    <row r="47" spans="1:13" s="151" customFormat="1" ht="26.25" customHeight="1">
      <c r="A47" s="153">
        <v>99</v>
      </c>
      <c r="B47" s="247" t="s">
        <v>326</v>
      </c>
      <c r="C47" s="249">
        <f>'110m.Eng'!C24</f>
        <v>35988</v>
      </c>
      <c r="D47" s="251" t="str">
        <f>'110m.Eng'!D24</f>
        <v>ERDAL TAŞ</v>
      </c>
      <c r="E47" s="251" t="str">
        <f>'110m.Eng'!E24</f>
        <v>MUŞ-GENÇ.HİZ.SP.KLB.</v>
      </c>
      <c r="F47" s="252">
        <f>'110m.Eng'!F24</f>
        <v>1936</v>
      </c>
      <c r="G47" s="250">
        <f>'110m.Eng'!A24</f>
        <v>17</v>
      </c>
      <c r="H47" s="161" t="s">
        <v>266</v>
      </c>
      <c r="I47" s="295"/>
      <c r="J47" s="155" t="str">
        <f>'YARIŞMA BİLGİLERİ'!$F$21</f>
        <v>Yıldız Erkekler</v>
      </c>
      <c r="K47" s="296" t="str">
        <f t="shared" si="0"/>
        <v>ESKİŞEHİR-Kulüpler arası Yıldızlar Ligi 1.Kademe Yarışmaları</v>
      </c>
      <c r="L47" s="159" t="str">
        <f>'110m.Eng'!N$4</f>
        <v>10 Mayıs 2014 - 16.15</v>
      </c>
      <c r="M47" s="159" t="s">
        <v>448</v>
      </c>
    </row>
    <row r="48" spans="1:13" s="151" customFormat="1" ht="26.25" customHeight="1">
      <c r="A48" s="153">
        <v>100</v>
      </c>
      <c r="B48" s="247" t="s">
        <v>326</v>
      </c>
      <c r="C48" s="249">
        <f>'110m.Eng'!C25</f>
        <v>36527</v>
      </c>
      <c r="D48" s="251" t="str">
        <f>'110m.Eng'!D25</f>
        <v>BATUHAN YILMAZHANYILMAZ</v>
      </c>
      <c r="E48" s="251" t="str">
        <f>'110m.Eng'!E25</f>
        <v>SİVAS-SPORCU EĞT.MRK.SP.KLB.</v>
      </c>
      <c r="F48" s="252">
        <f>'110m.Eng'!F25</f>
        <v>1977</v>
      </c>
      <c r="G48" s="250">
        <f>'110m.Eng'!A25</f>
        <v>18</v>
      </c>
      <c r="H48" s="161" t="s">
        <v>266</v>
      </c>
      <c r="I48" s="295"/>
      <c r="J48" s="155" t="str">
        <f>'YARIŞMA BİLGİLERİ'!$F$21</f>
        <v>Yıldız Erkekler</v>
      </c>
      <c r="K48" s="296" t="str">
        <f t="shared" si="0"/>
        <v>ESKİŞEHİR-Kulüpler arası Yıldızlar Ligi 1.Kademe Yarışmaları</v>
      </c>
      <c r="L48" s="159" t="str">
        <f>'110m.Eng'!N$4</f>
        <v>10 Mayıs 2014 - 16.15</v>
      </c>
      <c r="M48" s="159" t="s">
        <v>448</v>
      </c>
    </row>
    <row r="49" spans="1:13" s="151" customFormat="1" ht="26.25" customHeight="1">
      <c r="A49" s="153">
        <v>101</v>
      </c>
      <c r="B49" s="247" t="s">
        <v>326</v>
      </c>
      <c r="C49" s="249">
        <f>'110m.Eng'!C26</f>
        <v>36691</v>
      </c>
      <c r="D49" s="251" t="str">
        <f>'110m.Eng'!D26</f>
        <v>İBRAHİM AYDIN</v>
      </c>
      <c r="E49" s="251" t="str">
        <f>'110m.Eng'!E26</f>
        <v>BURSA-NİLÜFER BLD.SP.KLB.</v>
      </c>
      <c r="F49" s="252">
        <f>'110m.Eng'!F26</f>
        <v>2092</v>
      </c>
      <c r="G49" s="250">
        <f>'110m.Eng'!A26</f>
        <v>19</v>
      </c>
      <c r="H49" s="161" t="s">
        <v>266</v>
      </c>
      <c r="I49" s="295"/>
      <c r="J49" s="155" t="str">
        <f>'YARIŞMA BİLGİLERİ'!$F$21</f>
        <v>Yıldız Erkekler</v>
      </c>
      <c r="K49" s="296" t="str">
        <f t="shared" si="0"/>
        <v>ESKİŞEHİR-Kulüpler arası Yıldızlar Ligi 1.Kademe Yarışmaları</v>
      </c>
      <c r="L49" s="159" t="str">
        <f>'110m.Eng'!N$4</f>
        <v>10 Mayıs 2014 - 16.15</v>
      </c>
      <c r="M49" s="159" t="s">
        <v>448</v>
      </c>
    </row>
    <row r="50" spans="1:13" s="151" customFormat="1" ht="26.25" customHeight="1">
      <c r="A50" s="153">
        <v>102</v>
      </c>
      <c r="B50" s="247" t="s">
        <v>326</v>
      </c>
      <c r="C50" s="249">
        <f>'110m.Eng'!C27</f>
        <v>0</v>
      </c>
      <c r="D50" s="251">
        <f>'110m.Eng'!D27</f>
        <v>0</v>
      </c>
      <c r="E50" s="251">
        <f>'110m.Eng'!E27</f>
        <v>0</v>
      </c>
      <c r="F50" s="252">
        <f>'110m.Eng'!F27</f>
        <v>0</v>
      </c>
      <c r="G50" s="250">
        <f>'110m.Eng'!A27</f>
        <v>0</v>
      </c>
      <c r="H50" s="161" t="s">
        <v>266</v>
      </c>
      <c r="I50" s="295"/>
      <c r="J50" s="155" t="str">
        <f>'YARIŞMA BİLGİLERİ'!$F$21</f>
        <v>Yıldız Erkekler</v>
      </c>
      <c r="K50" s="296" t="str">
        <f t="shared" si="0"/>
        <v>ESKİŞEHİR-Kulüpler arası Yıldızlar Ligi 1.Kademe Yarışmaları</v>
      </c>
      <c r="L50" s="159" t="str">
        <f>'110m.Eng'!N$4</f>
        <v>10 Mayıs 2014 - 16.15</v>
      </c>
      <c r="M50" s="159" t="s">
        <v>448</v>
      </c>
    </row>
    <row r="51" spans="1:13" s="151" customFormat="1" ht="26.25" customHeight="1">
      <c r="A51" s="153">
        <v>103</v>
      </c>
      <c r="B51" s="247" t="s">
        <v>326</v>
      </c>
      <c r="C51" s="249">
        <f>'110m.Eng'!C28</f>
        <v>0</v>
      </c>
      <c r="D51" s="251">
        <f>'110m.Eng'!D28</f>
        <v>0</v>
      </c>
      <c r="E51" s="251">
        <f>'110m.Eng'!E28</f>
        <v>0</v>
      </c>
      <c r="F51" s="252">
        <f>'110m.Eng'!F28</f>
        <v>0</v>
      </c>
      <c r="G51" s="250">
        <f>'110m.Eng'!A28</f>
        <v>0</v>
      </c>
      <c r="H51" s="161" t="s">
        <v>266</v>
      </c>
      <c r="I51" s="295"/>
      <c r="J51" s="155" t="str">
        <f>'YARIŞMA BİLGİLERİ'!$F$21</f>
        <v>Yıldız Erkekler</v>
      </c>
      <c r="K51" s="296" t="str">
        <f t="shared" si="0"/>
        <v>ESKİŞEHİR-Kulüpler arası Yıldızlar Ligi 1.Kademe Yarışmaları</v>
      </c>
      <c r="L51" s="159" t="str">
        <f>'110m.Eng'!N$4</f>
        <v>10 Mayıs 2014 - 16.15</v>
      </c>
      <c r="M51" s="159" t="s">
        <v>448</v>
      </c>
    </row>
    <row r="52" spans="1:13" s="151" customFormat="1" ht="26.25" customHeight="1">
      <c r="A52" s="153">
        <v>104</v>
      </c>
      <c r="B52" s="247" t="s">
        <v>326</v>
      </c>
      <c r="C52" s="249">
        <f>'110m.Eng'!C29</f>
        <v>0</v>
      </c>
      <c r="D52" s="251">
        <f>'110m.Eng'!D29</f>
        <v>0</v>
      </c>
      <c r="E52" s="251">
        <f>'110m.Eng'!E29</f>
        <v>0</v>
      </c>
      <c r="F52" s="252">
        <f>'110m.Eng'!F29</f>
        <v>0</v>
      </c>
      <c r="G52" s="250">
        <f>'110m.Eng'!A29</f>
        <v>0</v>
      </c>
      <c r="H52" s="161" t="s">
        <v>266</v>
      </c>
      <c r="I52" s="295"/>
      <c r="J52" s="155" t="str">
        <f>'YARIŞMA BİLGİLERİ'!$F$21</f>
        <v>Yıldız Erkekler</v>
      </c>
      <c r="K52" s="296" t="str">
        <f t="shared" si="0"/>
        <v>ESKİŞEHİR-Kulüpler arası Yıldızlar Ligi 1.Kademe Yarışmaları</v>
      </c>
      <c r="L52" s="159" t="str">
        <f>'110m.Eng'!N$4</f>
        <v>10 Mayıs 2014 - 16.15</v>
      </c>
      <c r="M52" s="159" t="s">
        <v>448</v>
      </c>
    </row>
    <row r="53" spans="1:13" s="151" customFormat="1" ht="26.25" customHeight="1">
      <c r="A53" s="153">
        <v>105</v>
      </c>
      <c r="B53" s="247" t="s">
        <v>326</v>
      </c>
      <c r="C53" s="249">
        <f>'110m.Eng'!C30</f>
        <v>0</v>
      </c>
      <c r="D53" s="251">
        <f>'110m.Eng'!D30</f>
        <v>0</v>
      </c>
      <c r="E53" s="251">
        <f>'110m.Eng'!E30</f>
        <v>0</v>
      </c>
      <c r="F53" s="252">
        <f>'110m.Eng'!F30</f>
        <v>0</v>
      </c>
      <c r="G53" s="250">
        <f>'110m.Eng'!A30</f>
        <v>0</v>
      </c>
      <c r="H53" s="161" t="s">
        <v>266</v>
      </c>
      <c r="I53" s="295"/>
      <c r="J53" s="155" t="str">
        <f>'YARIŞMA BİLGİLERİ'!$F$21</f>
        <v>Yıldız Erkekler</v>
      </c>
      <c r="K53" s="296" t="str">
        <f t="shared" si="0"/>
        <v>ESKİŞEHİR-Kulüpler arası Yıldızlar Ligi 1.Kademe Yarışmaları</v>
      </c>
      <c r="L53" s="159" t="str">
        <f>'110m.Eng'!N$4</f>
        <v>10 Mayıs 2014 - 16.15</v>
      </c>
      <c r="M53" s="159" t="s">
        <v>448</v>
      </c>
    </row>
    <row r="54" spans="1:13" s="151" customFormat="1" ht="26.25" customHeight="1">
      <c r="A54" s="153">
        <v>106</v>
      </c>
      <c r="B54" s="247" t="s">
        <v>326</v>
      </c>
      <c r="C54" s="249">
        <f>'110m.Eng'!C31</f>
        <v>0</v>
      </c>
      <c r="D54" s="251">
        <f>'110m.Eng'!D31</f>
        <v>0</v>
      </c>
      <c r="E54" s="251">
        <f>'110m.Eng'!E31</f>
        <v>0</v>
      </c>
      <c r="F54" s="252">
        <f>'110m.Eng'!F31</f>
        <v>0</v>
      </c>
      <c r="G54" s="250">
        <f>'110m.Eng'!A31</f>
        <v>0</v>
      </c>
      <c r="H54" s="161" t="s">
        <v>266</v>
      </c>
      <c r="I54" s="295"/>
      <c r="J54" s="155" t="str">
        <f>'YARIŞMA BİLGİLERİ'!$F$21</f>
        <v>Yıldız Erkekler</v>
      </c>
      <c r="K54" s="296" t="str">
        <f t="shared" si="0"/>
        <v>ESKİŞEHİR-Kulüpler arası Yıldızlar Ligi 1.Kademe Yarışmaları</v>
      </c>
      <c r="L54" s="159" t="str">
        <f>'110m.Eng'!N$4</f>
        <v>10 Mayıs 2014 - 16.15</v>
      </c>
      <c r="M54" s="159" t="s">
        <v>448</v>
      </c>
    </row>
    <row r="55" spans="1:13" s="151" customFormat="1" ht="26.25" customHeight="1">
      <c r="A55" s="153">
        <v>107</v>
      </c>
      <c r="B55" s="247" t="s">
        <v>326</v>
      </c>
      <c r="C55" s="249">
        <f>'110m.Eng'!C32</f>
        <v>0</v>
      </c>
      <c r="D55" s="251">
        <f>'110m.Eng'!D32</f>
        <v>0</v>
      </c>
      <c r="E55" s="251">
        <f>'110m.Eng'!E32</f>
        <v>0</v>
      </c>
      <c r="F55" s="252">
        <f>'110m.Eng'!F32</f>
        <v>0</v>
      </c>
      <c r="G55" s="250">
        <f>'110m.Eng'!A32</f>
        <v>0</v>
      </c>
      <c r="H55" s="161" t="s">
        <v>266</v>
      </c>
      <c r="I55" s="295"/>
      <c r="J55" s="155" t="str">
        <f>'YARIŞMA BİLGİLERİ'!$F$21</f>
        <v>Yıldız Erkekler</v>
      </c>
      <c r="K55" s="296" t="str">
        <f t="shared" si="0"/>
        <v>ESKİŞEHİR-Kulüpler arası Yıldızlar Ligi 1.Kademe Yarışmaları</v>
      </c>
      <c r="L55" s="159" t="str">
        <f>'110m.Eng'!N$4</f>
        <v>10 Mayıs 2014 - 16.15</v>
      </c>
      <c r="M55" s="159" t="s">
        <v>448</v>
      </c>
    </row>
    <row r="56" spans="1:13" s="151" customFormat="1" ht="26.25" customHeight="1">
      <c r="A56" s="153">
        <v>123</v>
      </c>
      <c r="B56" s="247" t="s">
        <v>326</v>
      </c>
      <c r="C56" s="249">
        <f>'110m.Eng'!C33</f>
        <v>0</v>
      </c>
      <c r="D56" s="251">
        <f>'110m.Eng'!D33</f>
        <v>0</v>
      </c>
      <c r="E56" s="251">
        <f>'110m.Eng'!E33</f>
        <v>0</v>
      </c>
      <c r="F56" s="252">
        <f>'110m.Eng'!F33</f>
        <v>0</v>
      </c>
      <c r="G56" s="250">
        <f>'110m.Eng'!A33</f>
        <v>0</v>
      </c>
      <c r="H56" s="161" t="s">
        <v>266</v>
      </c>
      <c r="I56" s="295"/>
      <c r="J56" s="155" t="str">
        <f>'YARIŞMA BİLGİLERİ'!$F$21</f>
        <v>Yıldız Erkekler</v>
      </c>
      <c r="K56" s="296" t="str">
        <f t="shared" si="0"/>
        <v>ESKİŞEHİR-Kulüpler arası Yıldızlar Ligi 1.Kademe Yarışmaları</v>
      </c>
      <c r="L56" s="159" t="str">
        <f>'110m.Eng'!N$4</f>
        <v>10 Mayıs 2014 - 16.15</v>
      </c>
      <c r="M56" s="159" t="s">
        <v>448</v>
      </c>
    </row>
    <row r="57" spans="1:13" s="151" customFormat="1" ht="26.25" customHeight="1">
      <c r="A57" s="153">
        <v>124</v>
      </c>
      <c r="B57" s="247" t="s">
        <v>326</v>
      </c>
      <c r="C57" s="249">
        <f>'110m.Eng'!C34</f>
        <v>0</v>
      </c>
      <c r="D57" s="251">
        <f>'110m.Eng'!D34</f>
        <v>0</v>
      </c>
      <c r="E57" s="251">
        <f>'110m.Eng'!E34</f>
        <v>0</v>
      </c>
      <c r="F57" s="252">
        <f>'110m.Eng'!F34</f>
        <v>0</v>
      </c>
      <c r="G57" s="250">
        <f>'110m.Eng'!A34</f>
        <v>0</v>
      </c>
      <c r="H57" s="161" t="s">
        <v>266</v>
      </c>
      <c r="I57" s="295"/>
      <c r="J57" s="155" t="str">
        <f>'YARIŞMA BİLGİLERİ'!$F$21</f>
        <v>Yıldız Erkekler</v>
      </c>
      <c r="K57" s="296" t="str">
        <f t="shared" si="0"/>
        <v>ESKİŞEHİR-Kulüpler arası Yıldızlar Ligi 1.Kademe Yarışmaları</v>
      </c>
      <c r="L57" s="159" t="str">
        <f>'110m.Eng'!N$4</f>
        <v>10 Mayıs 2014 - 16.15</v>
      </c>
      <c r="M57" s="159" t="s">
        <v>448</v>
      </c>
    </row>
    <row r="58" spans="1:13" s="151" customFormat="1" ht="26.25" customHeight="1">
      <c r="A58" s="153">
        <v>125</v>
      </c>
      <c r="B58" s="247" t="s">
        <v>326</v>
      </c>
      <c r="C58" s="249">
        <f>'110m.Eng'!C35</f>
        <v>0</v>
      </c>
      <c r="D58" s="251">
        <f>'110m.Eng'!D35</f>
        <v>0</v>
      </c>
      <c r="E58" s="251">
        <f>'110m.Eng'!E35</f>
        <v>0</v>
      </c>
      <c r="F58" s="252">
        <f>'110m.Eng'!F35</f>
        <v>0</v>
      </c>
      <c r="G58" s="250">
        <f>'110m.Eng'!A35</f>
        <v>0</v>
      </c>
      <c r="H58" s="161" t="s">
        <v>266</v>
      </c>
      <c r="I58" s="295"/>
      <c r="J58" s="155" t="str">
        <f>'YARIŞMA BİLGİLERİ'!$F$21</f>
        <v>Yıldız Erkekler</v>
      </c>
      <c r="K58" s="296" t="str">
        <f t="shared" si="0"/>
        <v>ESKİŞEHİR-Kulüpler arası Yıldızlar Ligi 1.Kademe Yarışmaları</v>
      </c>
      <c r="L58" s="159" t="str">
        <f>'110m.Eng'!N$4</f>
        <v>10 Mayıs 2014 - 16.15</v>
      </c>
      <c r="M58" s="159" t="s">
        <v>448</v>
      </c>
    </row>
    <row r="59" spans="1:13" s="151" customFormat="1" ht="26.25" customHeight="1">
      <c r="A59" s="153">
        <v>126</v>
      </c>
      <c r="B59" s="247" t="s">
        <v>327</v>
      </c>
      <c r="C59" s="249">
        <f>'1500m.'!C8</f>
        <v>35836</v>
      </c>
      <c r="D59" s="251" t="str">
        <f>'1500m.'!D8</f>
        <v>ÖMER OTİ</v>
      </c>
      <c r="E59" s="251" t="str">
        <f>'1500m.'!E8</f>
        <v>İSTANBUL-FENERBAHÇE</v>
      </c>
      <c r="F59" s="253">
        <f>'1500m.'!F8</f>
        <v>35829</v>
      </c>
      <c r="G59" s="250">
        <f>'1500m.'!A8</f>
        <v>1</v>
      </c>
      <c r="H59" s="161" t="s">
        <v>267</v>
      </c>
      <c r="I59" s="295"/>
      <c r="J59" s="155" t="str">
        <f>'YARIŞMA BİLGİLERİ'!$F$21</f>
        <v>Yıldız Erkekler</v>
      </c>
      <c r="K59" s="296" t="str">
        <f t="shared" si="0"/>
        <v>ESKİŞEHİR-Kulüpler arası Yıldızlar Ligi 1.Kademe Yarışmaları</v>
      </c>
      <c r="L59" s="159" t="str">
        <f>'1500m.'!N$4</f>
        <v>10 Mayıs 2014 - 19.05</v>
      </c>
      <c r="M59" s="159" t="s">
        <v>448</v>
      </c>
    </row>
    <row r="60" spans="1:13" s="151" customFormat="1" ht="26.25" customHeight="1">
      <c r="A60" s="153">
        <v>127</v>
      </c>
      <c r="B60" s="247" t="s">
        <v>327</v>
      </c>
      <c r="C60" s="249">
        <f>'1500m.'!C9</f>
        <v>35796</v>
      </c>
      <c r="D60" s="251" t="str">
        <f>'1500m.'!D9</f>
        <v>ABDURRAHMAN GEDİKLİOĞLU</v>
      </c>
      <c r="E60" s="251" t="str">
        <f>'1500m.'!E9</f>
        <v>İZMİR-B.ŞHR.BLD.SP.KLB.</v>
      </c>
      <c r="F60" s="253">
        <f>'1500m.'!F9</f>
        <v>35885</v>
      </c>
      <c r="G60" s="250">
        <f>'1500m.'!A9</f>
        <v>2</v>
      </c>
      <c r="H60" s="161" t="s">
        <v>267</v>
      </c>
      <c r="I60" s="295"/>
      <c r="J60" s="155" t="str">
        <f>'YARIŞMA BİLGİLERİ'!$F$21</f>
        <v>Yıldız Erkekler</v>
      </c>
      <c r="K60" s="296" t="str">
        <f t="shared" si="0"/>
        <v>ESKİŞEHİR-Kulüpler arası Yıldızlar Ligi 1.Kademe Yarışmaları</v>
      </c>
      <c r="L60" s="159" t="str">
        <f>'1500m.'!N$4</f>
        <v>10 Mayıs 2014 - 19.05</v>
      </c>
      <c r="M60" s="159" t="s">
        <v>448</v>
      </c>
    </row>
    <row r="61" spans="1:13" s="151" customFormat="1" ht="26.25" customHeight="1">
      <c r="A61" s="153">
        <v>128</v>
      </c>
      <c r="B61" s="247" t="s">
        <v>327</v>
      </c>
      <c r="C61" s="249">
        <f>'1500m.'!C10</f>
        <v>35709</v>
      </c>
      <c r="D61" s="251" t="str">
        <f>'1500m.'!D10</f>
        <v>UMUT KÜRKÇÜ</v>
      </c>
      <c r="E61" s="251" t="str">
        <f>'1500m.'!E10</f>
        <v>İSTANBUL-ENKA SPOR KLB.</v>
      </c>
      <c r="F61" s="253">
        <f>'1500m.'!F10</f>
        <v>40807</v>
      </c>
      <c r="G61" s="250">
        <f>'1500m.'!A10</f>
        <v>3</v>
      </c>
      <c r="H61" s="161" t="s">
        <v>267</v>
      </c>
      <c r="I61" s="295"/>
      <c r="J61" s="155" t="str">
        <f>'YARIŞMA BİLGİLERİ'!$F$21</f>
        <v>Yıldız Erkekler</v>
      </c>
      <c r="K61" s="296" t="str">
        <f t="shared" si="0"/>
        <v>ESKİŞEHİR-Kulüpler arası Yıldızlar Ligi 1.Kademe Yarışmaları</v>
      </c>
      <c r="L61" s="159" t="str">
        <f>'1500m.'!N$4</f>
        <v>10 Mayıs 2014 - 19.05</v>
      </c>
      <c r="M61" s="159" t="s">
        <v>448</v>
      </c>
    </row>
    <row r="62" spans="1:13" s="151" customFormat="1" ht="26.25" customHeight="1">
      <c r="A62" s="153">
        <v>129</v>
      </c>
      <c r="B62" s="247" t="s">
        <v>327</v>
      </c>
      <c r="C62" s="249">
        <f>'1500m.'!C11</f>
        <v>36520</v>
      </c>
      <c r="D62" s="251" t="str">
        <f>'1500m.'!D11</f>
        <v>M. ALPEREN ÜLKER (PROTESTOLU)</v>
      </c>
      <c r="E62" s="251" t="str">
        <f>'1500m.'!E11</f>
        <v>ANKARA-EGO SP.KLB.</v>
      </c>
      <c r="F62" s="253">
        <f>'1500m.'!F11</f>
        <v>40808</v>
      </c>
      <c r="G62" s="250">
        <f>'1500m.'!A11</f>
        <v>4</v>
      </c>
      <c r="H62" s="161" t="s">
        <v>267</v>
      </c>
      <c r="I62" s="295"/>
      <c r="J62" s="155" t="str">
        <f>'YARIŞMA BİLGİLERİ'!$F$21</f>
        <v>Yıldız Erkekler</v>
      </c>
      <c r="K62" s="296" t="str">
        <f t="shared" si="0"/>
        <v>ESKİŞEHİR-Kulüpler arası Yıldızlar Ligi 1.Kademe Yarışmaları</v>
      </c>
      <c r="L62" s="159" t="str">
        <f>'1500m.'!N$4</f>
        <v>10 Mayıs 2014 - 19.05</v>
      </c>
      <c r="M62" s="159" t="s">
        <v>448</v>
      </c>
    </row>
    <row r="63" spans="1:13" s="151" customFormat="1" ht="26.25" customHeight="1">
      <c r="A63" s="153">
        <v>130</v>
      </c>
      <c r="B63" s="247" t="s">
        <v>327</v>
      </c>
      <c r="C63" s="249">
        <f>'1500m.'!C12</f>
        <v>35782</v>
      </c>
      <c r="D63" s="251" t="str">
        <f>'1500m.'!D12</f>
        <v>BURAK ÖZDEMİR</v>
      </c>
      <c r="E63" s="251" t="str">
        <f>'1500m.'!E12</f>
        <v>TOKAT-BLD.PLEVNE SP.KLB.</v>
      </c>
      <c r="F63" s="253">
        <f>'1500m.'!F12</f>
        <v>40957</v>
      </c>
      <c r="G63" s="250">
        <f>'1500m.'!A12</f>
        <v>5</v>
      </c>
      <c r="H63" s="161" t="s">
        <v>267</v>
      </c>
      <c r="I63" s="295"/>
      <c r="J63" s="155" t="str">
        <f>'YARIŞMA BİLGİLERİ'!$F$21</f>
        <v>Yıldız Erkekler</v>
      </c>
      <c r="K63" s="296" t="str">
        <f t="shared" si="0"/>
        <v>ESKİŞEHİR-Kulüpler arası Yıldızlar Ligi 1.Kademe Yarışmaları</v>
      </c>
      <c r="L63" s="159" t="str">
        <f>'1500m.'!N$4</f>
        <v>10 Mayıs 2014 - 19.05</v>
      </c>
      <c r="M63" s="159" t="s">
        <v>448</v>
      </c>
    </row>
    <row r="64" spans="1:13" s="151" customFormat="1" ht="26.25" customHeight="1">
      <c r="A64" s="153">
        <v>131</v>
      </c>
      <c r="B64" s="247" t="s">
        <v>327</v>
      </c>
      <c r="C64" s="249">
        <f>'1500m.'!C13</f>
        <v>35465</v>
      </c>
      <c r="D64" s="251" t="str">
        <f>'1500m.'!D13</f>
        <v>EŞREF KARAASLAN</v>
      </c>
      <c r="E64" s="251" t="str">
        <f>'1500m.'!E13</f>
        <v>MERSİN-MESKİ SPOR KLB.</v>
      </c>
      <c r="F64" s="253">
        <f>'1500m.'!F13</f>
        <v>41064</v>
      </c>
      <c r="G64" s="250">
        <f>'1500m.'!A13</f>
        <v>6</v>
      </c>
      <c r="H64" s="161" t="s">
        <v>267</v>
      </c>
      <c r="I64" s="295"/>
      <c r="J64" s="155" t="str">
        <f>'YARIŞMA BİLGİLERİ'!$F$21</f>
        <v>Yıldız Erkekler</v>
      </c>
      <c r="K64" s="296" t="str">
        <f t="shared" si="0"/>
        <v>ESKİŞEHİR-Kulüpler arası Yıldızlar Ligi 1.Kademe Yarışmaları</v>
      </c>
      <c r="L64" s="159" t="str">
        <f>'1500m.'!N$4</f>
        <v>10 Mayıs 2014 - 19.05</v>
      </c>
      <c r="M64" s="159" t="s">
        <v>448</v>
      </c>
    </row>
    <row r="65" spans="1:13" s="151" customFormat="1" ht="26.25" customHeight="1">
      <c r="A65" s="153">
        <v>132</v>
      </c>
      <c r="B65" s="247" t="s">
        <v>327</v>
      </c>
      <c r="C65" s="249">
        <f>'1500m.'!C14</f>
        <v>36161</v>
      </c>
      <c r="D65" s="251" t="str">
        <f>'1500m.'!D14</f>
        <v>M.ALİ GUNİNDİ</v>
      </c>
      <c r="E65" s="251" t="str">
        <f>'1500m.'!E14</f>
        <v>İZMİR-KONAK BLD.SP.KLB.</v>
      </c>
      <c r="F65" s="253">
        <f>'1500m.'!F14</f>
        <v>41109</v>
      </c>
      <c r="G65" s="250">
        <f>'1500m.'!A14</f>
        <v>7</v>
      </c>
      <c r="H65" s="161" t="s">
        <v>267</v>
      </c>
      <c r="I65" s="295"/>
      <c r="J65" s="155" t="str">
        <f>'YARIŞMA BİLGİLERİ'!$F$21</f>
        <v>Yıldız Erkekler</v>
      </c>
      <c r="K65" s="296" t="str">
        <f t="shared" si="0"/>
        <v>ESKİŞEHİR-Kulüpler arası Yıldızlar Ligi 1.Kademe Yarışmaları</v>
      </c>
      <c r="L65" s="159" t="str">
        <f>'1500m.'!N$4</f>
        <v>10 Mayıs 2014 - 19.05</v>
      </c>
      <c r="M65" s="159" t="s">
        <v>448</v>
      </c>
    </row>
    <row r="66" spans="1:13" s="151" customFormat="1" ht="26.25" customHeight="1">
      <c r="A66" s="153">
        <v>133</v>
      </c>
      <c r="B66" s="247" t="s">
        <v>327</v>
      </c>
      <c r="C66" s="249">
        <f>'1500m.'!C15</f>
        <v>36161</v>
      </c>
      <c r="D66" s="251" t="str">
        <f>'1500m.'!D15</f>
        <v>ÖZKAN  ARSLAN</v>
      </c>
      <c r="E66" s="251" t="str">
        <f>'1500m.'!E15</f>
        <v>İZMİR-ÇİMENTAŞ SP.KLB.</v>
      </c>
      <c r="F66" s="253">
        <f>'1500m.'!F15</f>
        <v>41282</v>
      </c>
      <c r="G66" s="250">
        <f>'1500m.'!A15</f>
        <v>8</v>
      </c>
      <c r="H66" s="161" t="s">
        <v>267</v>
      </c>
      <c r="I66" s="295"/>
      <c r="J66" s="155" t="str">
        <f>'YARIŞMA BİLGİLERİ'!$F$21</f>
        <v>Yıldız Erkekler</v>
      </c>
      <c r="K66" s="296" t="str">
        <f t="shared" si="0"/>
        <v>ESKİŞEHİR-Kulüpler arası Yıldızlar Ligi 1.Kademe Yarışmaları</v>
      </c>
      <c r="L66" s="159" t="str">
        <f>'1500m.'!N$4</f>
        <v>10 Mayıs 2014 - 19.05</v>
      </c>
      <c r="M66" s="159" t="s">
        <v>448</v>
      </c>
    </row>
    <row r="67" spans="1:13" s="151" customFormat="1" ht="26.25" customHeight="1">
      <c r="A67" s="153">
        <v>134</v>
      </c>
      <c r="B67" s="247" t="s">
        <v>327</v>
      </c>
      <c r="C67" s="249">
        <f>'1500m.'!C16</f>
        <v>35796</v>
      </c>
      <c r="D67" s="251" t="str">
        <f>'1500m.'!D16</f>
        <v>HÜSEYİN POLAT</v>
      </c>
      <c r="E67" s="251" t="str">
        <f>'1500m.'!E16</f>
        <v>İSTANBUL-ÜSKÜDAR BLD.SP.KLB.</v>
      </c>
      <c r="F67" s="253">
        <f>'1500m.'!F16</f>
        <v>42033</v>
      </c>
      <c r="G67" s="250">
        <f>'1500m.'!A16</f>
        <v>9</v>
      </c>
      <c r="H67" s="161" t="s">
        <v>267</v>
      </c>
      <c r="I67" s="295"/>
      <c r="J67" s="155" t="str">
        <f>'YARIŞMA BİLGİLERİ'!$F$21</f>
        <v>Yıldız Erkekler</v>
      </c>
      <c r="K67" s="296" t="str">
        <f aca="true" t="shared" si="1" ref="K67:K130">CONCATENATE(K$1,"-",A$1)</f>
        <v>ESKİŞEHİR-Kulüpler arası Yıldızlar Ligi 1.Kademe Yarışmaları</v>
      </c>
      <c r="L67" s="159" t="str">
        <f>'1500m.'!N$4</f>
        <v>10 Mayıs 2014 - 19.05</v>
      </c>
      <c r="M67" s="159" t="s">
        <v>448</v>
      </c>
    </row>
    <row r="68" spans="1:13" s="151" customFormat="1" ht="26.25" customHeight="1">
      <c r="A68" s="153">
        <v>135</v>
      </c>
      <c r="B68" s="247" t="s">
        <v>327</v>
      </c>
      <c r="C68" s="249">
        <f>'1500m.'!C17</f>
        <v>35617</v>
      </c>
      <c r="D68" s="251" t="str">
        <f>'1500m.'!D17</f>
        <v>ENİS BAYKAL</v>
      </c>
      <c r="E68" s="251" t="str">
        <f>'1500m.'!E17</f>
        <v>BOLU-GENÇ.MRK.SP.KLB.</v>
      </c>
      <c r="F68" s="253">
        <f>'1500m.'!F17</f>
        <v>42244</v>
      </c>
      <c r="G68" s="250">
        <f>'1500m.'!A17</f>
        <v>10</v>
      </c>
      <c r="H68" s="161" t="s">
        <v>267</v>
      </c>
      <c r="I68" s="295"/>
      <c r="J68" s="155" t="str">
        <f>'YARIŞMA BİLGİLERİ'!$F$21</f>
        <v>Yıldız Erkekler</v>
      </c>
      <c r="K68" s="296" t="str">
        <f t="shared" si="1"/>
        <v>ESKİŞEHİR-Kulüpler arası Yıldızlar Ligi 1.Kademe Yarışmaları</v>
      </c>
      <c r="L68" s="159" t="str">
        <f>'1500m.'!N$4</f>
        <v>10 Mayıs 2014 - 19.05</v>
      </c>
      <c r="M68" s="159" t="s">
        <v>448</v>
      </c>
    </row>
    <row r="69" spans="1:13" s="151" customFormat="1" ht="26.25" customHeight="1">
      <c r="A69" s="153">
        <v>136</v>
      </c>
      <c r="B69" s="247" t="s">
        <v>327</v>
      </c>
      <c r="C69" s="249">
        <f>'1500m.'!C18</f>
        <v>35875</v>
      </c>
      <c r="D69" s="251" t="str">
        <f>'1500m.'!D18</f>
        <v>SEZGİN ATAÇ</v>
      </c>
      <c r="E69" s="251" t="str">
        <f>'1500m.'!E18</f>
        <v>MUŞ-GENÇ.HİZ.SP.KLB.</v>
      </c>
      <c r="F69" s="253">
        <f>'1500m.'!F18</f>
        <v>42385</v>
      </c>
      <c r="G69" s="250">
        <f>'1500m.'!A18</f>
        <v>11</v>
      </c>
      <c r="H69" s="161" t="s">
        <v>267</v>
      </c>
      <c r="I69" s="295"/>
      <c r="J69" s="155" t="str">
        <f>'YARIŞMA BİLGİLERİ'!$F$21</f>
        <v>Yıldız Erkekler</v>
      </c>
      <c r="K69" s="296" t="str">
        <f t="shared" si="1"/>
        <v>ESKİŞEHİR-Kulüpler arası Yıldızlar Ligi 1.Kademe Yarışmaları</v>
      </c>
      <c r="L69" s="159" t="str">
        <f>'1500m.'!N$4</f>
        <v>10 Mayıs 2014 - 19.05</v>
      </c>
      <c r="M69" s="159" t="s">
        <v>448</v>
      </c>
    </row>
    <row r="70" spans="1:13" s="151" customFormat="1" ht="26.25" customHeight="1">
      <c r="A70" s="153">
        <v>137</v>
      </c>
      <c r="B70" s="247" t="s">
        <v>327</v>
      </c>
      <c r="C70" s="249">
        <f>'1500m.'!C19</f>
        <v>36526</v>
      </c>
      <c r="D70" s="251" t="str">
        <f>'1500m.'!D19</f>
        <v>SERKAN HIRDAR</v>
      </c>
      <c r="E70" s="251" t="str">
        <f>'1500m.'!E19</f>
        <v>İSTANBUL-PENDİK BLD.SP.KLB.</v>
      </c>
      <c r="F70" s="253">
        <f>'1500m.'!F19</f>
        <v>42563</v>
      </c>
      <c r="G70" s="250">
        <f>'1500m.'!A19</f>
        <v>12</v>
      </c>
      <c r="H70" s="161" t="s">
        <v>267</v>
      </c>
      <c r="I70" s="295"/>
      <c r="J70" s="155" t="str">
        <f>'YARIŞMA BİLGİLERİ'!$F$21</f>
        <v>Yıldız Erkekler</v>
      </c>
      <c r="K70" s="296" t="str">
        <f t="shared" si="1"/>
        <v>ESKİŞEHİR-Kulüpler arası Yıldızlar Ligi 1.Kademe Yarışmaları</v>
      </c>
      <c r="L70" s="159" t="str">
        <f>'1500m.'!N$4</f>
        <v>10 Mayıs 2014 - 19.05</v>
      </c>
      <c r="M70" s="159" t="s">
        <v>448</v>
      </c>
    </row>
    <row r="71" spans="1:13" s="151" customFormat="1" ht="26.25" customHeight="1">
      <c r="A71" s="153">
        <v>138</v>
      </c>
      <c r="B71" s="247" t="s">
        <v>327</v>
      </c>
      <c r="C71" s="249">
        <f>'1500m.'!C20</f>
        <v>35812</v>
      </c>
      <c r="D71" s="251" t="str">
        <f>'1500m.'!D20</f>
        <v>MÜNÜR ÇAVUŞ</v>
      </c>
      <c r="E71" s="251" t="str">
        <f>'1500m.'!E20</f>
        <v>K.K.T.C.</v>
      </c>
      <c r="F71" s="253">
        <f>'1500m.'!F20</f>
        <v>43020</v>
      </c>
      <c r="G71" s="250">
        <f>'1500m.'!A20</f>
        <v>13</v>
      </c>
      <c r="H71" s="161" t="s">
        <v>267</v>
      </c>
      <c r="I71" s="295"/>
      <c r="J71" s="155" t="str">
        <f>'YARIŞMA BİLGİLERİ'!$F$21</f>
        <v>Yıldız Erkekler</v>
      </c>
      <c r="K71" s="296" t="str">
        <f t="shared" si="1"/>
        <v>ESKİŞEHİR-Kulüpler arası Yıldızlar Ligi 1.Kademe Yarışmaları</v>
      </c>
      <c r="L71" s="159" t="str">
        <f>'1500m.'!N$4</f>
        <v>10 Mayıs 2014 - 19.05</v>
      </c>
      <c r="M71" s="159" t="s">
        <v>448</v>
      </c>
    </row>
    <row r="72" spans="1:13" s="151" customFormat="1" ht="26.25" customHeight="1">
      <c r="A72" s="153">
        <v>139</v>
      </c>
      <c r="B72" s="247" t="s">
        <v>327</v>
      </c>
      <c r="C72" s="249">
        <f>'1500m.'!C21</f>
        <v>35796</v>
      </c>
      <c r="D72" s="251" t="str">
        <f>'1500m.'!D21</f>
        <v>OGUZHAN OLKUN</v>
      </c>
      <c r="E72" s="251" t="str">
        <f>'1500m.'!E21</f>
        <v>ESKİŞEHİR-B.ŞHR.BLD.GNÇ.SP.KLB.</v>
      </c>
      <c r="F72" s="253">
        <f>'1500m.'!F21</f>
        <v>43180</v>
      </c>
      <c r="G72" s="250">
        <f>'1500m.'!A21</f>
        <v>14</v>
      </c>
      <c r="H72" s="161" t="s">
        <v>267</v>
      </c>
      <c r="I72" s="295"/>
      <c r="J72" s="155" t="str">
        <f>'YARIŞMA BİLGİLERİ'!$F$21</f>
        <v>Yıldız Erkekler</v>
      </c>
      <c r="K72" s="296" t="str">
        <f t="shared" si="1"/>
        <v>ESKİŞEHİR-Kulüpler arası Yıldızlar Ligi 1.Kademe Yarışmaları</v>
      </c>
      <c r="L72" s="159" t="str">
        <f>'1500m.'!N$4</f>
        <v>10 Mayıs 2014 - 19.05</v>
      </c>
      <c r="M72" s="159" t="s">
        <v>448</v>
      </c>
    </row>
    <row r="73" spans="1:13" s="151" customFormat="1" ht="26.25" customHeight="1">
      <c r="A73" s="153">
        <v>140</v>
      </c>
      <c r="B73" s="247" t="s">
        <v>327</v>
      </c>
      <c r="C73" s="249">
        <f>'1500m.'!C22</f>
        <v>36668</v>
      </c>
      <c r="D73" s="251" t="str">
        <f>'1500m.'!D22</f>
        <v>ANIL KALAYCI</v>
      </c>
      <c r="E73" s="251" t="str">
        <f>'1500m.'!E22</f>
        <v>KOCAELİ-B.ŞHR.BLD.KAĞIT SP.KLB.</v>
      </c>
      <c r="F73" s="253">
        <f>'1500m.'!F22</f>
        <v>43314</v>
      </c>
      <c r="G73" s="250">
        <f>'1500m.'!A22</f>
        <v>15</v>
      </c>
      <c r="H73" s="161" t="s">
        <v>267</v>
      </c>
      <c r="I73" s="295"/>
      <c r="J73" s="155" t="str">
        <f>'YARIŞMA BİLGİLERİ'!$F$21</f>
        <v>Yıldız Erkekler</v>
      </c>
      <c r="K73" s="296" t="str">
        <f t="shared" si="1"/>
        <v>ESKİŞEHİR-Kulüpler arası Yıldızlar Ligi 1.Kademe Yarışmaları</v>
      </c>
      <c r="L73" s="159" t="str">
        <f>'1500m.'!N$4</f>
        <v>10 Mayıs 2014 - 19.05</v>
      </c>
      <c r="M73" s="159" t="s">
        <v>448</v>
      </c>
    </row>
    <row r="74" spans="1:13" s="151" customFormat="1" ht="26.25" customHeight="1">
      <c r="A74" s="153">
        <v>141</v>
      </c>
      <c r="B74" s="247" t="s">
        <v>327</v>
      </c>
      <c r="C74" s="249">
        <f>'1500m.'!C23</f>
        <v>36001</v>
      </c>
      <c r="D74" s="251" t="str">
        <f>'1500m.'!D23</f>
        <v>ZAFER KILBAŞ</v>
      </c>
      <c r="E74" s="251" t="str">
        <f>'1500m.'!E23</f>
        <v>BURSA-BURSA SP.KLB.</v>
      </c>
      <c r="F74" s="253">
        <f>'1500m.'!F23</f>
        <v>44018</v>
      </c>
      <c r="G74" s="250">
        <f>'1500m.'!A23</f>
        <v>16</v>
      </c>
      <c r="H74" s="161" t="s">
        <v>267</v>
      </c>
      <c r="I74" s="295"/>
      <c r="J74" s="155" t="str">
        <f>'YARIŞMA BİLGİLERİ'!$F$21</f>
        <v>Yıldız Erkekler</v>
      </c>
      <c r="K74" s="296" t="str">
        <f t="shared" si="1"/>
        <v>ESKİŞEHİR-Kulüpler arası Yıldızlar Ligi 1.Kademe Yarışmaları</v>
      </c>
      <c r="L74" s="159" t="str">
        <f>'1500m.'!N$4</f>
        <v>10 Mayıs 2014 - 19.05</v>
      </c>
      <c r="M74" s="159" t="s">
        <v>448</v>
      </c>
    </row>
    <row r="75" spans="1:13" s="151" customFormat="1" ht="26.25" customHeight="1">
      <c r="A75" s="153">
        <v>142</v>
      </c>
      <c r="B75" s="247" t="s">
        <v>327</v>
      </c>
      <c r="C75" s="249">
        <f>'1500m.'!C24</f>
        <v>35796</v>
      </c>
      <c r="D75" s="251" t="str">
        <f>'1500m.'!D24</f>
        <v>ÖMER TURPÇU</v>
      </c>
      <c r="E75" s="251" t="str">
        <f>'1500m.'!E24</f>
        <v>ADANA-GENÇLİK SP.KLB.</v>
      </c>
      <c r="F75" s="253">
        <f>'1500m.'!F24</f>
        <v>44045</v>
      </c>
      <c r="G75" s="250">
        <f>'1500m.'!A24</f>
        <v>17</v>
      </c>
      <c r="H75" s="161" t="s">
        <v>267</v>
      </c>
      <c r="I75" s="295"/>
      <c r="J75" s="155" t="str">
        <f>'YARIŞMA BİLGİLERİ'!$F$21</f>
        <v>Yıldız Erkekler</v>
      </c>
      <c r="K75" s="296" t="str">
        <f t="shared" si="1"/>
        <v>ESKİŞEHİR-Kulüpler arası Yıldızlar Ligi 1.Kademe Yarışmaları</v>
      </c>
      <c r="L75" s="159" t="str">
        <f>'1500m.'!N$4</f>
        <v>10 Mayıs 2014 - 19.05</v>
      </c>
      <c r="M75" s="159" t="s">
        <v>448</v>
      </c>
    </row>
    <row r="76" spans="1:13" s="151" customFormat="1" ht="26.25" customHeight="1">
      <c r="A76" s="153">
        <v>210</v>
      </c>
      <c r="B76" s="247" t="s">
        <v>327</v>
      </c>
      <c r="C76" s="249">
        <f>'1500m.'!C25</f>
        <v>36537</v>
      </c>
      <c r="D76" s="251" t="str">
        <f>'1500m.'!D25</f>
        <v>MURAT DOĞAN</v>
      </c>
      <c r="E76" s="251" t="str">
        <f>'1500m.'!E25</f>
        <v>SİVAS-SPORCU EĞT.MRK.SP.KLB.</v>
      </c>
      <c r="F76" s="253">
        <f>'1500m.'!F25</f>
        <v>44592</v>
      </c>
      <c r="G76" s="250">
        <f>'1500m.'!A25</f>
        <v>18</v>
      </c>
      <c r="H76" s="161" t="s">
        <v>267</v>
      </c>
      <c r="I76" s="295"/>
      <c r="J76" s="155" t="str">
        <f>'YARIŞMA BİLGİLERİ'!$F$21</f>
        <v>Yıldız Erkekler</v>
      </c>
      <c r="K76" s="296" t="str">
        <f t="shared" si="1"/>
        <v>ESKİŞEHİR-Kulüpler arası Yıldızlar Ligi 1.Kademe Yarışmaları</v>
      </c>
      <c r="L76" s="159" t="str">
        <f>'1500m.'!N$4</f>
        <v>10 Mayıs 2014 - 19.05</v>
      </c>
      <c r="M76" s="159" t="s">
        <v>448</v>
      </c>
    </row>
    <row r="77" spans="1:13" s="151" customFormat="1" ht="26.25" customHeight="1">
      <c r="A77" s="153">
        <v>211</v>
      </c>
      <c r="B77" s="247" t="s">
        <v>327</v>
      </c>
      <c r="C77" s="249">
        <f>'1500m.'!C26</f>
        <v>35804</v>
      </c>
      <c r="D77" s="251" t="str">
        <f>'1500m.'!D26</f>
        <v>MUHAMET DOĞDU</v>
      </c>
      <c r="E77" s="251" t="str">
        <f>'1500m.'!E26</f>
        <v>BURSA-NİLÜFER BLD.SP.KLB.</v>
      </c>
      <c r="F77" s="253">
        <f>'1500m.'!F26</f>
        <v>50311</v>
      </c>
      <c r="G77" s="250">
        <f>'1500m.'!A26</f>
        <v>19</v>
      </c>
      <c r="H77" s="161" t="s">
        <v>267</v>
      </c>
      <c r="I77" s="295"/>
      <c r="J77" s="155" t="str">
        <f>'YARIŞMA BİLGİLERİ'!$F$21</f>
        <v>Yıldız Erkekler</v>
      </c>
      <c r="K77" s="296" t="str">
        <f t="shared" si="1"/>
        <v>ESKİŞEHİR-Kulüpler arası Yıldızlar Ligi 1.Kademe Yarışmaları</v>
      </c>
      <c r="L77" s="159" t="str">
        <f>'1500m.'!N$4</f>
        <v>10 Mayıs 2014 - 19.05</v>
      </c>
      <c r="M77" s="159" t="s">
        <v>448</v>
      </c>
    </row>
    <row r="78" spans="1:13" s="151" customFormat="1" ht="26.25" customHeight="1">
      <c r="A78" s="153">
        <v>212</v>
      </c>
      <c r="B78" s="247" t="s">
        <v>327</v>
      </c>
      <c r="C78" s="249">
        <f>'1500m.'!C27</f>
        <v>0</v>
      </c>
      <c r="D78" s="251">
        <f>'1500m.'!D27</f>
        <v>0</v>
      </c>
      <c r="E78" s="251">
        <f>'1500m.'!E27</f>
        <v>0</v>
      </c>
      <c r="F78" s="253">
        <f>'1500m.'!F27</f>
        <v>0</v>
      </c>
      <c r="G78" s="250">
        <f>'1500m.'!A27</f>
        <v>0</v>
      </c>
      <c r="H78" s="161" t="s">
        <v>267</v>
      </c>
      <c r="I78" s="295"/>
      <c r="J78" s="155" t="str">
        <f>'YARIŞMA BİLGİLERİ'!$F$21</f>
        <v>Yıldız Erkekler</v>
      </c>
      <c r="K78" s="296" t="str">
        <f t="shared" si="1"/>
        <v>ESKİŞEHİR-Kulüpler arası Yıldızlar Ligi 1.Kademe Yarışmaları</v>
      </c>
      <c r="L78" s="159" t="str">
        <f>'1500m.'!N$4</f>
        <v>10 Mayıs 2014 - 19.05</v>
      </c>
      <c r="M78" s="159" t="s">
        <v>448</v>
      </c>
    </row>
    <row r="79" spans="1:13" s="151" customFormat="1" ht="26.25" customHeight="1">
      <c r="A79" s="153">
        <v>213</v>
      </c>
      <c r="B79" s="247" t="s">
        <v>327</v>
      </c>
      <c r="C79" s="249">
        <f>'1500m.'!C28</f>
        <v>0</v>
      </c>
      <c r="D79" s="251">
        <f>'1500m.'!D28</f>
        <v>0</v>
      </c>
      <c r="E79" s="251">
        <f>'1500m.'!E28</f>
        <v>0</v>
      </c>
      <c r="F79" s="253">
        <f>'1500m.'!F28</f>
        <v>0</v>
      </c>
      <c r="G79" s="250">
        <f>'1500m.'!A28</f>
        <v>0</v>
      </c>
      <c r="H79" s="161" t="s">
        <v>267</v>
      </c>
      <c r="I79" s="295"/>
      <c r="J79" s="155" t="str">
        <f>'YARIŞMA BİLGİLERİ'!$F$21</f>
        <v>Yıldız Erkekler</v>
      </c>
      <c r="K79" s="296" t="str">
        <f t="shared" si="1"/>
        <v>ESKİŞEHİR-Kulüpler arası Yıldızlar Ligi 1.Kademe Yarışmaları</v>
      </c>
      <c r="L79" s="159" t="str">
        <f>'1500m.'!N$4</f>
        <v>10 Mayıs 2014 - 19.05</v>
      </c>
      <c r="M79" s="159" t="s">
        <v>448</v>
      </c>
    </row>
    <row r="80" spans="1:13" s="151" customFormat="1" ht="26.25" customHeight="1">
      <c r="A80" s="153">
        <v>214</v>
      </c>
      <c r="B80" s="247" t="s">
        <v>327</v>
      </c>
      <c r="C80" s="249">
        <f>'1500m.'!C29</f>
        <v>0</v>
      </c>
      <c r="D80" s="251">
        <f>'1500m.'!D29</f>
        <v>0</v>
      </c>
      <c r="E80" s="251">
        <f>'1500m.'!E29</f>
        <v>0</v>
      </c>
      <c r="F80" s="253">
        <f>'1500m.'!F29</f>
        <v>0</v>
      </c>
      <c r="G80" s="250">
        <f>'1500m.'!A29</f>
        <v>0</v>
      </c>
      <c r="H80" s="161" t="s">
        <v>267</v>
      </c>
      <c r="I80" s="295"/>
      <c r="J80" s="155" t="str">
        <f>'YARIŞMA BİLGİLERİ'!$F$21</f>
        <v>Yıldız Erkekler</v>
      </c>
      <c r="K80" s="296" t="str">
        <f t="shared" si="1"/>
        <v>ESKİŞEHİR-Kulüpler arası Yıldızlar Ligi 1.Kademe Yarışmaları</v>
      </c>
      <c r="L80" s="159" t="str">
        <f>'1500m.'!N$4</f>
        <v>10 Mayıs 2014 - 19.05</v>
      </c>
      <c r="M80" s="159" t="s">
        <v>448</v>
      </c>
    </row>
    <row r="81" spans="1:13" s="151" customFormat="1" ht="26.25" customHeight="1">
      <c r="A81" s="153">
        <v>215</v>
      </c>
      <c r="B81" s="247" t="s">
        <v>327</v>
      </c>
      <c r="C81" s="249">
        <f>'1500m.'!C30</f>
        <v>0</v>
      </c>
      <c r="D81" s="251">
        <f>'1500m.'!D30</f>
        <v>0</v>
      </c>
      <c r="E81" s="251">
        <f>'1500m.'!E30</f>
        <v>0</v>
      </c>
      <c r="F81" s="253">
        <f>'1500m.'!F30</f>
        <v>0</v>
      </c>
      <c r="G81" s="250">
        <f>'1500m.'!A30</f>
        <v>0</v>
      </c>
      <c r="H81" s="161" t="s">
        <v>267</v>
      </c>
      <c r="I81" s="295"/>
      <c r="J81" s="155" t="str">
        <f>'YARIŞMA BİLGİLERİ'!$F$21</f>
        <v>Yıldız Erkekler</v>
      </c>
      <c r="K81" s="296" t="str">
        <f t="shared" si="1"/>
        <v>ESKİŞEHİR-Kulüpler arası Yıldızlar Ligi 1.Kademe Yarışmaları</v>
      </c>
      <c r="L81" s="159" t="str">
        <f>'1500m.'!N$4</f>
        <v>10 Mayıs 2014 - 19.05</v>
      </c>
      <c r="M81" s="159" t="s">
        <v>448</v>
      </c>
    </row>
    <row r="82" spans="1:13" s="151" customFormat="1" ht="26.25" customHeight="1">
      <c r="A82" s="153">
        <v>216</v>
      </c>
      <c r="B82" s="247" t="s">
        <v>327</v>
      </c>
      <c r="C82" s="249">
        <f>'1500m.'!C31</f>
        <v>0</v>
      </c>
      <c r="D82" s="251">
        <f>'1500m.'!D31</f>
        <v>0</v>
      </c>
      <c r="E82" s="251">
        <f>'1500m.'!E31</f>
        <v>0</v>
      </c>
      <c r="F82" s="253">
        <f>'1500m.'!F31</f>
        <v>0</v>
      </c>
      <c r="G82" s="250">
        <f>'1500m.'!A31</f>
        <v>0</v>
      </c>
      <c r="H82" s="161" t="s">
        <v>267</v>
      </c>
      <c r="I82" s="295"/>
      <c r="J82" s="155" t="str">
        <f>'YARIŞMA BİLGİLERİ'!$F$21</f>
        <v>Yıldız Erkekler</v>
      </c>
      <c r="K82" s="296" t="str">
        <f t="shared" si="1"/>
        <v>ESKİŞEHİR-Kulüpler arası Yıldızlar Ligi 1.Kademe Yarışmaları</v>
      </c>
      <c r="L82" s="159" t="str">
        <f>'1500m.'!N$4</f>
        <v>10 Mayıs 2014 - 19.05</v>
      </c>
      <c r="M82" s="159" t="s">
        <v>448</v>
      </c>
    </row>
    <row r="83" spans="1:13" s="151" customFormat="1" ht="26.25" customHeight="1">
      <c r="A83" s="153">
        <v>217</v>
      </c>
      <c r="B83" s="247" t="s">
        <v>327</v>
      </c>
      <c r="C83" s="249">
        <f>'1500m.'!C32</f>
        <v>0</v>
      </c>
      <c r="D83" s="251">
        <f>'1500m.'!D32</f>
        <v>0</v>
      </c>
      <c r="E83" s="251">
        <f>'1500m.'!E32</f>
        <v>0</v>
      </c>
      <c r="F83" s="253">
        <f>'1500m.'!F32</f>
        <v>0</v>
      </c>
      <c r="G83" s="250">
        <f>'1500m.'!A32</f>
        <v>0</v>
      </c>
      <c r="H83" s="161" t="s">
        <v>267</v>
      </c>
      <c r="I83" s="295"/>
      <c r="J83" s="155" t="str">
        <f>'YARIŞMA BİLGİLERİ'!$F$21</f>
        <v>Yıldız Erkekler</v>
      </c>
      <c r="K83" s="296" t="str">
        <f t="shared" si="1"/>
        <v>ESKİŞEHİR-Kulüpler arası Yıldızlar Ligi 1.Kademe Yarışmaları</v>
      </c>
      <c r="L83" s="159" t="str">
        <f>'1500m.'!N$4</f>
        <v>10 Mayıs 2014 - 19.05</v>
      </c>
      <c r="M83" s="159" t="s">
        <v>448</v>
      </c>
    </row>
    <row r="84" spans="1:13" s="151" customFormat="1" ht="26.25" customHeight="1">
      <c r="A84" s="153">
        <v>222</v>
      </c>
      <c r="B84" s="247" t="s">
        <v>327</v>
      </c>
      <c r="C84" s="249">
        <f>'1500m.'!C33</f>
        <v>0</v>
      </c>
      <c r="D84" s="251">
        <f>'1500m.'!D33</f>
        <v>0</v>
      </c>
      <c r="E84" s="251">
        <f>'1500m.'!E33</f>
        <v>0</v>
      </c>
      <c r="F84" s="253">
        <f>'1500m.'!F33</f>
        <v>0</v>
      </c>
      <c r="G84" s="250">
        <f>'1500m.'!A33</f>
        <v>0</v>
      </c>
      <c r="H84" s="161" t="s">
        <v>267</v>
      </c>
      <c r="I84" s="295"/>
      <c r="J84" s="155" t="str">
        <f>'YARIŞMA BİLGİLERİ'!$F$21</f>
        <v>Yıldız Erkekler</v>
      </c>
      <c r="K84" s="296" t="str">
        <f t="shared" si="1"/>
        <v>ESKİŞEHİR-Kulüpler arası Yıldızlar Ligi 1.Kademe Yarışmaları</v>
      </c>
      <c r="L84" s="159" t="str">
        <f>'1500m.'!N$4</f>
        <v>10 Mayıs 2014 - 19.05</v>
      </c>
      <c r="M84" s="159" t="s">
        <v>448</v>
      </c>
    </row>
    <row r="85" spans="1:13" s="151" customFormat="1" ht="26.25" customHeight="1">
      <c r="A85" s="153">
        <v>223</v>
      </c>
      <c r="B85" s="247" t="s">
        <v>327</v>
      </c>
      <c r="C85" s="249" t="e">
        <f>'1500m.'!#REF!</f>
        <v>#REF!</v>
      </c>
      <c r="D85" s="251" t="e">
        <f>'1500m.'!#REF!</f>
        <v>#REF!</v>
      </c>
      <c r="E85" s="251" t="e">
        <f>'1500m.'!#REF!</f>
        <v>#REF!</v>
      </c>
      <c r="F85" s="253" t="e">
        <f>'1500m.'!#REF!</f>
        <v>#REF!</v>
      </c>
      <c r="G85" s="250" t="e">
        <f>'1500m.'!#REF!</f>
        <v>#REF!</v>
      </c>
      <c r="H85" s="161" t="s">
        <v>267</v>
      </c>
      <c r="I85" s="295"/>
      <c r="J85" s="155" t="str">
        <f>'YARIŞMA BİLGİLERİ'!$F$21</f>
        <v>Yıldız Erkekler</v>
      </c>
      <c r="K85" s="296" t="str">
        <f t="shared" si="1"/>
        <v>ESKİŞEHİR-Kulüpler arası Yıldızlar Ligi 1.Kademe Yarışmaları</v>
      </c>
      <c r="L85" s="159" t="str">
        <f>'1500m.'!N$4</f>
        <v>10 Mayıs 2014 - 19.05</v>
      </c>
      <c r="M85" s="159" t="s">
        <v>448</v>
      </c>
    </row>
    <row r="86" spans="1:13" s="151" customFormat="1" ht="26.25" customHeight="1">
      <c r="A86" s="153">
        <v>224</v>
      </c>
      <c r="B86" s="247" t="s">
        <v>327</v>
      </c>
      <c r="C86" s="249" t="e">
        <f>'1500m.'!#REF!</f>
        <v>#REF!</v>
      </c>
      <c r="D86" s="251" t="e">
        <f>'1500m.'!#REF!</f>
        <v>#REF!</v>
      </c>
      <c r="E86" s="251" t="e">
        <f>'1500m.'!#REF!</f>
        <v>#REF!</v>
      </c>
      <c r="F86" s="253" t="e">
        <f>'1500m.'!#REF!</f>
        <v>#REF!</v>
      </c>
      <c r="G86" s="250" t="e">
        <f>'1500m.'!#REF!</f>
        <v>#REF!</v>
      </c>
      <c r="H86" s="161" t="s">
        <v>267</v>
      </c>
      <c r="I86" s="295"/>
      <c r="J86" s="155" t="str">
        <f>'YARIŞMA BİLGİLERİ'!$F$21</f>
        <v>Yıldız Erkekler</v>
      </c>
      <c r="K86" s="296" t="str">
        <f t="shared" si="1"/>
        <v>ESKİŞEHİR-Kulüpler arası Yıldızlar Ligi 1.Kademe Yarışmaları</v>
      </c>
      <c r="L86" s="159" t="str">
        <f>'1500m.'!N$4</f>
        <v>10 Mayıs 2014 - 19.05</v>
      </c>
      <c r="M86" s="159" t="s">
        <v>448</v>
      </c>
    </row>
    <row r="87" spans="1:13" s="151" customFormat="1" ht="26.25" customHeight="1">
      <c r="A87" s="153">
        <v>225</v>
      </c>
      <c r="B87" s="247" t="s">
        <v>327</v>
      </c>
      <c r="C87" s="249" t="e">
        <f>'1500m.'!#REF!</f>
        <v>#REF!</v>
      </c>
      <c r="D87" s="251" t="e">
        <f>'1500m.'!#REF!</f>
        <v>#REF!</v>
      </c>
      <c r="E87" s="251" t="e">
        <f>'1500m.'!#REF!</f>
        <v>#REF!</v>
      </c>
      <c r="F87" s="253" t="e">
        <f>'1500m.'!#REF!</f>
        <v>#REF!</v>
      </c>
      <c r="G87" s="250" t="e">
        <f>'1500m.'!#REF!</f>
        <v>#REF!</v>
      </c>
      <c r="H87" s="161" t="s">
        <v>267</v>
      </c>
      <c r="I87" s="295"/>
      <c r="J87" s="155" t="str">
        <f>'YARIŞMA BİLGİLERİ'!$F$21</f>
        <v>Yıldız Erkekler</v>
      </c>
      <c r="K87" s="296" t="str">
        <f t="shared" si="1"/>
        <v>ESKİŞEHİR-Kulüpler arası Yıldızlar Ligi 1.Kademe Yarışmaları</v>
      </c>
      <c r="L87" s="159" t="str">
        <f>'1500m.'!N$4</f>
        <v>10 Mayıs 2014 - 19.05</v>
      </c>
      <c r="M87" s="159" t="s">
        <v>448</v>
      </c>
    </row>
    <row r="88" spans="1:13" s="151" customFormat="1" ht="26.25" customHeight="1">
      <c r="A88" s="153">
        <v>226</v>
      </c>
      <c r="B88" s="247" t="s">
        <v>327</v>
      </c>
      <c r="C88" s="249" t="e">
        <f>'1500m.'!#REF!</f>
        <v>#REF!</v>
      </c>
      <c r="D88" s="251" t="e">
        <f>'1500m.'!#REF!</f>
        <v>#REF!</v>
      </c>
      <c r="E88" s="251" t="e">
        <f>'1500m.'!#REF!</f>
        <v>#REF!</v>
      </c>
      <c r="F88" s="253" t="e">
        <f>'1500m.'!#REF!</f>
        <v>#REF!</v>
      </c>
      <c r="G88" s="250" t="e">
        <f>'1500m.'!#REF!</f>
        <v>#REF!</v>
      </c>
      <c r="H88" s="161" t="s">
        <v>267</v>
      </c>
      <c r="I88" s="295"/>
      <c r="J88" s="155" t="str">
        <f>'YARIŞMA BİLGİLERİ'!$F$21</f>
        <v>Yıldız Erkekler</v>
      </c>
      <c r="K88" s="296" t="str">
        <f t="shared" si="1"/>
        <v>ESKİŞEHİR-Kulüpler arası Yıldızlar Ligi 1.Kademe Yarışmaları</v>
      </c>
      <c r="L88" s="159" t="str">
        <f>'1500m.'!N$4</f>
        <v>10 Mayıs 2014 - 19.05</v>
      </c>
      <c r="M88" s="159" t="s">
        <v>448</v>
      </c>
    </row>
    <row r="89" spans="1:13" s="151" customFormat="1" ht="26.25" customHeight="1">
      <c r="A89" s="153">
        <v>227</v>
      </c>
      <c r="B89" s="247" t="s">
        <v>327</v>
      </c>
      <c r="C89" s="249" t="e">
        <f>'1500m.'!#REF!</f>
        <v>#REF!</v>
      </c>
      <c r="D89" s="251" t="e">
        <f>'1500m.'!#REF!</f>
        <v>#REF!</v>
      </c>
      <c r="E89" s="251" t="e">
        <f>'1500m.'!#REF!</f>
        <v>#REF!</v>
      </c>
      <c r="F89" s="253" t="e">
        <f>'1500m.'!#REF!</f>
        <v>#REF!</v>
      </c>
      <c r="G89" s="250" t="e">
        <f>'1500m.'!#REF!</f>
        <v>#REF!</v>
      </c>
      <c r="H89" s="161" t="s">
        <v>267</v>
      </c>
      <c r="I89" s="295"/>
      <c r="J89" s="155" t="str">
        <f>'YARIŞMA BİLGİLERİ'!$F$21</f>
        <v>Yıldız Erkekler</v>
      </c>
      <c r="K89" s="296" t="str">
        <f t="shared" si="1"/>
        <v>ESKİŞEHİR-Kulüpler arası Yıldızlar Ligi 1.Kademe Yarışmaları</v>
      </c>
      <c r="L89" s="159" t="str">
        <f>'1500m.'!N$4</f>
        <v>10 Mayıs 2014 - 19.05</v>
      </c>
      <c r="M89" s="159" t="s">
        <v>448</v>
      </c>
    </row>
    <row r="90" spans="1:13" s="151" customFormat="1" ht="26.25" customHeight="1">
      <c r="A90" s="153">
        <v>228</v>
      </c>
      <c r="B90" s="247" t="s">
        <v>327</v>
      </c>
      <c r="C90" s="249" t="e">
        <f>'1500m.'!#REF!</f>
        <v>#REF!</v>
      </c>
      <c r="D90" s="251" t="e">
        <f>'1500m.'!#REF!</f>
        <v>#REF!</v>
      </c>
      <c r="E90" s="251" t="e">
        <f>'1500m.'!#REF!</f>
        <v>#REF!</v>
      </c>
      <c r="F90" s="253" t="e">
        <f>'1500m.'!#REF!</f>
        <v>#REF!</v>
      </c>
      <c r="G90" s="250" t="e">
        <f>'1500m.'!#REF!</f>
        <v>#REF!</v>
      </c>
      <c r="H90" s="161" t="s">
        <v>267</v>
      </c>
      <c r="I90" s="295"/>
      <c r="J90" s="155" t="str">
        <f>'YARIŞMA BİLGİLERİ'!$F$21</f>
        <v>Yıldız Erkekler</v>
      </c>
      <c r="K90" s="296" t="str">
        <f t="shared" si="1"/>
        <v>ESKİŞEHİR-Kulüpler arası Yıldızlar Ligi 1.Kademe Yarışmaları</v>
      </c>
      <c r="L90" s="159" t="str">
        <f>'1500m.'!N$4</f>
        <v>10 Mayıs 2014 - 19.05</v>
      </c>
      <c r="M90" s="159" t="s">
        <v>448</v>
      </c>
    </row>
    <row r="91" spans="1:13" s="151" customFormat="1" ht="26.25" customHeight="1">
      <c r="A91" s="153">
        <v>229</v>
      </c>
      <c r="B91" s="247" t="s">
        <v>327</v>
      </c>
      <c r="C91" s="249" t="e">
        <f>'1500m.'!#REF!</f>
        <v>#REF!</v>
      </c>
      <c r="D91" s="251" t="e">
        <f>'1500m.'!#REF!</f>
        <v>#REF!</v>
      </c>
      <c r="E91" s="251" t="e">
        <f>'1500m.'!#REF!</f>
        <v>#REF!</v>
      </c>
      <c r="F91" s="253" t="e">
        <f>'1500m.'!#REF!</f>
        <v>#REF!</v>
      </c>
      <c r="G91" s="250" t="e">
        <f>'1500m.'!#REF!</f>
        <v>#REF!</v>
      </c>
      <c r="H91" s="161" t="s">
        <v>267</v>
      </c>
      <c r="I91" s="295"/>
      <c r="J91" s="155" t="str">
        <f>'YARIŞMA BİLGİLERİ'!$F$21</f>
        <v>Yıldız Erkekler</v>
      </c>
      <c r="K91" s="296" t="str">
        <f t="shared" si="1"/>
        <v>ESKİŞEHİR-Kulüpler arası Yıldızlar Ligi 1.Kademe Yarışmaları</v>
      </c>
      <c r="L91" s="159" t="str">
        <f>'1500m.'!N$4</f>
        <v>10 Mayıs 2014 - 19.05</v>
      </c>
      <c r="M91" s="159" t="s">
        <v>448</v>
      </c>
    </row>
    <row r="92" spans="1:13" s="151" customFormat="1" ht="26.25" customHeight="1">
      <c r="A92" s="153">
        <v>230</v>
      </c>
      <c r="B92" s="247" t="s">
        <v>327</v>
      </c>
      <c r="C92" s="249" t="e">
        <f>'1500m.'!#REF!</f>
        <v>#REF!</v>
      </c>
      <c r="D92" s="251" t="e">
        <f>'1500m.'!#REF!</f>
        <v>#REF!</v>
      </c>
      <c r="E92" s="251" t="e">
        <f>'1500m.'!#REF!</f>
        <v>#REF!</v>
      </c>
      <c r="F92" s="253" t="e">
        <f>'1500m.'!#REF!</f>
        <v>#REF!</v>
      </c>
      <c r="G92" s="250" t="e">
        <f>'1500m.'!#REF!</f>
        <v>#REF!</v>
      </c>
      <c r="H92" s="161" t="s">
        <v>267</v>
      </c>
      <c r="I92" s="295"/>
      <c r="J92" s="155" t="str">
        <f>'YARIŞMA BİLGİLERİ'!$F$21</f>
        <v>Yıldız Erkekler</v>
      </c>
      <c r="K92" s="296" t="str">
        <f t="shared" si="1"/>
        <v>ESKİŞEHİR-Kulüpler arası Yıldızlar Ligi 1.Kademe Yarışmaları</v>
      </c>
      <c r="L92" s="159" t="str">
        <f>'1500m.'!N$4</f>
        <v>10 Mayıs 2014 - 19.05</v>
      </c>
      <c r="M92" s="159" t="s">
        <v>448</v>
      </c>
    </row>
    <row r="93" spans="1:13" s="151" customFormat="1" ht="26.25" customHeight="1">
      <c r="A93" s="153">
        <v>231</v>
      </c>
      <c r="B93" s="247" t="s">
        <v>532</v>
      </c>
      <c r="C93" s="249">
        <f>'2000m.Eng.'!C8</f>
        <v>35457</v>
      </c>
      <c r="D93" s="251" t="str">
        <f>'2000m.Eng.'!D8</f>
        <v>OĞUZHAN ÜLGER</v>
      </c>
      <c r="E93" s="251" t="str">
        <f>'2000m.Eng.'!E8</f>
        <v>İSTANBUL-ENKA SPOR KLB.</v>
      </c>
      <c r="F93" s="253">
        <f>'2000m.Eng.'!F8</f>
        <v>61027</v>
      </c>
      <c r="G93" s="250">
        <f>'2000m.Eng.'!A8</f>
        <v>1</v>
      </c>
      <c r="H93" s="161" t="s">
        <v>457</v>
      </c>
      <c r="I93" s="295"/>
      <c r="J93" s="155" t="str">
        <f>'YARIŞMA BİLGİLERİ'!$F$21</f>
        <v>Yıldız Erkekler</v>
      </c>
      <c r="K93" s="296" t="str">
        <f t="shared" si="1"/>
        <v>ESKİŞEHİR-Kulüpler arası Yıldızlar Ligi 1.Kademe Yarışmaları</v>
      </c>
      <c r="L93" s="159" t="str">
        <f>'2000m.Eng.'!N$4</f>
        <v>10 Mayıs 2014 - 19.20</v>
      </c>
      <c r="M93" s="159" t="s">
        <v>448</v>
      </c>
    </row>
    <row r="94" spans="1:13" s="151" customFormat="1" ht="26.25" customHeight="1">
      <c r="A94" s="153">
        <v>236</v>
      </c>
      <c r="B94" s="247" t="s">
        <v>532</v>
      </c>
      <c r="C94" s="249">
        <f>'2000m.Eng.'!C9</f>
        <v>35830</v>
      </c>
      <c r="D94" s="251" t="str">
        <f>'2000m.Eng.'!D9</f>
        <v>BEKİR SAMET TAN</v>
      </c>
      <c r="E94" s="251" t="str">
        <f>'2000m.Eng.'!E9</f>
        <v>İSTANBUL-FENERBAHÇE</v>
      </c>
      <c r="F94" s="253">
        <f>'2000m.Eng.'!F9</f>
        <v>61364</v>
      </c>
      <c r="G94" s="250">
        <f>'2000m.Eng.'!A9</f>
        <v>2</v>
      </c>
      <c r="H94" s="161" t="s">
        <v>457</v>
      </c>
      <c r="I94" s="295"/>
      <c r="J94" s="155" t="str">
        <f>'YARIŞMA BİLGİLERİ'!$F$21</f>
        <v>Yıldız Erkekler</v>
      </c>
      <c r="K94" s="296" t="str">
        <f t="shared" si="1"/>
        <v>ESKİŞEHİR-Kulüpler arası Yıldızlar Ligi 1.Kademe Yarışmaları</v>
      </c>
      <c r="L94" s="159" t="str">
        <f>'2000m.Eng.'!N$4</f>
        <v>10 Mayıs 2014 - 19.20</v>
      </c>
      <c r="M94" s="159" t="s">
        <v>448</v>
      </c>
    </row>
    <row r="95" spans="1:13" s="151" customFormat="1" ht="26.25" customHeight="1">
      <c r="A95" s="153">
        <v>237</v>
      </c>
      <c r="B95" s="247" t="s">
        <v>532</v>
      </c>
      <c r="C95" s="249">
        <f>'2000m.Eng.'!C10</f>
        <v>35528</v>
      </c>
      <c r="D95" s="251" t="str">
        <f>'2000m.Eng.'!D10</f>
        <v>KERİM AKKOLOĞLU</v>
      </c>
      <c r="E95" s="251" t="str">
        <f>'2000m.Eng.'!E10</f>
        <v>BOLU-GENÇ.MRK.SP.KLB.</v>
      </c>
      <c r="F95" s="253">
        <f>'2000m.Eng.'!F10</f>
        <v>62727</v>
      </c>
      <c r="G95" s="250">
        <f>'2000m.Eng.'!A10</f>
        <v>3</v>
      </c>
      <c r="H95" s="161" t="s">
        <v>457</v>
      </c>
      <c r="I95" s="295"/>
      <c r="J95" s="155" t="str">
        <f>'YARIŞMA BİLGİLERİ'!$F$21</f>
        <v>Yıldız Erkekler</v>
      </c>
      <c r="K95" s="296" t="str">
        <f t="shared" si="1"/>
        <v>ESKİŞEHİR-Kulüpler arası Yıldızlar Ligi 1.Kademe Yarışmaları</v>
      </c>
      <c r="L95" s="159" t="str">
        <f>'2000m.Eng.'!N$4</f>
        <v>10 Mayıs 2014 - 19.20</v>
      </c>
      <c r="M95" s="159" t="s">
        <v>448</v>
      </c>
    </row>
    <row r="96" spans="1:13" s="151" customFormat="1" ht="26.25" customHeight="1">
      <c r="A96" s="153">
        <v>238</v>
      </c>
      <c r="B96" s="247" t="s">
        <v>532</v>
      </c>
      <c r="C96" s="249">
        <f>'2000m.Eng.'!C11</f>
        <v>35679</v>
      </c>
      <c r="D96" s="251" t="str">
        <f>'2000m.Eng.'!D11</f>
        <v>FURKAN KOÇAK</v>
      </c>
      <c r="E96" s="251" t="str">
        <f>'2000m.Eng.'!E11</f>
        <v>ANKARA-EGO SP.KLB.</v>
      </c>
      <c r="F96" s="253">
        <f>'2000m.Eng.'!F11</f>
        <v>63534</v>
      </c>
      <c r="G96" s="250">
        <f>'2000m.Eng.'!A11</f>
        <v>4</v>
      </c>
      <c r="H96" s="161" t="s">
        <v>457</v>
      </c>
      <c r="I96" s="295"/>
      <c r="J96" s="155" t="str">
        <f>'YARIŞMA BİLGİLERİ'!$F$21</f>
        <v>Yıldız Erkekler</v>
      </c>
      <c r="K96" s="296" t="str">
        <f t="shared" si="1"/>
        <v>ESKİŞEHİR-Kulüpler arası Yıldızlar Ligi 1.Kademe Yarışmaları</v>
      </c>
      <c r="L96" s="159" t="str">
        <f>'2000m.Eng.'!N$4</f>
        <v>10 Mayıs 2014 - 19.20</v>
      </c>
      <c r="M96" s="159" t="s">
        <v>448</v>
      </c>
    </row>
    <row r="97" spans="1:13" s="151" customFormat="1" ht="26.25" customHeight="1">
      <c r="A97" s="153">
        <v>239</v>
      </c>
      <c r="B97" s="247" t="s">
        <v>532</v>
      </c>
      <c r="C97" s="249">
        <f>'2000m.Eng.'!C12</f>
        <v>36078</v>
      </c>
      <c r="D97" s="251" t="str">
        <f>'2000m.Eng.'!D12</f>
        <v>AGİT  KARATAŞ</v>
      </c>
      <c r="E97" s="251" t="str">
        <f>'2000m.Eng.'!E12</f>
        <v>İZMİR-ÇİMENTAŞ SP.KLB.</v>
      </c>
      <c r="F97" s="253">
        <f>'2000m.Eng.'!F12</f>
        <v>63546</v>
      </c>
      <c r="G97" s="250">
        <f>'2000m.Eng.'!A12</f>
        <v>5</v>
      </c>
      <c r="H97" s="161" t="s">
        <v>457</v>
      </c>
      <c r="I97" s="295"/>
      <c r="J97" s="155" t="str">
        <f>'YARIŞMA BİLGİLERİ'!$F$21</f>
        <v>Yıldız Erkekler</v>
      </c>
      <c r="K97" s="296" t="str">
        <f t="shared" si="1"/>
        <v>ESKİŞEHİR-Kulüpler arası Yıldızlar Ligi 1.Kademe Yarışmaları</v>
      </c>
      <c r="L97" s="159" t="str">
        <f>'2000m.Eng.'!N$4</f>
        <v>10 Mayıs 2014 - 19.20</v>
      </c>
      <c r="M97" s="159" t="s">
        <v>448</v>
      </c>
    </row>
    <row r="98" spans="1:13" s="151" customFormat="1" ht="26.25" customHeight="1">
      <c r="A98" s="153">
        <v>240</v>
      </c>
      <c r="B98" s="247" t="s">
        <v>532</v>
      </c>
      <c r="C98" s="249">
        <f>'2000m.Eng.'!C13</f>
        <v>35565</v>
      </c>
      <c r="D98" s="251" t="str">
        <f>'2000m.Eng.'!D13</f>
        <v>OĞUZHAN TOKAT </v>
      </c>
      <c r="E98" s="251" t="str">
        <f>'2000m.Eng.'!E13</f>
        <v>KOCAELİ-B.ŞHR.BLD.KAĞIT SP.KLB.</v>
      </c>
      <c r="F98" s="253">
        <f>'2000m.Eng.'!F13</f>
        <v>63714</v>
      </c>
      <c r="G98" s="250">
        <f>'2000m.Eng.'!A13</f>
        <v>6</v>
      </c>
      <c r="H98" s="161" t="s">
        <v>457</v>
      </c>
      <c r="I98" s="295"/>
      <c r="J98" s="155" t="str">
        <f>'YARIŞMA BİLGİLERİ'!$F$21</f>
        <v>Yıldız Erkekler</v>
      </c>
      <c r="K98" s="296" t="str">
        <f t="shared" si="1"/>
        <v>ESKİŞEHİR-Kulüpler arası Yıldızlar Ligi 1.Kademe Yarışmaları</v>
      </c>
      <c r="L98" s="159" t="str">
        <f>'2000m.Eng.'!N$4</f>
        <v>10 Mayıs 2014 - 19.20</v>
      </c>
      <c r="M98" s="159" t="s">
        <v>448</v>
      </c>
    </row>
    <row r="99" spans="1:13" s="151" customFormat="1" ht="26.25" customHeight="1">
      <c r="A99" s="153">
        <v>241</v>
      </c>
      <c r="B99" s="247" t="s">
        <v>532</v>
      </c>
      <c r="C99" s="249">
        <f>'2000m.Eng.'!C14</f>
        <v>35642</v>
      </c>
      <c r="D99" s="251" t="str">
        <f>'2000m.Eng.'!D14</f>
        <v>EMRE DOĞAN</v>
      </c>
      <c r="E99" s="251" t="str">
        <f>'2000m.Eng.'!E14</f>
        <v>SİVAS-SPORCU EĞT.MRK.SP.KLB.</v>
      </c>
      <c r="F99" s="253">
        <f>'2000m.Eng.'!F14</f>
        <v>64607</v>
      </c>
      <c r="G99" s="250">
        <f>'2000m.Eng.'!A14</f>
        <v>7</v>
      </c>
      <c r="H99" s="161" t="s">
        <v>457</v>
      </c>
      <c r="I99" s="295"/>
      <c r="J99" s="155" t="str">
        <f>'YARIŞMA BİLGİLERİ'!$F$21</f>
        <v>Yıldız Erkekler</v>
      </c>
      <c r="K99" s="296" t="str">
        <f t="shared" si="1"/>
        <v>ESKİŞEHİR-Kulüpler arası Yıldızlar Ligi 1.Kademe Yarışmaları</v>
      </c>
      <c r="L99" s="159" t="str">
        <f>'2000m.Eng.'!N$4</f>
        <v>10 Mayıs 2014 - 19.20</v>
      </c>
      <c r="M99" s="159" t="s">
        <v>448</v>
      </c>
    </row>
    <row r="100" spans="1:13" s="151" customFormat="1" ht="26.25" customHeight="1">
      <c r="A100" s="153">
        <v>242</v>
      </c>
      <c r="B100" s="247" t="s">
        <v>532</v>
      </c>
      <c r="C100" s="249">
        <f>'2000m.Eng.'!C15</f>
        <v>35529</v>
      </c>
      <c r="D100" s="251" t="str">
        <f>'2000m.Eng.'!D15</f>
        <v>ÖZCAN ÇİFTÇİ</v>
      </c>
      <c r="E100" s="251" t="str">
        <f>'2000m.Eng.'!E15</f>
        <v>İSTANBUL-ÜSKÜDAR BLD.SP.KLB.</v>
      </c>
      <c r="F100" s="253">
        <f>'2000m.Eng.'!F15</f>
        <v>64694</v>
      </c>
      <c r="G100" s="250">
        <f>'2000m.Eng.'!A15</f>
        <v>8</v>
      </c>
      <c r="H100" s="161" t="s">
        <v>457</v>
      </c>
      <c r="I100" s="295"/>
      <c r="J100" s="155" t="str">
        <f>'YARIŞMA BİLGİLERİ'!$F$21</f>
        <v>Yıldız Erkekler</v>
      </c>
      <c r="K100" s="296" t="str">
        <f t="shared" si="1"/>
        <v>ESKİŞEHİR-Kulüpler arası Yıldızlar Ligi 1.Kademe Yarışmaları</v>
      </c>
      <c r="L100" s="159" t="str">
        <f>'2000m.Eng.'!N$4</f>
        <v>10 Mayıs 2014 - 19.20</v>
      </c>
      <c r="M100" s="159" t="s">
        <v>448</v>
      </c>
    </row>
    <row r="101" spans="1:13" s="151" customFormat="1" ht="26.25" customHeight="1">
      <c r="A101" s="153">
        <v>243</v>
      </c>
      <c r="B101" s="247" t="s">
        <v>532</v>
      </c>
      <c r="C101" s="249">
        <f>'2000m.Eng.'!C16</f>
        <v>35497</v>
      </c>
      <c r="D101" s="251" t="str">
        <f>'2000m.Eng.'!D16</f>
        <v>ALPEREN AYHAN</v>
      </c>
      <c r="E101" s="251" t="str">
        <f>'2000m.Eng.'!E16</f>
        <v>MERSİN-MESKİ SPOR KLB.</v>
      </c>
      <c r="F101" s="253">
        <f>'2000m.Eng.'!F16</f>
        <v>65346</v>
      </c>
      <c r="G101" s="250">
        <f>'2000m.Eng.'!A16</f>
        <v>9</v>
      </c>
      <c r="H101" s="161" t="s">
        <v>457</v>
      </c>
      <c r="I101" s="295"/>
      <c r="J101" s="155" t="str">
        <f>'YARIŞMA BİLGİLERİ'!$F$21</f>
        <v>Yıldız Erkekler</v>
      </c>
      <c r="K101" s="296" t="str">
        <f t="shared" si="1"/>
        <v>ESKİŞEHİR-Kulüpler arası Yıldızlar Ligi 1.Kademe Yarışmaları</v>
      </c>
      <c r="L101" s="159" t="str">
        <f>'2000m.Eng.'!N$4</f>
        <v>10 Mayıs 2014 - 19.20</v>
      </c>
      <c r="M101" s="159" t="s">
        <v>448</v>
      </c>
    </row>
    <row r="102" spans="1:13" s="151" customFormat="1" ht="26.25" customHeight="1">
      <c r="A102" s="153">
        <v>244</v>
      </c>
      <c r="B102" s="247" t="s">
        <v>532</v>
      </c>
      <c r="C102" s="249">
        <f>'2000m.Eng.'!C17</f>
        <v>35445</v>
      </c>
      <c r="D102" s="251" t="str">
        <f>'2000m.Eng.'!D17</f>
        <v>HAMZA TAŞ</v>
      </c>
      <c r="E102" s="251" t="str">
        <f>'2000m.Eng.'!E17</f>
        <v>BURSA-NİLÜFER BLD.SP.KLB.</v>
      </c>
      <c r="F102" s="253">
        <f>'2000m.Eng.'!F17</f>
        <v>65578</v>
      </c>
      <c r="G102" s="250">
        <f>'2000m.Eng.'!A17</f>
        <v>10</v>
      </c>
      <c r="H102" s="161" t="s">
        <v>457</v>
      </c>
      <c r="I102" s="295"/>
      <c r="J102" s="155" t="str">
        <f>'YARIŞMA BİLGİLERİ'!$F$21</f>
        <v>Yıldız Erkekler</v>
      </c>
      <c r="K102" s="296" t="str">
        <f t="shared" si="1"/>
        <v>ESKİŞEHİR-Kulüpler arası Yıldızlar Ligi 1.Kademe Yarışmaları</v>
      </c>
      <c r="L102" s="159" t="str">
        <f>'2000m.Eng.'!N$4</f>
        <v>10 Mayıs 2014 - 19.20</v>
      </c>
      <c r="M102" s="159" t="s">
        <v>448</v>
      </c>
    </row>
    <row r="103" spans="1:13" s="151" customFormat="1" ht="26.25" customHeight="1">
      <c r="A103" s="153">
        <v>245</v>
      </c>
      <c r="B103" s="247" t="s">
        <v>532</v>
      </c>
      <c r="C103" s="249">
        <f>'2000m.Eng.'!C18</f>
        <v>35444</v>
      </c>
      <c r="D103" s="251" t="str">
        <f>'2000m.Eng.'!D18</f>
        <v>BAYRAM İLYÜN</v>
      </c>
      <c r="E103" s="251" t="str">
        <f>'2000m.Eng.'!E18</f>
        <v>TOKAT-BLD.PLEVNE SP.KLB.</v>
      </c>
      <c r="F103" s="253">
        <f>'2000m.Eng.'!F18</f>
        <v>65766</v>
      </c>
      <c r="G103" s="250">
        <f>'2000m.Eng.'!A18</f>
        <v>11</v>
      </c>
      <c r="H103" s="161" t="s">
        <v>457</v>
      </c>
      <c r="I103" s="295"/>
      <c r="J103" s="155" t="str">
        <f>'YARIŞMA BİLGİLERİ'!$F$21</f>
        <v>Yıldız Erkekler</v>
      </c>
      <c r="K103" s="296" t="str">
        <f t="shared" si="1"/>
        <v>ESKİŞEHİR-Kulüpler arası Yıldızlar Ligi 1.Kademe Yarışmaları</v>
      </c>
      <c r="L103" s="159" t="str">
        <f>'2000m.Eng.'!N$4</f>
        <v>10 Mayıs 2014 - 19.20</v>
      </c>
      <c r="M103" s="159" t="s">
        <v>448</v>
      </c>
    </row>
    <row r="104" spans="1:13" s="151" customFormat="1" ht="26.25" customHeight="1">
      <c r="A104" s="153">
        <v>346</v>
      </c>
      <c r="B104" s="247" t="s">
        <v>532</v>
      </c>
      <c r="C104" s="249">
        <f>'2000m.Eng.'!C19</f>
        <v>35431</v>
      </c>
      <c r="D104" s="251" t="str">
        <f>'2000m.Eng.'!D19</f>
        <v>BARIŞ KOCATEPE</v>
      </c>
      <c r="E104" s="251" t="str">
        <f>'2000m.Eng.'!E19</f>
        <v>İSTANBUL-PENDİK BLD.SP.KLB.</v>
      </c>
      <c r="F104" s="253">
        <f>'2000m.Eng.'!F19</f>
        <v>65976</v>
      </c>
      <c r="G104" s="250">
        <f>'2000m.Eng.'!A19</f>
        <v>12</v>
      </c>
      <c r="H104" s="161" t="s">
        <v>457</v>
      </c>
      <c r="I104" s="295"/>
      <c r="J104" s="155" t="str">
        <f>'YARIŞMA BİLGİLERİ'!$F$21</f>
        <v>Yıldız Erkekler</v>
      </c>
      <c r="K104" s="296" t="str">
        <f t="shared" si="1"/>
        <v>ESKİŞEHİR-Kulüpler arası Yıldızlar Ligi 1.Kademe Yarışmaları</v>
      </c>
      <c r="L104" s="159" t="str">
        <f>'2000m.Eng.'!N$4</f>
        <v>10 Mayıs 2014 - 19.20</v>
      </c>
      <c r="M104" s="159" t="s">
        <v>448</v>
      </c>
    </row>
    <row r="105" spans="1:13" s="151" customFormat="1" ht="26.25" customHeight="1">
      <c r="A105" s="153">
        <v>347</v>
      </c>
      <c r="B105" s="247" t="s">
        <v>532</v>
      </c>
      <c r="C105" s="249">
        <f>'2000m.Eng.'!C20</f>
        <v>35583</v>
      </c>
      <c r="D105" s="251" t="str">
        <f>'2000m.Eng.'!D20</f>
        <v>ONUR AKMUT</v>
      </c>
      <c r="E105" s="251" t="str">
        <f>'2000m.Eng.'!E20</f>
        <v>İZMİR-B.ŞHR.BLD.SP.KLB.</v>
      </c>
      <c r="F105" s="253">
        <f>'2000m.Eng.'!F20</f>
        <v>70492</v>
      </c>
      <c r="G105" s="250">
        <f>'2000m.Eng.'!A20</f>
        <v>13</v>
      </c>
      <c r="H105" s="161" t="s">
        <v>457</v>
      </c>
      <c r="I105" s="295"/>
      <c r="J105" s="155" t="str">
        <f>'YARIŞMA BİLGİLERİ'!$F$21</f>
        <v>Yıldız Erkekler</v>
      </c>
      <c r="K105" s="296" t="str">
        <f t="shared" si="1"/>
        <v>ESKİŞEHİR-Kulüpler arası Yıldızlar Ligi 1.Kademe Yarışmaları</v>
      </c>
      <c r="L105" s="159" t="str">
        <f>'2000m.Eng.'!N$4</f>
        <v>10 Mayıs 2014 - 19.20</v>
      </c>
      <c r="M105" s="159" t="s">
        <v>448</v>
      </c>
    </row>
    <row r="106" spans="1:13" s="151" customFormat="1" ht="26.25" customHeight="1">
      <c r="A106" s="153">
        <v>348</v>
      </c>
      <c r="B106" s="247" t="s">
        <v>532</v>
      </c>
      <c r="C106" s="249">
        <f>'2000m.Eng.'!C21</f>
        <v>35796</v>
      </c>
      <c r="D106" s="251" t="str">
        <f>'2000m.Eng.'!D21</f>
        <v>EMRE GÜZEL</v>
      </c>
      <c r="E106" s="251" t="str">
        <f>'2000m.Eng.'!E21</f>
        <v>ADANA-GENÇLİK SP.KLB.</v>
      </c>
      <c r="F106" s="253">
        <f>'2000m.Eng.'!F21</f>
        <v>70853</v>
      </c>
      <c r="G106" s="250">
        <f>'2000m.Eng.'!A21</f>
        <v>14</v>
      </c>
      <c r="H106" s="161" t="s">
        <v>457</v>
      </c>
      <c r="I106" s="295"/>
      <c r="J106" s="155" t="str">
        <f>'YARIŞMA BİLGİLERİ'!$F$21</f>
        <v>Yıldız Erkekler</v>
      </c>
      <c r="K106" s="296" t="str">
        <f t="shared" si="1"/>
        <v>ESKİŞEHİR-Kulüpler arası Yıldızlar Ligi 1.Kademe Yarışmaları</v>
      </c>
      <c r="L106" s="159" t="str">
        <f>'2000m.Eng.'!N$4</f>
        <v>10 Mayıs 2014 - 19.20</v>
      </c>
      <c r="M106" s="159" t="s">
        <v>448</v>
      </c>
    </row>
    <row r="107" spans="1:13" s="151" customFormat="1" ht="26.25" customHeight="1">
      <c r="A107" s="153">
        <v>349</v>
      </c>
      <c r="B107" s="247" t="s">
        <v>532</v>
      </c>
      <c r="C107" s="249">
        <f>'2000m.Eng.'!C22</f>
        <v>36526</v>
      </c>
      <c r="D107" s="251" t="str">
        <f>'2000m.Eng.'!D22</f>
        <v>MUSTAFA BUDAK</v>
      </c>
      <c r="E107" s="251" t="str">
        <f>'2000m.Eng.'!E22</f>
        <v>MUŞ-GENÇ.HİZ.SP.KLB.</v>
      </c>
      <c r="F107" s="253">
        <f>'2000m.Eng.'!F22</f>
        <v>71428</v>
      </c>
      <c r="G107" s="250">
        <f>'2000m.Eng.'!A22</f>
        <v>15</v>
      </c>
      <c r="H107" s="161" t="s">
        <v>457</v>
      </c>
      <c r="I107" s="295"/>
      <c r="J107" s="155" t="str">
        <f>'YARIŞMA BİLGİLERİ'!$F$21</f>
        <v>Yıldız Erkekler</v>
      </c>
      <c r="K107" s="296" t="str">
        <f t="shared" si="1"/>
        <v>ESKİŞEHİR-Kulüpler arası Yıldızlar Ligi 1.Kademe Yarışmaları</v>
      </c>
      <c r="L107" s="159" t="str">
        <f>'2000m.Eng.'!N$4</f>
        <v>10 Mayıs 2014 - 19.20</v>
      </c>
      <c r="M107" s="159" t="s">
        <v>448</v>
      </c>
    </row>
    <row r="108" spans="1:13" s="151" customFormat="1" ht="26.25" customHeight="1">
      <c r="A108" s="153">
        <v>350</v>
      </c>
      <c r="B108" s="247" t="s">
        <v>532</v>
      </c>
      <c r="C108" s="249">
        <f>'2000m.Eng.'!C23</f>
        <v>36526</v>
      </c>
      <c r="D108" s="251" t="str">
        <f>'2000m.Eng.'!D23</f>
        <v>DEVRİM ÇELİK</v>
      </c>
      <c r="E108" s="251" t="str">
        <f>'2000m.Eng.'!E23</f>
        <v>İZMİR-KONAK BLD.SP.KLB.</v>
      </c>
      <c r="F108" s="253">
        <f>'2000m.Eng.'!F23</f>
        <v>71839</v>
      </c>
      <c r="G108" s="250">
        <f>'2000m.Eng.'!A23</f>
        <v>16</v>
      </c>
      <c r="H108" s="161" t="s">
        <v>457</v>
      </c>
      <c r="I108" s="295"/>
      <c r="J108" s="155" t="str">
        <f>'YARIŞMA BİLGİLERİ'!$F$21</f>
        <v>Yıldız Erkekler</v>
      </c>
      <c r="K108" s="296" t="str">
        <f t="shared" si="1"/>
        <v>ESKİŞEHİR-Kulüpler arası Yıldızlar Ligi 1.Kademe Yarışmaları</v>
      </c>
      <c r="L108" s="159" t="str">
        <f>'2000m.Eng.'!N$4</f>
        <v>10 Mayıs 2014 - 19.20</v>
      </c>
      <c r="M108" s="159" t="s">
        <v>448</v>
      </c>
    </row>
    <row r="109" spans="1:13" s="151" customFormat="1" ht="26.25" customHeight="1">
      <c r="A109" s="153">
        <v>351</v>
      </c>
      <c r="B109" s="247" t="s">
        <v>532</v>
      </c>
      <c r="C109" s="249">
        <f>'2000m.Eng.'!C24</f>
        <v>36161</v>
      </c>
      <c r="D109" s="251" t="str">
        <f>'2000m.Eng.'!D24</f>
        <v>SERHAT KAÇMAZ</v>
      </c>
      <c r="E109" s="251" t="str">
        <f>'2000m.Eng.'!E24</f>
        <v>ESKİŞEHİR-B.ŞHR.BLD.GNÇ.SP.KLB.</v>
      </c>
      <c r="F109" s="253">
        <f>'2000m.Eng.'!F24</f>
        <v>72004</v>
      </c>
      <c r="G109" s="250">
        <f>'2000m.Eng.'!A24</f>
        <v>17</v>
      </c>
      <c r="H109" s="161" t="s">
        <v>457</v>
      </c>
      <c r="I109" s="295"/>
      <c r="J109" s="155" t="str">
        <f>'YARIŞMA BİLGİLERİ'!$F$21</f>
        <v>Yıldız Erkekler</v>
      </c>
      <c r="K109" s="296" t="str">
        <f t="shared" si="1"/>
        <v>ESKİŞEHİR-Kulüpler arası Yıldızlar Ligi 1.Kademe Yarışmaları</v>
      </c>
      <c r="L109" s="159" t="str">
        <f>'2000m.Eng.'!N$4</f>
        <v>10 Mayıs 2014 - 19.20</v>
      </c>
      <c r="M109" s="159" t="s">
        <v>448</v>
      </c>
    </row>
    <row r="110" spans="1:13" s="151" customFormat="1" ht="26.25" customHeight="1">
      <c r="A110" s="153">
        <v>352</v>
      </c>
      <c r="B110" s="247" t="s">
        <v>532</v>
      </c>
      <c r="C110" s="249">
        <f>'2000m.Eng.'!C25</f>
        <v>36093</v>
      </c>
      <c r="D110" s="251" t="str">
        <f>'2000m.Eng.'!D25</f>
        <v>REFİK CİHAD İŞKEY</v>
      </c>
      <c r="E110" s="251" t="str">
        <f>'2000m.Eng.'!E25</f>
        <v>K.K.T.C.</v>
      </c>
      <c r="F110" s="253">
        <f>'2000m.Eng.'!F25</f>
        <v>72288</v>
      </c>
      <c r="G110" s="250">
        <f>'2000m.Eng.'!A25</f>
        <v>18</v>
      </c>
      <c r="H110" s="161" t="s">
        <v>457</v>
      </c>
      <c r="I110" s="295"/>
      <c r="J110" s="155" t="str">
        <f>'YARIŞMA BİLGİLERİ'!$F$21</f>
        <v>Yıldız Erkekler</v>
      </c>
      <c r="K110" s="296" t="str">
        <f t="shared" si="1"/>
        <v>ESKİŞEHİR-Kulüpler arası Yıldızlar Ligi 1.Kademe Yarışmaları</v>
      </c>
      <c r="L110" s="159" t="str">
        <f>'2000m.Eng.'!N$4</f>
        <v>10 Mayıs 2014 - 19.20</v>
      </c>
      <c r="M110" s="159" t="s">
        <v>448</v>
      </c>
    </row>
    <row r="111" spans="1:13" s="151" customFormat="1" ht="26.25" customHeight="1">
      <c r="A111" s="153">
        <v>353</v>
      </c>
      <c r="B111" s="247" t="s">
        <v>532</v>
      </c>
      <c r="C111" s="249">
        <f>'2000m.Eng.'!C26</f>
        <v>36079</v>
      </c>
      <c r="D111" s="251" t="str">
        <f>'2000m.Eng.'!D26</f>
        <v>İLHAMİ HERAY</v>
      </c>
      <c r="E111" s="251" t="str">
        <f>'2000m.Eng.'!E26</f>
        <v>BURSA-BURSA SP.KLB.</v>
      </c>
      <c r="F111" s="253">
        <f>'2000m.Eng.'!F26</f>
        <v>72734</v>
      </c>
      <c r="G111" s="250">
        <f>'2000m.Eng.'!A26</f>
        <v>19</v>
      </c>
      <c r="H111" s="161" t="s">
        <v>457</v>
      </c>
      <c r="I111" s="295"/>
      <c r="J111" s="155" t="str">
        <f>'YARIŞMA BİLGİLERİ'!$F$21</f>
        <v>Yıldız Erkekler</v>
      </c>
      <c r="K111" s="296" t="str">
        <f t="shared" si="1"/>
        <v>ESKİŞEHİR-Kulüpler arası Yıldızlar Ligi 1.Kademe Yarışmaları</v>
      </c>
      <c r="L111" s="159" t="str">
        <f>'2000m.Eng.'!N$4</f>
        <v>10 Mayıs 2014 - 19.20</v>
      </c>
      <c r="M111" s="159" t="s">
        <v>448</v>
      </c>
    </row>
    <row r="112" spans="1:13" s="151" customFormat="1" ht="26.25" customHeight="1">
      <c r="A112" s="153">
        <v>354</v>
      </c>
      <c r="B112" s="247" t="s">
        <v>532</v>
      </c>
      <c r="C112" s="249">
        <f>'2000m.Eng.'!C27</f>
        <v>0</v>
      </c>
      <c r="D112" s="251">
        <f>'2000m.Eng.'!D27</f>
        <v>0</v>
      </c>
      <c r="E112" s="251">
        <f>'2000m.Eng.'!E27</f>
        <v>0</v>
      </c>
      <c r="F112" s="253">
        <f>'2000m.Eng.'!F27</f>
        <v>0</v>
      </c>
      <c r="G112" s="250">
        <f>'2000m.Eng.'!A27</f>
        <v>0</v>
      </c>
      <c r="H112" s="161" t="s">
        <v>457</v>
      </c>
      <c r="I112" s="295"/>
      <c r="J112" s="155" t="str">
        <f>'YARIŞMA BİLGİLERİ'!$F$21</f>
        <v>Yıldız Erkekler</v>
      </c>
      <c r="K112" s="296" t="str">
        <f t="shared" si="1"/>
        <v>ESKİŞEHİR-Kulüpler arası Yıldızlar Ligi 1.Kademe Yarışmaları</v>
      </c>
      <c r="L112" s="159" t="str">
        <f>'2000m.Eng.'!N$4</f>
        <v>10 Mayıs 2014 - 19.20</v>
      </c>
      <c r="M112" s="159" t="s">
        <v>448</v>
      </c>
    </row>
    <row r="113" spans="1:13" s="151" customFormat="1" ht="26.25" customHeight="1">
      <c r="A113" s="153">
        <v>355</v>
      </c>
      <c r="B113" s="247" t="s">
        <v>532</v>
      </c>
      <c r="C113" s="249">
        <f>'2000m.Eng.'!C28</f>
        <v>0</v>
      </c>
      <c r="D113" s="251">
        <f>'2000m.Eng.'!D28</f>
        <v>0</v>
      </c>
      <c r="E113" s="251">
        <f>'2000m.Eng.'!E28</f>
        <v>0</v>
      </c>
      <c r="F113" s="253">
        <f>'2000m.Eng.'!F28</f>
        <v>0</v>
      </c>
      <c r="G113" s="250">
        <f>'2000m.Eng.'!A28</f>
        <v>0</v>
      </c>
      <c r="H113" s="161" t="s">
        <v>457</v>
      </c>
      <c r="I113" s="295"/>
      <c r="J113" s="155" t="str">
        <f>'YARIŞMA BİLGİLERİ'!$F$21</f>
        <v>Yıldız Erkekler</v>
      </c>
      <c r="K113" s="296" t="str">
        <f t="shared" si="1"/>
        <v>ESKİŞEHİR-Kulüpler arası Yıldızlar Ligi 1.Kademe Yarışmaları</v>
      </c>
      <c r="L113" s="159" t="str">
        <f>'2000m.Eng.'!N$4</f>
        <v>10 Mayıs 2014 - 19.20</v>
      </c>
      <c r="M113" s="159" t="s">
        <v>448</v>
      </c>
    </row>
    <row r="114" spans="1:13" s="151" customFormat="1" ht="26.25" customHeight="1">
      <c r="A114" s="153">
        <v>356</v>
      </c>
      <c r="B114" s="247" t="s">
        <v>532</v>
      </c>
      <c r="C114" s="249">
        <f>'2000m.Eng.'!C29</f>
        <v>0</v>
      </c>
      <c r="D114" s="251">
        <f>'2000m.Eng.'!D29</f>
        <v>0</v>
      </c>
      <c r="E114" s="251">
        <f>'2000m.Eng.'!E29</f>
        <v>0</v>
      </c>
      <c r="F114" s="253">
        <f>'2000m.Eng.'!F29</f>
        <v>0</v>
      </c>
      <c r="G114" s="250">
        <f>'2000m.Eng.'!A29</f>
        <v>0</v>
      </c>
      <c r="H114" s="161" t="s">
        <v>457</v>
      </c>
      <c r="I114" s="295"/>
      <c r="J114" s="155" t="str">
        <f>'YARIŞMA BİLGİLERİ'!$F$21</f>
        <v>Yıldız Erkekler</v>
      </c>
      <c r="K114" s="296" t="str">
        <f t="shared" si="1"/>
        <v>ESKİŞEHİR-Kulüpler arası Yıldızlar Ligi 1.Kademe Yarışmaları</v>
      </c>
      <c r="L114" s="159" t="str">
        <f>'2000m.Eng.'!N$4</f>
        <v>10 Mayıs 2014 - 19.20</v>
      </c>
      <c r="M114" s="159" t="s">
        <v>448</v>
      </c>
    </row>
    <row r="115" spans="1:13" s="151" customFormat="1" ht="26.25" customHeight="1">
      <c r="A115" s="153">
        <v>357</v>
      </c>
      <c r="B115" s="247" t="s">
        <v>532</v>
      </c>
      <c r="C115" s="249">
        <f>'2000m.Eng.'!C30</f>
        <v>0</v>
      </c>
      <c r="D115" s="251">
        <f>'2000m.Eng.'!D30</f>
        <v>0</v>
      </c>
      <c r="E115" s="251">
        <f>'2000m.Eng.'!E30</f>
        <v>0</v>
      </c>
      <c r="F115" s="253">
        <f>'2000m.Eng.'!F30</f>
        <v>0</v>
      </c>
      <c r="G115" s="250">
        <f>'2000m.Eng.'!A30</f>
        <v>0</v>
      </c>
      <c r="H115" s="161" t="s">
        <v>457</v>
      </c>
      <c r="I115" s="295"/>
      <c r="J115" s="155" t="str">
        <f>'YARIŞMA BİLGİLERİ'!$F$21</f>
        <v>Yıldız Erkekler</v>
      </c>
      <c r="K115" s="296" t="str">
        <f t="shared" si="1"/>
        <v>ESKİŞEHİR-Kulüpler arası Yıldızlar Ligi 1.Kademe Yarışmaları</v>
      </c>
      <c r="L115" s="159" t="str">
        <f>'2000m.Eng.'!N$4</f>
        <v>10 Mayıs 2014 - 19.20</v>
      </c>
      <c r="M115" s="159" t="s">
        <v>448</v>
      </c>
    </row>
    <row r="116" spans="1:13" s="151" customFormat="1" ht="26.25" customHeight="1">
      <c r="A116" s="153">
        <v>358</v>
      </c>
      <c r="B116" s="247" t="s">
        <v>532</v>
      </c>
      <c r="C116" s="249">
        <f>'2000m.Eng.'!C31</f>
        <v>0</v>
      </c>
      <c r="D116" s="251">
        <f>'2000m.Eng.'!D31</f>
        <v>0</v>
      </c>
      <c r="E116" s="251">
        <f>'2000m.Eng.'!E31</f>
        <v>0</v>
      </c>
      <c r="F116" s="253">
        <f>'2000m.Eng.'!F31</f>
        <v>0</v>
      </c>
      <c r="G116" s="250">
        <f>'2000m.Eng.'!A31</f>
        <v>0</v>
      </c>
      <c r="H116" s="161" t="s">
        <v>457</v>
      </c>
      <c r="I116" s="295"/>
      <c r="J116" s="155" t="str">
        <f>'YARIŞMA BİLGİLERİ'!$F$21</f>
        <v>Yıldız Erkekler</v>
      </c>
      <c r="K116" s="296" t="str">
        <f t="shared" si="1"/>
        <v>ESKİŞEHİR-Kulüpler arası Yıldızlar Ligi 1.Kademe Yarışmaları</v>
      </c>
      <c r="L116" s="159" t="str">
        <f>'2000m.Eng.'!N$4</f>
        <v>10 Mayıs 2014 - 19.20</v>
      </c>
      <c r="M116" s="159" t="s">
        <v>448</v>
      </c>
    </row>
    <row r="117" spans="1:13" s="151" customFormat="1" ht="26.25" customHeight="1">
      <c r="A117" s="153">
        <v>359</v>
      </c>
      <c r="B117" s="247" t="s">
        <v>532</v>
      </c>
      <c r="C117" s="249">
        <f>'2000m.Eng.'!C32</f>
        <v>0</v>
      </c>
      <c r="D117" s="251">
        <f>'2000m.Eng.'!D32</f>
        <v>0</v>
      </c>
      <c r="E117" s="251">
        <f>'2000m.Eng.'!E32</f>
        <v>0</v>
      </c>
      <c r="F117" s="253">
        <f>'2000m.Eng.'!F32</f>
        <v>0</v>
      </c>
      <c r="G117" s="250">
        <f>'2000m.Eng.'!A32</f>
        <v>0</v>
      </c>
      <c r="H117" s="161" t="s">
        <v>457</v>
      </c>
      <c r="I117" s="295"/>
      <c r="J117" s="155" t="str">
        <f>'YARIŞMA BİLGİLERİ'!$F$21</f>
        <v>Yıldız Erkekler</v>
      </c>
      <c r="K117" s="296" t="str">
        <f t="shared" si="1"/>
        <v>ESKİŞEHİR-Kulüpler arası Yıldızlar Ligi 1.Kademe Yarışmaları</v>
      </c>
      <c r="L117" s="159" t="str">
        <f>'2000m.Eng.'!N$4</f>
        <v>10 Mayıs 2014 - 19.20</v>
      </c>
      <c r="M117" s="159" t="s">
        <v>448</v>
      </c>
    </row>
    <row r="118" spans="1:13" s="151" customFormat="1" ht="26.25" customHeight="1">
      <c r="A118" s="153">
        <v>360</v>
      </c>
      <c r="B118" s="247" t="s">
        <v>532</v>
      </c>
      <c r="C118" s="249">
        <f>'2000m.Eng.'!C33</f>
        <v>0</v>
      </c>
      <c r="D118" s="251">
        <f>'2000m.Eng.'!D33</f>
        <v>0</v>
      </c>
      <c r="E118" s="251">
        <f>'2000m.Eng.'!E33</f>
        <v>0</v>
      </c>
      <c r="F118" s="253">
        <f>'2000m.Eng.'!F33</f>
        <v>0</v>
      </c>
      <c r="G118" s="250">
        <f>'2000m.Eng.'!A33</f>
        <v>0</v>
      </c>
      <c r="H118" s="161" t="s">
        <v>457</v>
      </c>
      <c r="I118" s="295"/>
      <c r="J118" s="155" t="str">
        <f>'YARIŞMA BİLGİLERİ'!$F$21</f>
        <v>Yıldız Erkekler</v>
      </c>
      <c r="K118" s="296" t="str">
        <f t="shared" si="1"/>
        <v>ESKİŞEHİR-Kulüpler arası Yıldızlar Ligi 1.Kademe Yarışmaları</v>
      </c>
      <c r="L118" s="159" t="str">
        <f>'2000m.Eng.'!N$4</f>
        <v>10 Mayıs 2014 - 19.20</v>
      </c>
      <c r="M118" s="159" t="s">
        <v>448</v>
      </c>
    </row>
    <row r="119" spans="1:13" s="151" customFormat="1" ht="26.25" customHeight="1">
      <c r="A119" s="153">
        <v>361</v>
      </c>
      <c r="B119" s="247" t="s">
        <v>532</v>
      </c>
      <c r="C119" s="249">
        <f>'2000m.Eng.'!C34</f>
        <v>0</v>
      </c>
      <c r="D119" s="251">
        <f>'2000m.Eng.'!D34</f>
        <v>0</v>
      </c>
      <c r="E119" s="251">
        <f>'2000m.Eng.'!E34</f>
        <v>0</v>
      </c>
      <c r="F119" s="253">
        <f>'2000m.Eng.'!F34</f>
        <v>0</v>
      </c>
      <c r="G119" s="250">
        <f>'2000m.Eng.'!A34</f>
        <v>0</v>
      </c>
      <c r="H119" s="161" t="s">
        <v>457</v>
      </c>
      <c r="I119" s="295"/>
      <c r="J119" s="155" t="str">
        <f>'YARIŞMA BİLGİLERİ'!$F$21</f>
        <v>Yıldız Erkekler</v>
      </c>
      <c r="K119" s="296" t="str">
        <f t="shared" si="1"/>
        <v>ESKİŞEHİR-Kulüpler arası Yıldızlar Ligi 1.Kademe Yarışmaları</v>
      </c>
      <c r="L119" s="159" t="str">
        <f>'2000m.Eng.'!N$4</f>
        <v>10 Mayıs 2014 - 19.20</v>
      </c>
      <c r="M119" s="159" t="s">
        <v>448</v>
      </c>
    </row>
    <row r="120" spans="1:13" s="151" customFormat="1" ht="26.25" customHeight="1">
      <c r="A120" s="153">
        <v>362</v>
      </c>
      <c r="B120" s="247" t="s">
        <v>532</v>
      </c>
      <c r="C120" s="249">
        <f>'2000m.Eng.'!C35</f>
        <v>0</v>
      </c>
      <c r="D120" s="251">
        <f>'2000m.Eng.'!D35</f>
        <v>0</v>
      </c>
      <c r="E120" s="251">
        <f>'2000m.Eng.'!E35</f>
        <v>0</v>
      </c>
      <c r="F120" s="253">
        <f>'2000m.Eng.'!F35</f>
        <v>0</v>
      </c>
      <c r="G120" s="250">
        <f>'2000m.Eng.'!A35</f>
        <v>0</v>
      </c>
      <c r="H120" s="161" t="s">
        <v>457</v>
      </c>
      <c r="I120" s="295"/>
      <c r="J120" s="155" t="str">
        <f>'YARIŞMA BİLGİLERİ'!$F$21</f>
        <v>Yıldız Erkekler</v>
      </c>
      <c r="K120" s="296" t="str">
        <f t="shared" si="1"/>
        <v>ESKİŞEHİR-Kulüpler arası Yıldızlar Ligi 1.Kademe Yarışmaları</v>
      </c>
      <c r="L120" s="159" t="str">
        <f>'2000m.Eng.'!N$4</f>
        <v>10 Mayıs 2014 - 19.20</v>
      </c>
      <c r="M120" s="159" t="s">
        <v>448</v>
      </c>
    </row>
    <row r="121" spans="1:13" s="151" customFormat="1" ht="26.25" customHeight="1">
      <c r="A121" s="153">
        <v>363</v>
      </c>
      <c r="B121" s="247" t="s">
        <v>532</v>
      </c>
      <c r="C121" s="249">
        <f>'2000m.Eng.'!C36</f>
        <v>0</v>
      </c>
      <c r="D121" s="251">
        <f>'2000m.Eng.'!D36</f>
        <v>0</v>
      </c>
      <c r="E121" s="251">
        <f>'2000m.Eng.'!E36</f>
        <v>0</v>
      </c>
      <c r="F121" s="253">
        <f>'2000m.Eng.'!F36</f>
        <v>0</v>
      </c>
      <c r="G121" s="250">
        <f>'2000m.Eng.'!A36</f>
        <v>0</v>
      </c>
      <c r="H121" s="161" t="s">
        <v>457</v>
      </c>
      <c r="I121" s="295"/>
      <c r="J121" s="155" t="str">
        <f>'YARIŞMA BİLGİLERİ'!$F$21</f>
        <v>Yıldız Erkekler</v>
      </c>
      <c r="K121" s="296" t="str">
        <f t="shared" si="1"/>
        <v>ESKİŞEHİR-Kulüpler arası Yıldızlar Ligi 1.Kademe Yarışmaları</v>
      </c>
      <c r="L121" s="159" t="str">
        <f>'2000m.Eng.'!N$4</f>
        <v>10 Mayıs 2014 - 19.20</v>
      </c>
      <c r="M121" s="159" t="s">
        <v>448</v>
      </c>
    </row>
    <row r="122" spans="1:13" s="151" customFormat="1" ht="26.25" customHeight="1">
      <c r="A122" s="153">
        <v>364</v>
      </c>
      <c r="B122" s="247" t="s">
        <v>532</v>
      </c>
      <c r="C122" s="249">
        <f>'2000m.Eng.'!C37</f>
        <v>0</v>
      </c>
      <c r="D122" s="251">
        <f>'2000m.Eng.'!D37</f>
        <v>0</v>
      </c>
      <c r="E122" s="251">
        <f>'2000m.Eng.'!E37</f>
        <v>0</v>
      </c>
      <c r="F122" s="253">
        <f>'2000m.Eng.'!F37</f>
        <v>0</v>
      </c>
      <c r="G122" s="250">
        <f>'2000m.Eng.'!A37</f>
        <v>0</v>
      </c>
      <c r="H122" s="161" t="s">
        <v>457</v>
      </c>
      <c r="I122" s="295"/>
      <c r="J122" s="155" t="str">
        <f>'YARIŞMA BİLGİLERİ'!$F$21</f>
        <v>Yıldız Erkekler</v>
      </c>
      <c r="K122" s="296" t="str">
        <f t="shared" si="1"/>
        <v>ESKİŞEHİR-Kulüpler arası Yıldızlar Ligi 1.Kademe Yarışmaları</v>
      </c>
      <c r="L122" s="159" t="str">
        <f>'2000m.Eng.'!N$4</f>
        <v>10 Mayıs 2014 - 19.20</v>
      </c>
      <c r="M122" s="159" t="s">
        <v>448</v>
      </c>
    </row>
    <row r="123" spans="1:13" s="151" customFormat="1" ht="26.25" customHeight="1">
      <c r="A123" s="153">
        <v>365</v>
      </c>
      <c r="B123" s="247" t="s">
        <v>532</v>
      </c>
      <c r="C123" s="249">
        <f>'2000m.Eng.'!C38</f>
        <v>0</v>
      </c>
      <c r="D123" s="251">
        <f>'2000m.Eng.'!D38</f>
        <v>0</v>
      </c>
      <c r="E123" s="251">
        <f>'2000m.Eng.'!E38</f>
        <v>0</v>
      </c>
      <c r="F123" s="253">
        <f>'2000m.Eng.'!F38</f>
        <v>0</v>
      </c>
      <c r="G123" s="250">
        <f>'2000m.Eng.'!A38</f>
        <v>0</v>
      </c>
      <c r="H123" s="161" t="s">
        <v>457</v>
      </c>
      <c r="I123" s="295"/>
      <c r="J123" s="155" t="str">
        <f>'YARIŞMA BİLGİLERİ'!$F$21</f>
        <v>Yıldız Erkekler</v>
      </c>
      <c r="K123" s="296" t="str">
        <f t="shared" si="1"/>
        <v>ESKİŞEHİR-Kulüpler arası Yıldızlar Ligi 1.Kademe Yarışmaları</v>
      </c>
      <c r="L123" s="159" t="str">
        <f>'2000m.Eng.'!N$4</f>
        <v>10 Mayıs 2014 - 19.20</v>
      </c>
      <c r="M123" s="159" t="s">
        <v>448</v>
      </c>
    </row>
    <row r="124" spans="1:13" s="151" customFormat="1" ht="26.25" customHeight="1">
      <c r="A124" s="153">
        <v>366</v>
      </c>
      <c r="B124" s="247" t="s">
        <v>532</v>
      </c>
      <c r="C124" s="249">
        <f>'2000m.Eng.'!C39</f>
        <v>0</v>
      </c>
      <c r="D124" s="251">
        <f>'2000m.Eng.'!D39</f>
        <v>0</v>
      </c>
      <c r="E124" s="251">
        <f>'2000m.Eng.'!E39</f>
        <v>0</v>
      </c>
      <c r="F124" s="253">
        <f>'2000m.Eng.'!F39</f>
        <v>0</v>
      </c>
      <c r="G124" s="250">
        <f>'2000m.Eng.'!A39</f>
        <v>0</v>
      </c>
      <c r="H124" s="161" t="s">
        <v>457</v>
      </c>
      <c r="I124" s="295"/>
      <c r="J124" s="155" t="str">
        <f>'YARIŞMA BİLGİLERİ'!$F$21</f>
        <v>Yıldız Erkekler</v>
      </c>
      <c r="K124" s="296" t="str">
        <f t="shared" si="1"/>
        <v>ESKİŞEHİR-Kulüpler arası Yıldızlar Ligi 1.Kademe Yarışmaları</v>
      </c>
      <c r="L124" s="159" t="str">
        <f>'2000m.Eng.'!N$4</f>
        <v>10 Mayıs 2014 - 19.20</v>
      </c>
      <c r="M124" s="159" t="s">
        <v>448</v>
      </c>
    </row>
    <row r="125" spans="1:13" s="151" customFormat="1" ht="26.25" customHeight="1">
      <c r="A125" s="153">
        <v>367</v>
      </c>
      <c r="B125" s="247" t="s">
        <v>532</v>
      </c>
      <c r="C125" s="249">
        <f>'2000m.Eng.'!C40</f>
        <v>0</v>
      </c>
      <c r="D125" s="251">
        <f>'2000m.Eng.'!D40</f>
        <v>0</v>
      </c>
      <c r="E125" s="251">
        <f>'2000m.Eng.'!E40</f>
        <v>0</v>
      </c>
      <c r="F125" s="253">
        <f>'2000m.Eng.'!F40</f>
        <v>0</v>
      </c>
      <c r="G125" s="250">
        <f>'2000m.Eng.'!A40</f>
        <v>0</v>
      </c>
      <c r="H125" s="161" t="s">
        <v>457</v>
      </c>
      <c r="I125" s="295"/>
      <c r="J125" s="155" t="str">
        <f>'YARIŞMA BİLGİLERİ'!$F$21</f>
        <v>Yıldız Erkekler</v>
      </c>
      <c r="K125" s="296" t="str">
        <f t="shared" si="1"/>
        <v>ESKİŞEHİR-Kulüpler arası Yıldızlar Ligi 1.Kademe Yarışmaları</v>
      </c>
      <c r="L125" s="159" t="str">
        <f>'2000m.Eng.'!N$4</f>
        <v>10 Mayıs 2014 - 19.20</v>
      </c>
      <c r="M125" s="159" t="s">
        <v>448</v>
      </c>
    </row>
    <row r="126" spans="1:13" s="151" customFormat="1" ht="26.25" customHeight="1">
      <c r="A126" s="153">
        <v>368</v>
      </c>
      <c r="B126" s="247" t="s">
        <v>532</v>
      </c>
      <c r="C126" s="249">
        <f>'2000m.Eng.'!C41</f>
        <v>0</v>
      </c>
      <c r="D126" s="251">
        <f>'2000m.Eng.'!D41</f>
        <v>0</v>
      </c>
      <c r="E126" s="251">
        <f>'2000m.Eng.'!E41</f>
        <v>0</v>
      </c>
      <c r="F126" s="253">
        <f>'2000m.Eng.'!F41</f>
        <v>0</v>
      </c>
      <c r="G126" s="250">
        <f>'2000m.Eng.'!A41</f>
        <v>0</v>
      </c>
      <c r="H126" s="161" t="s">
        <v>457</v>
      </c>
      <c r="I126" s="295"/>
      <c r="J126" s="155" t="str">
        <f>'YARIŞMA BİLGİLERİ'!$F$21</f>
        <v>Yıldız Erkekler</v>
      </c>
      <c r="K126" s="296" t="str">
        <f t="shared" si="1"/>
        <v>ESKİŞEHİR-Kulüpler arası Yıldızlar Ligi 1.Kademe Yarışmaları</v>
      </c>
      <c r="L126" s="159" t="str">
        <f>'2000m.Eng.'!N$4</f>
        <v>10 Mayıs 2014 - 19.20</v>
      </c>
      <c r="M126" s="159" t="s">
        <v>448</v>
      </c>
    </row>
    <row r="127" spans="1:13" s="151" customFormat="1" ht="26.25" customHeight="1">
      <c r="A127" s="153">
        <v>369</v>
      </c>
      <c r="B127" s="247" t="s">
        <v>532</v>
      </c>
      <c r="C127" s="249">
        <f>'2000m.Eng.'!C42</f>
        <v>0</v>
      </c>
      <c r="D127" s="251">
        <f>'2000m.Eng.'!D42</f>
        <v>0</v>
      </c>
      <c r="E127" s="251">
        <f>'2000m.Eng.'!E42</f>
        <v>0</v>
      </c>
      <c r="F127" s="253">
        <f>'2000m.Eng.'!F42</f>
        <v>0</v>
      </c>
      <c r="G127" s="250">
        <f>'2000m.Eng.'!A42</f>
        <v>0</v>
      </c>
      <c r="H127" s="161" t="s">
        <v>457</v>
      </c>
      <c r="I127" s="295"/>
      <c r="J127" s="155" t="str">
        <f>'YARIŞMA BİLGİLERİ'!$F$21</f>
        <v>Yıldız Erkekler</v>
      </c>
      <c r="K127" s="296" t="str">
        <f t="shared" si="1"/>
        <v>ESKİŞEHİR-Kulüpler arası Yıldızlar Ligi 1.Kademe Yarışmaları</v>
      </c>
      <c r="L127" s="159" t="str">
        <f>'2000m.Eng.'!N$4</f>
        <v>10 Mayıs 2014 - 19.20</v>
      </c>
      <c r="M127" s="159" t="s">
        <v>448</v>
      </c>
    </row>
    <row r="128" spans="1:13" s="151" customFormat="1" ht="26.25" customHeight="1">
      <c r="A128" s="153">
        <v>370</v>
      </c>
      <c r="B128" s="247" t="s">
        <v>532</v>
      </c>
      <c r="C128" s="249">
        <f>'2000m.Eng.'!C43</f>
        <v>0</v>
      </c>
      <c r="D128" s="251">
        <f>'2000m.Eng.'!D43</f>
        <v>0</v>
      </c>
      <c r="E128" s="251">
        <f>'2000m.Eng.'!E43</f>
        <v>0</v>
      </c>
      <c r="F128" s="253">
        <f>'2000m.Eng.'!F43</f>
        <v>0</v>
      </c>
      <c r="G128" s="250">
        <f>'2000m.Eng.'!A43</f>
        <v>0</v>
      </c>
      <c r="H128" s="161" t="s">
        <v>457</v>
      </c>
      <c r="I128" s="295"/>
      <c r="J128" s="155" t="str">
        <f>'YARIŞMA BİLGİLERİ'!$F$21</f>
        <v>Yıldız Erkekler</v>
      </c>
      <c r="K128" s="296" t="str">
        <f t="shared" si="1"/>
        <v>ESKİŞEHİR-Kulüpler arası Yıldızlar Ligi 1.Kademe Yarışmaları</v>
      </c>
      <c r="L128" s="159" t="str">
        <f>'2000m.Eng.'!N$4</f>
        <v>10 Mayıs 2014 - 19.20</v>
      </c>
      <c r="M128" s="159" t="s">
        <v>448</v>
      </c>
    </row>
    <row r="129" spans="1:13" s="151" customFormat="1" ht="26.25" customHeight="1">
      <c r="A129" s="153">
        <v>451</v>
      </c>
      <c r="B129" s="247" t="s">
        <v>532</v>
      </c>
      <c r="C129" s="249">
        <f>'2000m.Eng.'!C44</f>
        <v>0</v>
      </c>
      <c r="D129" s="251">
        <f>'2000m.Eng.'!D44</f>
        <v>0</v>
      </c>
      <c r="E129" s="251">
        <f>'2000m.Eng.'!E44</f>
        <v>0</v>
      </c>
      <c r="F129" s="253">
        <f>'2000m.Eng.'!F44</f>
        <v>0</v>
      </c>
      <c r="G129" s="250">
        <f>'2000m.Eng.'!A44</f>
        <v>0</v>
      </c>
      <c r="H129" s="161" t="s">
        <v>457</v>
      </c>
      <c r="I129" s="295"/>
      <c r="J129" s="155" t="str">
        <f>'YARIŞMA BİLGİLERİ'!$F$21</f>
        <v>Yıldız Erkekler</v>
      </c>
      <c r="K129" s="296" t="str">
        <f t="shared" si="1"/>
        <v>ESKİŞEHİR-Kulüpler arası Yıldızlar Ligi 1.Kademe Yarışmaları</v>
      </c>
      <c r="L129" s="159" t="str">
        <f>'2000m.Eng.'!N$4</f>
        <v>10 Mayıs 2014 - 19.20</v>
      </c>
      <c r="M129" s="159" t="s">
        <v>448</v>
      </c>
    </row>
    <row r="130" spans="1:13" s="151" customFormat="1" ht="26.25" customHeight="1">
      <c r="A130" s="153">
        <v>452</v>
      </c>
      <c r="B130" s="247" t="s">
        <v>532</v>
      </c>
      <c r="C130" s="249">
        <f>'2000m.Eng.'!C45</f>
        <v>0</v>
      </c>
      <c r="D130" s="251">
        <f>'2000m.Eng.'!D45</f>
        <v>0</v>
      </c>
      <c r="E130" s="251">
        <f>'2000m.Eng.'!E45</f>
        <v>0</v>
      </c>
      <c r="F130" s="253">
        <f>'2000m.Eng.'!F45</f>
        <v>0</v>
      </c>
      <c r="G130" s="250">
        <f>'2000m.Eng.'!A45</f>
        <v>0</v>
      </c>
      <c r="H130" s="161" t="s">
        <v>457</v>
      </c>
      <c r="I130" s="295"/>
      <c r="J130" s="155" t="str">
        <f>'YARIŞMA BİLGİLERİ'!$F$21</f>
        <v>Yıldız Erkekler</v>
      </c>
      <c r="K130" s="296" t="str">
        <f t="shared" si="1"/>
        <v>ESKİŞEHİR-Kulüpler arası Yıldızlar Ligi 1.Kademe Yarışmaları</v>
      </c>
      <c r="L130" s="159" t="str">
        <f>'2000m.Eng.'!N$4</f>
        <v>10 Mayıs 2014 - 19.20</v>
      </c>
      <c r="M130" s="159" t="s">
        <v>448</v>
      </c>
    </row>
    <row r="131" spans="1:13" s="151" customFormat="1" ht="26.25" customHeight="1">
      <c r="A131" s="153">
        <v>453</v>
      </c>
      <c r="B131" s="247" t="s">
        <v>532</v>
      </c>
      <c r="C131" s="249">
        <f>'2000m.Eng.'!C46</f>
        <v>0</v>
      </c>
      <c r="D131" s="251">
        <f>'2000m.Eng.'!D46</f>
        <v>0</v>
      </c>
      <c r="E131" s="251">
        <f>'2000m.Eng.'!E46</f>
        <v>0</v>
      </c>
      <c r="F131" s="253">
        <f>'2000m.Eng.'!F46</f>
        <v>0</v>
      </c>
      <c r="G131" s="250">
        <f>'2000m.Eng.'!A46</f>
        <v>0</v>
      </c>
      <c r="H131" s="161" t="s">
        <v>457</v>
      </c>
      <c r="I131" s="295"/>
      <c r="J131" s="155" t="str">
        <f>'YARIŞMA BİLGİLERİ'!$F$21</f>
        <v>Yıldız Erkekler</v>
      </c>
      <c r="K131" s="296" t="str">
        <f aca="true" t="shared" si="2" ref="K131:K194">CONCATENATE(K$1,"-",A$1)</f>
        <v>ESKİŞEHİR-Kulüpler arası Yıldızlar Ligi 1.Kademe Yarışmaları</v>
      </c>
      <c r="L131" s="159" t="str">
        <f>'2000m.Eng.'!N$4</f>
        <v>10 Mayıs 2014 - 19.20</v>
      </c>
      <c r="M131" s="159" t="s">
        <v>448</v>
      </c>
    </row>
    <row r="132" spans="1:13" s="151" customFormat="1" ht="26.25" customHeight="1">
      <c r="A132" s="153">
        <v>454</v>
      </c>
      <c r="B132" s="247" t="s">
        <v>532</v>
      </c>
      <c r="C132" s="249">
        <f>'2000m.Eng.'!C47</f>
        <v>0</v>
      </c>
      <c r="D132" s="251">
        <f>'2000m.Eng.'!D47</f>
        <v>0</v>
      </c>
      <c r="E132" s="251">
        <f>'2000m.Eng.'!E47</f>
        <v>0</v>
      </c>
      <c r="F132" s="253">
        <f>'2000m.Eng.'!F47</f>
        <v>0</v>
      </c>
      <c r="G132" s="250">
        <f>'2000m.Eng.'!A47</f>
        <v>0</v>
      </c>
      <c r="H132" s="161" t="s">
        <v>457</v>
      </c>
      <c r="I132" s="295"/>
      <c r="J132" s="155" t="str">
        <f>'YARIŞMA BİLGİLERİ'!$F$21</f>
        <v>Yıldız Erkekler</v>
      </c>
      <c r="K132" s="296" t="str">
        <f t="shared" si="2"/>
        <v>ESKİŞEHİR-Kulüpler arası Yıldızlar Ligi 1.Kademe Yarışmaları</v>
      </c>
      <c r="L132" s="159" t="str">
        <f>'2000m.Eng.'!N$4</f>
        <v>10 Mayıs 2014 - 19.20</v>
      </c>
      <c r="M132" s="159" t="s">
        <v>448</v>
      </c>
    </row>
    <row r="133" spans="1:13" s="151" customFormat="1" ht="26.25" customHeight="1">
      <c r="A133" s="153">
        <v>455</v>
      </c>
      <c r="B133" s="247" t="s">
        <v>534</v>
      </c>
      <c r="C133" s="249" t="e">
        <f>#REF!</f>
        <v>#REF!</v>
      </c>
      <c r="D133" s="251" t="e">
        <f>#REF!</f>
        <v>#REF!</v>
      </c>
      <c r="E133" s="251" t="e">
        <f>#REF!</f>
        <v>#REF!</v>
      </c>
      <c r="F133" s="252" t="e">
        <f>#REF!</f>
        <v>#REF!</v>
      </c>
      <c r="G133" s="250" t="e">
        <f>#REF!</f>
        <v>#REF!</v>
      </c>
      <c r="H133" s="161" t="s">
        <v>459</v>
      </c>
      <c r="I133" s="295"/>
      <c r="J133" s="155" t="str">
        <f>'YARIŞMA BİLGİLERİ'!$F$21</f>
        <v>Yıldız Erkekler</v>
      </c>
      <c r="K133" s="296" t="str">
        <f t="shared" si="2"/>
        <v>ESKİŞEHİR-Kulüpler arası Yıldızlar Ligi 1.Kademe Yarışmaları</v>
      </c>
      <c r="L133" s="159" t="e">
        <f>#REF!</f>
        <v>#REF!</v>
      </c>
      <c r="M133" s="159" t="s">
        <v>448</v>
      </c>
    </row>
    <row r="134" spans="1:13" s="151" customFormat="1" ht="26.25" customHeight="1">
      <c r="A134" s="153">
        <v>456</v>
      </c>
      <c r="B134" s="247" t="s">
        <v>534</v>
      </c>
      <c r="C134" s="249" t="e">
        <f>#REF!</f>
        <v>#REF!</v>
      </c>
      <c r="D134" s="251" t="e">
        <f>#REF!</f>
        <v>#REF!</v>
      </c>
      <c r="E134" s="251" t="e">
        <f>#REF!</f>
        <v>#REF!</v>
      </c>
      <c r="F134" s="252" t="e">
        <f>#REF!</f>
        <v>#REF!</v>
      </c>
      <c r="G134" s="250" t="e">
        <f>#REF!</f>
        <v>#REF!</v>
      </c>
      <c r="H134" s="161" t="s">
        <v>459</v>
      </c>
      <c r="I134" s="295"/>
      <c r="J134" s="155" t="str">
        <f>'YARIŞMA BİLGİLERİ'!$F$21</f>
        <v>Yıldız Erkekler</v>
      </c>
      <c r="K134" s="296" t="str">
        <f t="shared" si="2"/>
        <v>ESKİŞEHİR-Kulüpler arası Yıldızlar Ligi 1.Kademe Yarışmaları</v>
      </c>
      <c r="L134" s="159" t="e">
        <f>#REF!</f>
        <v>#REF!</v>
      </c>
      <c r="M134" s="159" t="s">
        <v>448</v>
      </c>
    </row>
    <row r="135" spans="1:13" s="151" customFormat="1" ht="26.25" customHeight="1">
      <c r="A135" s="153">
        <v>457</v>
      </c>
      <c r="B135" s="247" t="s">
        <v>534</v>
      </c>
      <c r="C135" s="249" t="e">
        <f>#REF!</f>
        <v>#REF!</v>
      </c>
      <c r="D135" s="251" t="e">
        <f>#REF!</f>
        <v>#REF!</v>
      </c>
      <c r="E135" s="251" t="e">
        <f>#REF!</f>
        <v>#REF!</v>
      </c>
      <c r="F135" s="252" t="e">
        <f>#REF!</f>
        <v>#REF!</v>
      </c>
      <c r="G135" s="250" t="e">
        <f>#REF!</f>
        <v>#REF!</v>
      </c>
      <c r="H135" s="161" t="s">
        <v>459</v>
      </c>
      <c r="I135" s="295"/>
      <c r="J135" s="155" t="str">
        <f>'YARIŞMA BİLGİLERİ'!$F$21</f>
        <v>Yıldız Erkekler</v>
      </c>
      <c r="K135" s="296" t="str">
        <f t="shared" si="2"/>
        <v>ESKİŞEHİR-Kulüpler arası Yıldızlar Ligi 1.Kademe Yarışmaları</v>
      </c>
      <c r="L135" s="159" t="e">
        <f>#REF!</f>
        <v>#REF!</v>
      </c>
      <c r="M135" s="159" t="s">
        <v>448</v>
      </c>
    </row>
    <row r="136" spans="1:13" s="151" customFormat="1" ht="26.25" customHeight="1">
      <c r="A136" s="153">
        <v>458</v>
      </c>
      <c r="B136" s="247" t="s">
        <v>534</v>
      </c>
      <c r="C136" s="249" t="e">
        <f>#REF!</f>
        <v>#REF!</v>
      </c>
      <c r="D136" s="251" t="e">
        <f>#REF!</f>
        <v>#REF!</v>
      </c>
      <c r="E136" s="251" t="e">
        <f>#REF!</f>
        <v>#REF!</v>
      </c>
      <c r="F136" s="252" t="e">
        <f>#REF!</f>
        <v>#REF!</v>
      </c>
      <c r="G136" s="250" t="e">
        <f>#REF!</f>
        <v>#REF!</v>
      </c>
      <c r="H136" s="161" t="s">
        <v>459</v>
      </c>
      <c r="I136" s="295"/>
      <c r="J136" s="155" t="str">
        <f>'YARIŞMA BİLGİLERİ'!$F$21</f>
        <v>Yıldız Erkekler</v>
      </c>
      <c r="K136" s="296" t="str">
        <f t="shared" si="2"/>
        <v>ESKİŞEHİR-Kulüpler arası Yıldızlar Ligi 1.Kademe Yarışmaları</v>
      </c>
      <c r="L136" s="159" t="e">
        <f>#REF!</f>
        <v>#REF!</v>
      </c>
      <c r="M136" s="159" t="s">
        <v>448</v>
      </c>
    </row>
    <row r="137" spans="1:13" s="151" customFormat="1" ht="26.25" customHeight="1">
      <c r="A137" s="153">
        <v>459</v>
      </c>
      <c r="B137" s="247" t="s">
        <v>534</v>
      </c>
      <c r="C137" s="249" t="e">
        <f>#REF!</f>
        <v>#REF!</v>
      </c>
      <c r="D137" s="251" t="e">
        <f>#REF!</f>
        <v>#REF!</v>
      </c>
      <c r="E137" s="251" t="e">
        <f>#REF!</f>
        <v>#REF!</v>
      </c>
      <c r="F137" s="252" t="e">
        <f>#REF!</f>
        <v>#REF!</v>
      </c>
      <c r="G137" s="250" t="e">
        <f>#REF!</f>
        <v>#REF!</v>
      </c>
      <c r="H137" s="161" t="s">
        <v>459</v>
      </c>
      <c r="I137" s="295"/>
      <c r="J137" s="155" t="str">
        <f>'YARIŞMA BİLGİLERİ'!$F$21</f>
        <v>Yıldız Erkekler</v>
      </c>
      <c r="K137" s="296" t="str">
        <f t="shared" si="2"/>
        <v>ESKİŞEHİR-Kulüpler arası Yıldızlar Ligi 1.Kademe Yarışmaları</v>
      </c>
      <c r="L137" s="159" t="e">
        <f>#REF!</f>
        <v>#REF!</v>
      </c>
      <c r="M137" s="159" t="s">
        <v>448</v>
      </c>
    </row>
    <row r="138" spans="1:13" s="151" customFormat="1" ht="26.25" customHeight="1">
      <c r="A138" s="153">
        <v>460</v>
      </c>
      <c r="B138" s="247" t="s">
        <v>534</v>
      </c>
      <c r="C138" s="249" t="e">
        <f>#REF!</f>
        <v>#REF!</v>
      </c>
      <c r="D138" s="251" t="e">
        <f>#REF!</f>
        <v>#REF!</v>
      </c>
      <c r="E138" s="251" t="e">
        <f>#REF!</f>
        <v>#REF!</v>
      </c>
      <c r="F138" s="252" t="e">
        <f>#REF!</f>
        <v>#REF!</v>
      </c>
      <c r="G138" s="250" t="e">
        <f>#REF!</f>
        <v>#REF!</v>
      </c>
      <c r="H138" s="161" t="s">
        <v>459</v>
      </c>
      <c r="I138" s="295"/>
      <c r="J138" s="155" t="str">
        <f>'YARIŞMA BİLGİLERİ'!$F$21</f>
        <v>Yıldız Erkekler</v>
      </c>
      <c r="K138" s="296" t="str">
        <f t="shared" si="2"/>
        <v>ESKİŞEHİR-Kulüpler arası Yıldızlar Ligi 1.Kademe Yarışmaları</v>
      </c>
      <c r="L138" s="159" t="e">
        <f>#REF!</f>
        <v>#REF!</v>
      </c>
      <c r="M138" s="159" t="s">
        <v>448</v>
      </c>
    </row>
    <row r="139" spans="1:13" s="151" customFormat="1" ht="26.25" customHeight="1">
      <c r="A139" s="153">
        <v>461</v>
      </c>
      <c r="B139" s="247" t="s">
        <v>534</v>
      </c>
      <c r="C139" s="249" t="e">
        <f>#REF!</f>
        <v>#REF!</v>
      </c>
      <c r="D139" s="251" t="e">
        <f>#REF!</f>
        <v>#REF!</v>
      </c>
      <c r="E139" s="251" t="e">
        <f>#REF!</f>
        <v>#REF!</v>
      </c>
      <c r="F139" s="252" t="e">
        <f>#REF!</f>
        <v>#REF!</v>
      </c>
      <c r="G139" s="250" t="e">
        <f>#REF!</f>
        <v>#REF!</v>
      </c>
      <c r="H139" s="161" t="s">
        <v>459</v>
      </c>
      <c r="I139" s="295"/>
      <c r="J139" s="155" t="str">
        <f>'YARIŞMA BİLGİLERİ'!$F$21</f>
        <v>Yıldız Erkekler</v>
      </c>
      <c r="K139" s="296" t="str">
        <f t="shared" si="2"/>
        <v>ESKİŞEHİR-Kulüpler arası Yıldızlar Ligi 1.Kademe Yarışmaları</v>
      </c>
      <c r="L139" s="159" t="e">
        <f>#REF!</f>
        <v>#REF!</v>
      </c>
      <c r="M139" s="159" t="s">
        <v>448</v>
      </c>
    </row>
    <row r="140" spans="1:13" s="151" customFormat="1" ht="26.25" customHeight="1">
      <c r="A140" s="153">
        <v>462</v>
      </c>
      <c r="B140" s="247" t="s">
        <v>534</v>
      </c>
      <c r="C140" s="249" t="e">
        <f>#REF!</f>
        <v>#REF!</v>
      </c>
      <c r="D140" s="251" t="e">
        <f>#REF!</f>
        <v>#REF!</v>
      </c>
      <c r="E140" s="251" t="e">
        <f>#REF!</f>
        <v>#REF!</v>
      </c>
      <c r="F140" s="252" t="e">
        <f>#REF!</f>
        <v>#REF!</v>
      </c>
      <c r="G140" s="250" t="e">
        <f>#REF!</f>
        <v>#REF!</v>
      </c>
      <c r="H140" s="161" t="s">
        <v>459</v>
      </c>
      <c r="I140" s="295"/>
      <c r="J140" s="155" t="str">
        <f>'YARIŞMA BİLGİLERİ'!$F$21</f>
        <v>Yıldız Erkekler</v>
      </c>
      <c r="K140" s="296" t="str">
        <f t="shared" si="2"/>
        <v>ESKİŞEHİR-Kulüpler arası Yıldızlar Ligi 1.Kademe Yarışmaları</v>
      </c>
      <c r="L140" s="159" t="e">
        <f>#REF!</f>
        <v>#REF!</v>
      </c>
      <c r="M140" s="159" t="s">
        <v>448</v>
      </c>
    </row>
    <row r="141" spans="1:13" s="151" customFormat="1" ht="26.25" customHeight="1">
      <c r="A141" s="153">
        <v>463</v>
      </c>
      <c r="B141" s="247" t="s">
        <v>534</v>
      </c>
      <c r="C141" s="249" t="e">
        <f>#REF!</f>
        <v>#REF!</v>
      </c>
      <c r="D141" s="251" t="e">
        <f>#REF!</f>
        <v>#REF!</v>
      </c>
      <c r="E141" s="251" t="e">
        <f>#REF!</f>
        <v>#REF!</v>
      </c>
      <c r="F141" s="252" t="e">
        <f>#REF!</f>
        <v>#REF!</v>
      </c>
      <c r="G141" s="250" t="e">
        <f>#REF!</f>
        <v>#REF!</v>
      </c>
      <c r="H141" s="161" t="s">
        <v>459</v>
      </c>
      <c r="I141" s="295"/>
      <c r="J141" s="155" t="str">
        <f>'YARIŞMA BİLGİLERİ'!$F$21</f>
        <v>Yıldız Erkekler</v>
      </c>
      <c r="K141" s="296" t="str">
        <f t="shared" si="2"/>
        <v>ESKİŞEHİR-Kulüpler arası Yıldızlar Ligi 1.Kademe Yarışmaları</v>
      </c>
      <c r="L141" s="159" t="e">
        <f>#REF!</f>
        <v>#REF!</v>
      </c>
      <c r="M141" s="159" t="s">
        <v>448</v>
      </c>
    </row>
    <row r="142" spans="1:13" s="151" customFormat="1" ht="26.25" customHeight="1">
      <c r="A142" s="153">
        <v>464</v>
      </c>
      <c r="B142" s="247" t="s">
        <v>534</v>
      </c>
      <c r="C142" s="249" t="e">
        <f>#REF!</f>
        <v>#REF!</v>
      </c>
      <c r="D142" s="251" t="e">
        <f>#REF!</f>
        <v>#REF!</v>
      </c>
      <c r="E142" s="251" t="e">
        <f>#REF!</f>
        <v>#REF!</v>
      </c>
      <c r="F142" s="252" t="e">
        <f>#REF!</f>
        <v>#REF!</v>
      </c>
      <c r="G142" s="250" t="e">
        <f>#REF!</f>
        <v>#REF!</v>
      </c>
      <c r="H142" s="161" t="s">
        <v>459</v>
      </c>
      <c r="I142" s="295"/>
      <c r="J142" s="155" t="str">
        <f>'YARIŞMA BİLGİLERİ'!$F$21</f>
        <v>Yıldız Erkekler</v>
      </c>
      <c r="K142" s="296" t="str">
        <f t="shared" si="2"/>
        <v>ESKİŞEHİR-Kulüpler arası Yıldızlar Ligi 1.Kademe Yarışmaları</v>
      </c>
      <c r="L142" s="159" t="e">
        <f>#REF!</f>
        <v>#REF!</v>
      </c>
      <c r="M142" s="159" t="s">
        <v>448</v>
      </c>
    </row>
    <row r="143" spans="1:13" s="151" customFormat="1" ht="26.25" customHeight="1">
      <c r="A143" s="153">
        <v>465</v>
      </c>
      <c r="B143" s="247" t="s">
        <v>534</v>
      </c>
      <c r="C143" s="249" t="e">
        <f>#REF!</f>
        <v>#REF!</v>
      </c>
      <c r="D143" s="251" t="e">
        <f>#REF!</f>
        <v>#REF!</v>
      </c>
      <c r="E143" s="251" t="e">
        <f>#REF!</f>
        <v>#REF!</v>
      </c>
      <c r="F143" s="252" t="e">
        <f>#REF!</f>
        <v>#REF!</v>
      </c>
      <c r="G143" s="250" t="e">
        <f>#REF!</f>
        <v>#REF!</v>
      </c>
      <c r="H143" s="161" t="s">
        <v>459</v>
      </c>
      <c r="I143" s="295"/>
      <c r="J143" s="155" t="str">
        <f>'YARIŞMA BİLGİLERİ'!$F$21</f>
        <v>Yıldız Erkekler</v>
      </c>
      <c r="K143" s="296" t="str">
        <f t="shared" si="2"/>
        <v>ESKİŞEHİR-Kulüpler arası Yıldızlar Ligi 1.Kademe Yarışmaları</v>
      </c>
      <c r="L143" s="159" t="e">
        <f>#REF!</f>
        <v>#REF!</v>
      </c>
      <c r="M143" s="159" t="s">
        <v>448</v>
      </c>
    </row>
    <row r="144" spans="1:13" s="151" customFormat="1" ht="26.25" customHeight="1">
      <c r="A144" s="153">
        <v>466</v>
      </c>
      <c r="B144" s="247" t="s">
        <v>534</v>
      </c>
      <c r="C144" s="249" t="e">
        <f>#REF!</f>
        <v>#REF!</v>
      </c>
      <c r="D144" s="251" t="e">
        <f>#REF!</f>
        <v>#REF!</v>
      </c>
      <c r="E144" s="251" t="e">
        <f>#REF!</f>
        <v>#REF!</v>
      </c>
      <c r="F144" s="252" t="e">
        <f>#REF!</f>
        <v>#REF!</v>
      </c>
      <c r="G144" s="250" t="e">
        <f>#REF!</f>
        <v>#REF!</v>
      </c>
      <c r="H144" s="161" t="s">
        <v>459</v>
      </c>
      <c r="I144" s="295"/>
      <c r="J144" s="155" t="str">
        <f>'YARIŞMA BİLGİLERİ'!$F$21</f>
        <v>Yıldız Erkekler</v>
      </c>
      <c r="K144" s="296" t="str">
        <f t="shared" si="2"/>
        <v>ESKİŞEHİR-Kulüpler arası Yıldızlar Ligi 1.Kademe Yarışmaları</v>
      </c>
      <c r="L144" s="159" t="e">
        <f>#REF!</f>
        <v>#REF!</v>
      </c>
      <c r="M144" s="159" t="s">
        <v>448</v>
      </c>
    </row>
    <row r="145" spans="1:13" s="151" customFormat="1" ht="26.25" customHeight="1">
      <c r="A145" s="153">
        <v>467</v>
      </c>
      <c r="B145" s="247" t="s">
        <v>534</v>
      </c>
      <c r="C145" s="249" t="e">
        <f>#REF!</f>
        <v>#REF!</v>
      </c>
      <c r="D145" s="251" t="e">
        <f>#REF!</f>
        <v>#REF!</v>
      </c>
      <c r="E145" s="251" t="e">
        <f>#REF!</f>
        <v>#REF!</v>
      </c>
      <c r="F145" s="252" t="e">
        <f>#REF!</f>
        <v>#REF!</v>
      </c>
      <c r="G145" s="250" t="e">
        <f>#REF!</f>
        <v>#REF!</v>
      </c>
      <c r="H145" s="161" t="s">
        <v>459</v>
      </c>
      <c r="I145" s="295"/>
      <c r="J145" s="155" t="str">
        <f>'YARIŞMA BİLGİLERİ'!$F$21</f>
        <v>Yıldız Erkekler</v>
      </c>
      <c r="K145" s="296" t="str">
        <f t="shared" si="2"/>
        <v>ESKİŞEHİR-Kulüpler arası Yıldızlar Ligi 1.Kademe Yarışmaları</v>
      </c>
      <c r="L145" s="159" t="e">
        <f>#REF!</f>
        <v>#REF!</v>
      </c>
      <c r="M145" s="159" t="s">
        <v>448</v>
      </c>
    </row>
    <row r="146" spans="1:13" s="151" customFormat="1" ht="26.25" customHeight="1">
      <c r="A146" s="153">
        <v>468</v>
      </c>
      <c r="B146" s="247" t="s">
        <v>534</v>
      </c>
      <c r="C146" s="249" t="e">
        <f>#REF!</f>
        <v>#REF!</v>
      </c>
      <c r="D146" s="251" t="e">
        <f>#REF!</f>
        <v>#REF!</v>
      </c>
      <c r="E146" s="251" t="e">
        <f>#REF!</f>
        <v>#REF!</v>
      </c>
      <c r="F146" s="252" t="e">
        <f>#REF!</f>
        <v>#REF!</v>
      </c>
      <c r="G146" s="250" t="e">
        <f>#REF!</f>
        <v>#REF!</v>
      </c>
      <c r="H146" s="161" t="s">
        <v>459</v>
      </c>
      <c r="I146" s="295"/>
      <c r="J146" s="155" t="str">
        <f>'YARIŞMA BİLGİLERİ'!$F$21</f>
        <v>Yıldız Erkekler</v>
      </c>
      <c r="K146" s="296" t="str">
        <f t="shared" si="2"/>
        <v>ESKİŞEHİR-Kulüpler arası Yıldızlar Ligi 1.Kademe Yarışmaları</v>
      </c>
      <c r="L146" s="159" t="e">
        <f>#REF!</f>
        <v>#REF!</v>
      </c>
      <c r="M146" s="159" t="s">
        <v>448</v>
      </c>
    </row>
    <row r="147" spans="1:13" s="297" customFormat="1" ht="26.25" customHeight="1">
      <c r="A147" s="153">
        <v>469</v>
      </c>
      <c r="B147" s="247" t="s">
        <v>534</v>
      </c>
      <c r="C147" s="249" t="e">
        <f>#REF!</f>
        <v>#REF!</v>
      </c>
      <c r="D147" s="251" t="e">
        <f>#REF!</f>
        <v>#REF!</v>
      </c>
      <c r="E147" s="251" t="e">
        <f>#REF!</f>
        <v>#REF!</v>
      </c>
      <c r="F147" s="252" t="e">
        <f>#REF!</f>
        <v>#REF!</v>
      </c>
      <c r="G147" s="250" t="e">
        <f>#REF!</f>
        <v>#REF!</v>
      </c>
      <c r="H147" s="161" t="s">
        <v>459</v>
      </c>
      <c r="I147" s="295"/>
      <c r="J147" s="155" t="str">
        <f>'YARIŞMA BİLGİLERİ'!$F$21</f>
        <v>Yıldız Erkekler</v>
      </c>
      <c r="K147" s="296" t="str">
        <f t="shared" si="2"/>
        <v>ESKİŞEHİR-Kulüpler arası Yıldızlar Ligi 1.Kademe Yarışmaları</v>
      </c>
      <c r="L147" s="159" t="e">
        <f>#REF!</f>
        <v>#REF!</v>
      </c>
      <c r="M147" s="159" t="s">
        <v>448</v>
      </c>
    </row>
    <row r="148" spans="1:13" s="297" customFormat="1" ht="26.25" customHeight="1">
      <c r="A148" s="153">
        <v>470</v>
      </c>
      <c r="B148" s="247" t="s">
        <v>534</v>
      </c>
      <c r="C148" s="249" t="e">
        <f>#REF!</f>
        <v>#REF!</v>
      </c>
      <c r="D148" s="251" t="e">
        <f>#REF!</f>
        <v>#REF!</v>
      </c>
      <c r="E148" s="251" t="e">
        <f>#REF!</f>
        <v>#REF!</v>
      </c>
      <c r="F148" s="252" t="e">
        <f>#REF!</f>
        <v>#REF!</v>
      </c>
      <c r="G148" s="250" t="e">
        <f>#REF!</f>
        <v>#REF!</v>
      </c>
      <c r="H148" s="161" t="s">
        <v>459</v>
      </c>
      <c r="I148" s="295"/>
      <c r="J148" s="155" t="str">
        <f>'YARIŞMA BİLGİLERİ'!$F$21</f>
        <v>Yıldız Erkekler</v>
      </c>
      <c r="K148" s="296" t="str">
        <f t="shared" si="2"/>
        <v>ESKİŞEHİR-Kulüpler arası Yıldızlar Ligi 1.Kademe Yarışmaları</v>
      </c>
      <c r="L148" s="159" t="e">
        <f>#REF!</f>
        <v>#REF!</v>
      </c>
      <c r="M148" s="159" t="s">
        <v>448</v>
      </c>
    </row>
    <row r="149" spans="1:13" s="297" customFormat="1" ht="26.25" customHeight="1">
      <c r="A149" s="153">
        <v>471</v>
      </c>
      <c r="B149" s="247" t="s">
        <v>534</v>
      </c>
      <c r="C149" s="249" t="e">
        <f>#REF!</f>
        <v>#REF!</v>
      </c>
      <c r="D149" s="251" t="e">
        <f>#REF!</f>
        <v>#REF!</v>
      </c>
      <c r="E149" s="251" t="e">
        <f>#REF!</f>
        <v>#REF!</v>
      </c>
      <c r="F149" s="252" t="e">
        <f>#REF!</f>
        <v>#REF!</v>
      </c>
      <c r="G149" s="250" t="e">
        <f>#REF!</f>
        <v>#REF!</v>
      </c>
      <c r="H149" s="161" t="s">
        <v>459</v>
      </c>
      <c r="I149" s="295"/>
      <c r="J149" s="155" t="str">
        <f>'YARIŞMA BİLGİLERİ'!$F$21</f>
        <v>Yıldız Erkekler</v>
      </c>
      <c r="K149" s="296" t="str">
        <f t="shared" si="2"/>
        <v>ESKİŞEHİR-Kulüpler arası Yıldızlar Ligi 1.Kademe Yarışmaları</v>
      </c>
      <c r="L149" s="159" t="e">
        <f>#REF!</f>
        <v>#REF!</v>
      </c>
      <c r="M149" s="159" t="s">
        <v>448</v>
      </c>
    </row>
    <row r="150" spans="1:13" s="297" customFormat="1" ht="26.25" customHeight="1">
      <c r="A150" s="153">
        <v>472</v>
      </c>
      <c r="B150" s="247" t="s">
        <v>534</v>
      </c>
      <c r="C150" s="249" t="e">
        <f>#REF!</f>
        <v>#REF!</v>
      </c>
      <c r="D150" s="251" t="e">
        <f>#REF!</f>
        <v>#REF!</v>
      </c>
      <c r="E150" s="251" t="e">
        <f>#REF!</f>
        <v>#REF!</v>
      </c>
      <c r="F150" s="252" t="e">
        <f>#REF!</f>
        <v>#REF!</v>
      </c>
      <c r="G150" s="250" t="e">
        <f>#REF!</f>
        <v>#REF!</v>
      </c>
      <c r="H150" s="161" t="s">
        <v>459</v>
      </c>
      <c r="I150" s="295"/>
      <c r="J150" s="155" t="str">
        <f>'YARIŞMA BİLGİLERİ'!$F$21</f>
        <v>Yıldız Erkekler</v>
      </c>
      <c r="K150" s="296" t="str">
        <f t="shared" si="2"/>
        <v>ESKİŞEHİR-Kulüpler arası Yıldızlar Ligi 1.Kademe Yarışmaları</v>
      </c>
      <c r="L150" s="159" t="e">
        <f>#REF!</f>
        <v>#REF!</v>
      </c>
      <c r="M150" s="159" t="s">
        <v>448</v>
      </c>
    </row>
    <row r="151" spans="1:13" s="297" customFormat="1" ht="26.25" customHeight="1">
      <c r="A151" s="153">
        <v>473</v>
      </c>
      <c r="B151" s="247" t="s">
        <v>534</v>
      </c>
      <c r="C151" s="249" t="e">
        <f>#REF!</f>
        <v>#REF!</v>
      </c>
      <c r="D151" s="251" t="e">
        <f>#REF!</f>
        <v>#REF!</v>
      </c>
      <c r="E151" s="251" t="e">
        <f>#REF!</f>
        <v>#REF!</v>
      </c>
      <c r="F151" s="252" t="e">
        <f>#REF!</f>
        <v>#REF!</v>
      </c>
      <c r="G151" s="250" t="e">
        <f>#REF!</f>
        <v>#REF!</v>
      </c>
      <c r="H151" s="161" t="s">
        <v>459</v>
      </c>
      <c r="I151" s="295"/>
      <c r="J151" s="155" t="str">
        <f>'YARIŞMA BİLGİLERİ'!$F$21</f>
        <v>Yıldız Erkekler</v>
      </c>
      <c r="K151" s="296" t="str">
        <f t="shared" si="2"/>
        <v>ESKİŞEHİR-Kulüpler arası Yıldızlar Ligi 1.Kademe Yarışmaları</v>
      </c>
      <c r="L151" s="159" t="e">
        <f>#REF!</f>
        <v>#REF!</v>
      </c>
      <c r="M151" s="159" t="s">
        <v>448</v>
      </c>
    </row>
    <row r="152" spans="1:13" s="297" customFormat="1" ht="26.25" customHeight="1">
      <c r="A152" s="153">
        <v>474</v>
      </c>
      <c r="B152" s="247" t="s">
        <v>534</v>
      </c>
      <c r="C152" s="249" t="e">
        <f>#REF!</f>
        <v>#REF!</v>
      </c>
      <c r="D152" s="251" t="e">
        <f>#REF!</f>
        <v>#REF!</v>
      </c>
      <c r="E152" s="251" t="e">
        <f>#REF!</f>
        <v>#REF!</v>
      </c>
      <c r="F152" s="252" t="e">
        <f>#REF!</f>
        <v>#REF!</v>
      </c>
      <c r="G152" s="250" t="e">
        <f>#REF!</f>
        <v>#REF!</v>
      </c>
      <c r="H152" s="161" t="s">
        <v>459</v>
      </c>
      <c r="I152" s="295"/>
      <c r="J152" s="155" t="str">
        <f>'YARIŞMA BİLGİLERİ'!$F$21</f>
        <v>Yıldız Erkekler</v>
      </c>
      <c r="K152" s="296" t="str">
        <f t="shared" si="2"/>
        <v>ESKİŞEHİR-Kulüpler arası Yıldızlar Ligi 1.Kademe Yarışmaları</v>
      </c>
      <c r="L152" s="159" t="e">
        <f>#REF!</f>
        <v>#REF!</v>
      </c>
      <c r="M152" s="159" t="s">
        <v>448</v>
      </c>
    </row>
    <row r="153" spans="1:13" s="297" customFormat="1" ht="26.25" customHeight="1">
      <c r="A153" s="153">
        <v>475</v>
      </c>
      <c r="B153" s="247" t="s">
        <v>534</v>
      </c>
      <c r="C153" s="249" t="e">
        <f>#REF!</f>
        <v>#REF!</v>
      </c>
      <c r="D153" s="251" t="e">
        <f>#REF!</f>
        <v>#REF!</v>
      </c>
      <c r="E153" s="251" t="e">
        <f>#REF!</f>
        <v>#REF!</v>
      </c>
      <c r="F153" s="252" t="e">
        <f>#REF!</f>
        <v>#REF!</v>
      </c>
      <c r="G153" s="250" t="e">
        <f>#REF!</f>
        <v>#REF!</v>
      </c>
      <c r="H153" s="161" t="s">
        <v>459</v>
      </c>
      <c r="I153" s="295"/>
      <c r="J153" s="155" t="str">
        <f>'YARIŞMA BİLGİLERİ'!$F$21</f>
        <v>Yıldız Erkekler</v>
      </c>
      <c r="K153" s="296" t="str">
        <f t="shared" si="2"/>
        <v>ESKİŞEHİR-Kulüpler arası Yıldızlar Ligi 1.Kademe Yarışmaları</v>
      </c>
      <c r="L153" s="159" t="e">
        <f>#REF!</f>
        <v>#REF!</v>
      </c>
      <c r="M153" s="159" t="s">
        <v>448</v>
      </c>
    </row>
    <row r="154" spans="1:13" s="297" customFormat="1" ht="26.25" customHeight="1">
      <c r="A154" s="153">
        <v>476</v>
      </c>
      <c r="B154" s="247" t="s">
        <v>534</v>
      </c>
      <c r="C154" s="249" t="e">
        <f>#REF!</f>
        <v>#REF!</v>
      </c>
      <c r="D154" s="251" t="e">
        <f>#REF!</f>
        <v>#REF!</v>
      </c>
      <c r="E154" s="251" t="e">
        <f>#REF!</f>
        <v>#REF!</v>
      </c>
      <c r="F154" s="252" t="e">
        <f>#REF!</f>
        <v>#REF!</v>
      </c>
      <c r="G154" s="250" t="e">
        <f>#REF!</f>
        <v>#REF!</v>
      </c>
      <c r="H154" s="161" t="s">
        <v>459</v>
      </c>
      <c r="I154" s="295"/>
      <c r="J154" s="155" t="str">
        <f>'YARIŞMA BİLGİLERİ'!$F$21</f>
        <v>Yıldız Erkekler</v>
      </c>
      <c r="K154" s="296" t="str">
        <f t="shared" si="2"/>
        <v>ESKİŞEHİR-Kulüpler arası Yıldızlar Ligi 1.Kademe Yarışmaları</v>
      </c>
      <c r="L154" s="159" t="e">
        <f>#REF!</f>
        <v>#REF!</v>
      </c>
      <c r="M154" s="159" t="s">
        <v>448</v>
      </c>
    </row>
    <row r="155" spans="1:13" s="297" customFormat="1" ht="26.25" customHeight="1">
      <c r="A155" s="153">
        <v>477</v>
      </c>
      <c r="B155" s="247" t="s">
        <v>534</v>
      </c>
      <c r="C155" s="249" t="e">
        <f>#REF!</f>
        <v>#REF!</v>
      </c>
      <c r="D155" s="251" t="e">
        <f>#REF!</f>
        <v>#REF!</v>
      </c>
      <c r="E155" s="251" t="e">
        <f>#REF!</f>
        <v>#REF!</v>
      </c>
      <c r="F155" s="252" t="e">
        <f>#REF!</f>
        <v>#REF!</v>
      </c>
      <c r="G155" s="250" t="e">
        <f>#REF!</f>
        <v>#REF!</v>
      </c>
      <c r="H155" s="161" t="s">
        <v>459</v>
      </c>
      <c r="I155" s="295"/>
      <c r="J155" s="155" t="str">
        <f>'YARIŞMA BİLGİLERİ'!$F$21</f>
        <v>Yıldız Erkekler</v>
      </c>
      <c r="K155" s="296" t="str">
        <f t="shared" si="2"/>
        <v>ESKİŞEHİR-Kulüpler arası Yıldızlar Ligi 1.Kademe Yarışmaları</v>
      </c>
      <c r="L155" s="159" t="e">
        <f>#REF!</f>
        <v>#REF!</v>
      </c>
      <c r="M155" s="159" t="s">
        <v>448</v>
      </c>
    </row>
    <row r="156" spans="1:13" s="297" customFormat="1" ht="26.25" customHeight="1">
      <c r="A156" s="153">
        <v>478</v>
      </c>
      <c r="B156" s="247" t="s">
        <v>534</v>
      </c>
      <c r="C156" s="249" t="e">
        <f>#REF!</f>
        <v>#REF!</v>
      </c>
      <c r="D156" s="251" t="e">
        <f>#REF!</f>
        <v>#REF!</v>
      </c>
      <c r="E156" s="251" t="e">
        <f>#REF!</f>
        <v>#REF!</v>
      </c>
      <c r="F156" s="252" t="e">
        <f>#REF!</f>
        <v>#REF!</v>
      </c>
      <c r="G156" s="250" t="e">
        <f>#REF!</f>
        <v>#REF!</v>
      </c>
      <c r="H156" s="161" t="s">
        <v>459</v>
      </c>
      <c r="I156" s="295"/>
      <c r="J156" s="155" t="str">
        <f>'YARIŞMA BİLGİLERİ'!$F$21</f>
        <v>Yıldız Erkekler</v>
      </c>
      <c r="K156" s="296" t="str">
        <f t="shared" si="2"/>
        <v>ESKİŞEHİR-Kulüpler arası Yıldızlar Ligi 1.Kademe Yarışmaları</v>
      </c>
      <c r="L156" s="159" t="e">
        <f>#REF!</f>
        <v>#REF!</v>
      </c>
      <c r="M156" s="159" t="s">
        <v>448</v>
      </c>
    </row>
    <row r="157" spans="1:13" s="297" customFormat="1" ht="26.25" customHeight="1">
      <c r="A157" s="153">
        <v>479</v>
      </c>
      <c r="B157" s="247" t="s">
        <v>534</v>
      </c>
      <c r="C157" s="249" t="e">
        <f>#REF!</f>
        <v>#REF!</v>
      </c>
      <c r="D157" s="251" t="e">
        <f>#REF!</f>
        <v>#REF!</v>
      </c>
      <c r="E157" s="251" t="e">
        <f>#REF!</f>
        <v>#REF!</v>
      </c>
      <c r="F157" s="252" t="e">
        <f>#REF!</f>
        <v>#REF!</v>
      </c>
      <c r="G157" s="250" t="e">
        <f>#REF!</f>
        <v>#REF!</v>
      </c>
      <c r="H157" s="161" t="s">
        <v>459</v>
      </c>
      <c r="I157" s="295"/>
      <c r="J157" s="155" t="str">
        <f>'YARIŞMA BİLGİLERİ'!$F$21</f>
        <v>Yıldız Erkekler</v>
      </c>
      <c r="K157" s="296" t="str">
        <f t="shared" si="2"/>
        <v>ESKİŞEHİR-Kulüpler arası Yıldızlar Ligi 1.Kademe Yarışmaları</v>
      </c>
      <c r="L157" s="159" t="e">
        <f>#REF!</f>
        <v>#REF!</v>
      </c>
      <c r="M157" s="159" t="s">
        <v>448</v>
      </c>
    </row>
    <row r="158" spans="1:13" s="297" customFormat="1" ht="26.25" customHeight="1">
      <c r="A158" s="153">
        <v>480</v>
      </c>
      <c r="B158" s="247" t="s">
        <v>534</v>
      </c>
      <c r="C158" s="249" t="e">
        <f>#REF!</f>
        <v>#REF!</v>
      </c>
      <c r="D158" s="251" t="e">
        <f>#REF!</f>
        <v>#REF!</v>
      </c>
      <c r="E158" s="251" t="e">
        <f>#REF!</f>
        <v>#REF!</v>
      </c>
      <c r="F158" s="252" t="e">
        <f>#REF!</f>
        <v>#REF!</v>
      </c>
      <c r="G158" s="250" t="e">
        <f>#REF!</f>
        <v>#REF!</v>
      </c>
      <c r="H158" s="161" t="s">
        <v>459</v>
      </c>
      <c r="I158" s="295"/>
      <c r="J158" s="155" t="str">
        <f>'YARIŞMA BİLGİLERİ'!$F$21</f>
        <v>Yıldız Erkekler</v>
      </c>
      <c r="K158" s="296" t="str">
        <f t="shared" si="2"/>
        <v>ESKİŞEHİR-Kulüpler arası Yıldızlar Ligi 1.Kademe Yarışmaları</v>
      </c>
      <c r="L158" s="159" t="e">
        <f>#REF!</f>
        <v>#REF!</v>
      </c>
      <c r="M158" s="159" t="s">
        <v>448</v>
      </c>
    </row>
    <row r="159" spans="1:13" s="297" customFormat="1" ht="26.25" customHeight="1">
      <c r="A159" s="153">
        <v>481</v>
      </c>
      <c r="B159" s="247" t="s">
        <v>534</v>
      </c>
      <c r="C159" s="249" t="e">
        <f>#REF!</f>
        <v>#REF!</v>
      </c>
      <c r="D159" s="251" t="e">
        <f>#REF!</f>
        <v>#REF!</v>
      </c>
      <c r="E159" s="251" t="e">
        <f>#REF!</f>
        <v>#REF!</v>
      </c>
      <c r="F159" s="252" t="e">
        <f>#REF!</f>
        <v>#REF!</v>
      </c>
      <c r="G159" s="250" t="e">
        <f>#REF!</f>
        <v>#REF!</v>
      </c>
      <c r="H159" s="161" t="s">
        <v>459</v>
      </c>
      <c r="I159" s="295"/>
      <c r="J159" s="155" t="str">
        <f>'YARIŞMA BİLGİLERİ'!$F$21</f>
        <v>Yıldız Erkekler</v>
      </c>
      <c r="K159" s="296" t="str">
        <f t="shared" si="2"/>
        <v>ESKİŞEHİR-Kulüpler arası Yıldızlar Ligi 1.Kademe Yarışmaları</v>
      </c>
      <c r="L159" s="159" t="e">
        <f>#REF!</f>
        <v>#REF!</v>
      </c>
      <c r="M159" s="159" t="s">
        <v>448</v>
      </c>
    </row>
    <row r="160" spans="1:13" s="297" customFormat="1" ht="26.25" customHeight="1">
      <c r="A160" s="153">
        <v>482</v>
      </c>
      <c r="B160" s="247" t="s">
        <v>362</v>
      </c>
      <c r="C160" s="249" t="str">
        <f>'400m.'!C8</f>
        <v>-</v>
      </c>
      <c r="D160" s="251" t="str">
        <f>'400m.'!D8</f>
        <v>DOĞAN KURT</v>
      </c>
      <c r="E160" s="251" t="str">
        <f>'400m.'!E8</f>
        <v>İSTANBUL-FENERBAHÇE</v>
      </c>
      <c r="F160" s="252">
        <f>'400m.'!F8</f>
        <v>5013</v>
      </c>
      <c r="G160" s="250">
        <f>'400m.'!A8</f>
        <v>1</v>
      </c>
      <c r="H160" s="161" t="s">
        <v>359</v>
      </c>
      <c r="I160" s="295"/>
      <c r="J160" s="155" t="str">
        <f>'YARIŞMA BİLGİLERİ'!$F$21</f>
        <v>Yıldız Erkekler</v>
      </c>
      <c r="K160" s="296" t="str">
        <f t="shared" si="2"/>
        <v>ESKİŞEHİR-Kulüpler arası Yıldızlar Ligi 1.Kademe Yarışmaları</v>
      </c>
      <c r="L160" s="159" t="str">
        <f>'400m.'!N$4</f>
        <v>10 Mayıs 2014 - 18.15</v>
      </c>
      <c r="M160" s="159" t="s">
        <v>448</v>
      </c>
    </row>
    <row r="161" spans="1:13" s="297" customFormat="1" ht="26.25" customHeight="1">
      <c r="A161" s="153">
        <v>483</v>
      </c>
      <c r="B161" s="247" t="s">
        <v>362</v>
      </c>
      <c r="C161" s="249">
        <f>'400m.'!C9</f>
        <v>35560</v>
      </c>
      <c r="D161" s="251" t="str">
        <f>'400m.'!D9</f>
        <v>AKİF YILDIZ (PROTESTOLU)</v>
      </c>
      <c r="E161" s="251" t="str">
        <f>'400m.'!E9</f>
        <v>ANKARA-EGO SP.KLB.</v>
      </c>
      <c r="F161" s="252">
        <f>'400m.'!F9</f>
        <v>5127</v>
      </c>
      <c r="G161" s="250">
        <f>'400m.'!A9</f>
        <v>2</v>
      </c>
      <c r="H161" s="161" t="s">
        <v>359</v>
      </c>
      <c r="I161" s="295"/>
      <c r="J161" s="155" t="str">
        <f>'YARIŞMA BİLGİLERİ'!$F$21</f>
        <v>Yıldız Erkekler</v>
      </c>
      <c r="K161" s="296" t="str">
        <f t="shared" si="2"/>
        <v>ESKİŞEHİR-Kulüpler arası Yıldızlar Ligi 1.Kademe Yarışmaları</v>
      </c>
      <c r="L161" s="159" t="str">
        <f>'400m.'!N$4</f>
        <v>10 Mayıs 2014 - 18.15</v>
      </c>
      <c r="M161" s="159" t="s">
        <v>448</v>
      </c>
    </row>
    <row r="162" spans="1:13" s="297" customFormat="1" ht="26.25" customHeight="1">
      <c r="A162" s="153">
        <v>484</v>
      </c>
      <c r="B162" s="247" t="s">
        <v>362</v>
      </c>
      <c r="C162" s="249">
        <f>'400m.'!C10</f>
        <v>36011</v>
      </c>
      <c r="D162" s="251" t="str">
        <f>'400m.'!D10</f>
        <v>B.BERKAY ÇALIK</v>
      </c>
      <c r="E162" s="251" t="str">
        <f>'400m.'!E10</f>
        <v>İSTANBUL-ENKA SPOR KLB.</v>
      </c>
      <c r="F162" s="252">
        <f>'400m.'!F10</f>
        <v>5142</v>
      </c>
      <c r="G162" s="250">
        <f>'400m.'!A10</f>
        <v>3</v>
      </c>
      <c r="H162" s="161" t="s">
        <v>359</v>
      </c>
      <c r="I162" s="295"/>
      <c r="J162" s="155" t="str">
        <f>'YARIŞMA BİLGİLERİ'!$F$21</f>
        <v>Yıldız Erkekler</v>
      </c>
      <c r="K162" s="296" t="str">
        <f t="shared" si="2"/>
        <v>ESKİŞEHİR-Kulüpler arası Yıldızlar Ligi 1.Kademe Yarışmaları</v>
      </c>
      <c r="L162" s="159" t="str">
        <f>'400m.'!N$4</f>
        <v>10 Mayıs 2014 - 18.15</v>
      </c>
      <c r="M162" s="159" t="s">
        <v>448</v>
      </c>
    </row>
    <row r="163" spans="1:13" s="297" customFormat="1" ht="26.25" customHeight="1">
      <c r="A163" s="153">
        <v>485</v>
      </c>
      <c r="B163" s="247" t="s">
        <v>362</v>
      </c>
      <c r="C163" s="249">
        <f>'400m.'!C11</f>
        <v>35785</v>
      </c>
      <c r="D163" s="251" t="str">
        <f>'400m.'!D11</f>
        <v>BERKAY SEYHAN</v>
      </c>
      <c r="E163" s="251" t="str">
        <f>'400m.'!E11</f>
        <v>KOCAELİ-B.ŞHR.BLD.KAĞIT SP.KLB.</v>
      </c>
      <c r="F163" s="252">
        <f>'400m.'!F11</f>
        <v>5194</v>
      </c>
      <c r="G163" s="250">
        <f>'400m.'!A11</f>
        <v>4</v>
      </c>
      <c r="H163" s="161" t="s">
        <v>359</v>
      </c>
      <c r="I163" s="295"/>
      <c r="J163" s="155" t="str">
        <f>'YARIŞMA BİLGİLERİ'!$F$21</f>
        <v>Yıldız Erkekler</v>
      </c>
      <c r="K163" s="296" t="str">
        <f t="shared" si="2"/>
        <v>ESKİŞEHİR-Kulüpler arası Yıldızlar Ligi 1.Kademe Yarışmaları</v>
      </c>
      <c r="L163" s="159" t="str">
        <f>'400m.'!N$4</f>
        <v>10 Mayıs 2014 - 18.15</v>
      </c>
      <c r="M163" s="159" t="s">
        <v>448</v>
      </c>
    </row>
    <row r="164" spans="1:13" s="297" customFormat="1" ht="26.25" customHeight="1">
      <c r="A164" s="153">
        <v>486</v>
      </c>
      <c r="B164" s="247" t="s">
        <v>362</v>
      </c>
      <c r="C164" s="249">
        <f>'400m.'!C12</f>
        <v>35546</v>
      </c>
      <c r="D164" s="251" t="str">
        <f>'400m.'!D12</f>
        <v>ŞENOL ŞEN</v>
      </c>
      <c r="E164" s="251" t="str">
        <f>'400m.'!E12</f>
        <v>MUŞ-GENÇ.HİZ.SP.KLB.</v>
      </c>
      <c r="F164" s="252">
        <f>'400m.'!F12</f>
        <v>5196</v>
      </c>
      <c r="G164" s="250">
        <f>'400m.'!A12</f>
        <v>5</v>
      </c>
      <c r="H164" s="161" t="s">
        <v>359</v>
      </c>
      <c r="I164" s="295"/>
      <c r="J164" s="155" t="str">
        <f>'YARIŞMA BİLGİLERİ'!$F$21</f>
        <v>Yıldız Erkekler</v>
      </c>
      <c r="K164" s="296" t="str">
        <f t="shared" si="2"/>
        <v>ESKİŞEHİR-Kulüpler arası Yıldızlar Ligi 1.Kademe Yarışmaları</v>
      </c>
      <c r="L164" s="159" t="str">
        <f>'400m.'!N$4</f>
        <v>10 Mayıs 2014 - 18.15</v>
      </c>
      <c r="M164" s="159" t="s">
        <v>448</v>
      </c>
    </row>
    <row r="165" spans="1:13" s="297" customFormat="1" ht="26.25" customHeight="1">
      <c r="A165" s="153">
        <v>487</v>
      </c>
      <c r="B165" s="247" t="s">
        <v>362</v>
      </c>
      <c r="C165" s="249">
        <f>'400m.'!C13</f>
        <v>36234</v>
      </c>
      <c r="D165" s="251" t="str">
        <f>'400m.'!D13</f>
        <v>MERTCAN AY</v>
      </c>
      <c r="E165" s="251" t="str">
        <f>'400m.'!E13</f>
        <v>BURSA-NİLÜFER BLD.SP.KLB.</v>
      </c>
      <c r="F165" s="252">
        <f>'400m.'!F13</f>
        <v>5320</v>
      </c>
      <c r="G165" s="250">
        <f>'400m.'!A13</f>
        <v>6</v>
      </c>
      <c r="H165" s="161" t="s">
        <v>359</v>
      </c>
      <c r="I165" s="295"/>
      <c r="J165" s="155" t="str">
        <f>'YARIŞMA BİLGİLERİ'!$F$21</f>
        <v>Yıldız Erkekler</v>
      </c>
      <c r="K165" s="296" t="str">
        <f t="shared" si="2"/>
        <v>ESKİŞEHİR-Kulüpler arası Yıldızlar Ligi 1.Kademe Yarışmaları</v>
      </c>
      <c r="L165" s="159" t="str">
        <f>'400m.'!N$4</f>
        <v>10 Mayıs 2014 - 18.15</v>
      </c>
      <c r="M165" s="159" t="s">
        <v>448</v>
      </c>
    </row>
    <row r="166" spans="1:13" s="297" customFormat="1" ht="26.25" customHeight="1">
      <c r="A166" s="153">
        <v>488</v>
      </c>
      <c r="B166" s="247" t="s">
        <v>362</v>
      </c>
      <c r="C166" s="249">
        <f>'400m.'!C14</f>
        <v>36526</v>
      </c>
      <c r="D166" s="251" t="str">
        <f>'400m.'!D14</f>
        <v>UĞUR ERİM</v>
      </c>
      <c r="E166" s="251" t="str">
        <f>'400m.'!E14</f>
        <v>İSTANBUL-PENDİK BLD.SP.KLB.</v>
      </c>
      <c r="F166" s="252">
        <f>'400m.'!F14</f>
        <v>5338</v>
      </c>
      <c r="G166" s="250">
        <f>'400m.'!A14</f>
        <v>7</v>
      </c>
      <c r="H166" s="161" t="s">
        <v>359</v>
      </c>
      <c r="I166" s="295"/>
      <c r="J166" s="155" t="str">
        <f>'YARIŞMA BİLGİLERİ'!$F$21</f>
        <v>Yıldız Erkekler</v>
      </c>
      <c r="K166" s="296" t="str">
        <f t="shared" si="2"/>
        <v>ESKİŞEHİR-Kulüpler arası Yıldızlar Ligi 1.Kademe Yarışmaları</v>
      </c>
      <c r="L166" s="159" t="str">
        <f>'400m.'!N$4</f>
        <v>10 Mayıs 2014 - 18.15</v>
      </c>
      <c r="M166" s="159" t="s">
        <v>448</v>
      </c>
    </row>
    <row r="167" spans="1:13" s="297" customFormat="1" ht="26.25" customHeight="1">
      <c r="A167" s="153">
        <v>489</v>
      </c>
      <c r="B167" s="247" t="s">
        <v>362</v>
      </c>
      <c r="C167" s="249">
        <f>'400m.'!C15</f>
        <v>36161</v>
      </c>
      <c r="D167" s="251" t="str">
        <f>'400m.'!D15</f>
        <v>AGİT ERYILMAZ</v>
      </c>
      <c r="E167" s="251" t="str">
        <f>'400m.'!E15</f>
        <v>MERSİN-MESKİ SPOR KLB.</v>
      </c>
      <c r="F167" s="252">
        <f>'400m.'!F15</f>
        <v>5353</v>
      </c>
      <c r="G167" s="250">
        <f>'400m.'!A15</f>
        <v>8</v>
      </c>
      <c r="H167" s="161" t="s">
        <v>359</v>
      </c>
      <c r="I167" s="295"/>
      <c r="J167" s="155" t="str">
        <f>'YARIŞMA BİLGİLERİ'!$F$21</f>
        <v>Yıldız Erkekler</v>
      </c>
      <c r="K167" s="296" t="str">
        <f t="shared" si="2"/>
        <v>ESKİŞEHİR-Kulüpler arası Yıldızlar Ligi 1.Kademe Yarışmaları</v>
      </c>
      <c r="L167" s="159" t="str">
        <f>'400m.'!N$4</f>
        <v>10 Mayıs 2014 - 18.15</v>
      </c>
      <c r="M167" s="159" t="s">
        <v>448</v>
      </c>
    </row>
    <row r="168" spans="1:13" s="297" customFormat="1" ht="26.25" customHeight="1">
      <c r="A168" s="153">
        <v>490</v>
      </c>
      <c r="B168" s="247" t="s">
        <v>362</v>
      </c>
      <c r="C168" s="249">
        <f>'400m.'!C16</f>
        <v>35510</v>
      </c>
      <c r="D168" s="251" t="str">
        <f>'400m.'!D16</f>
        <v>BERKAN TURAN</v>
      </c>
      <c r="E168" s="251" t="str">
        <f>'400m.'!E16</f>
        <v>İSTANBUL-ÜSKÜDAR BLD.SP.KLB.</v>
      </c>
      <c r="F168" s="252">
        <f>'400m.'!F16</f>
        <v>5392</v>
      </c>
      <c r="G168" s="250">
        <f>'400m.'!A16</f>
        <v>9</v>
      </c>
      <c r="H168" s="161" t="s">
        <v>359</v>
      </c>
      <c r="I168" s="295"/>
      <c r="J168" s="155" t="str">
        <f>'YARIŞMA BİLGİLERİ'!$F$21</f>
        <v>Yıldız Erkekler</v>
      </c>
      <c r="K168" s="296" t="str">
        <f t="shared" si="2"/>
        <v>ESKİŞEHİR-Kulüpler arası Yıldızlar Ligi 1.Kademe Yarışmaları</v>
      </c>
      <c r="L168" s="159" t="str">
        <f>'400m.'!N$4</f>
        <v>10 Mayıs 2014 - 18.15</v>
      </c>
      <c r="M168" s="159" t="s">
        <v>448</v>
      </c>
    </row>
    <row r="169" spans="1:13" s="297" customFormat="1" ht="26.25" customHeight="1">
      <c r="A169" s="153">
        <v>491</v>
      </c>
      <c r="B169" s="247" t="s">
        <v>362</v>
      </c>
      <c r="C169" s="249">
        <f>'400m.'!C17</f>
        <v>35934</v>
      </c>
      <c r="D169" s="251" t="str">
        <f>'400m.'!D17</f>
        <v>ALPEREN  KÖYLÜ</v>
      </c>
      <c r="E169" s="251" t="str">
        <f>'400m.'!E17</f>
        <v>İZMİR-ÇİMENTAŞ SP.KLB.</v>
      </c>
      <c r="F169" s="252">
        <f>'400m.'!F17</f>
        <v>5397</v>
      </c>
      <c r="G169" s="250">
        <f>'400m.'!A17</f>
        <v>10</v>
      </c>
      <c r="H169" s="161" t="s">
        <v>359</v>
      </c>
      <c r="I169" s="295"/>
      <c r="J169" s="155" t="str">
        <f>'YARIŞMA BİLGİLERİ'!$F$21</f>
        <v>Yıldız Erkekler</v>
      </c>
      <c r="K169" s="296" t="str">
        <f t="shared" si="2"/>
        <v>ESKİŞEHİR-Kulüpler arası Yıldızlar Ligi 1.Kademe Yarışmaları</v>
      </c>
      <c r="L169" s="159" t="str">
        <f>'400m.'!N$4</f>
        <v>10 Mayıs 2014 - 18.15</v>
      </c>
      <c r="M169" s="159" t="s">
        <v>448</v>
      </c>
    </row>
    <row r="170" spans="1:13" s="297" customFormat="1" ht="26.25" customHeight="1">
      <c r="A170" s="153">
        <v>492</v>
      </c>
      <c r="B170" s="247" t="s">
        <v>362</v>
      </c>
      <c r="C170" s="249">
        <f>'400m.'!C18</f>
        <v>36161</v>
      </c>
      <c r="D170" s="251" t="str">
        <f>'400m.'!D18</f>
        <v>BERK KURCAN</v>
      </c>
      <c r="E170" s="251" t="str">
        <f>'400m.'!E18</f>
        <v>ESKİŞEHİR-B.ŞHR.BLD.GNÇ.SP.KLB.</v>
      </c>
      <c r="F170" s="252">
        <f>'400m.'!F18</f>
        <v>5444</v>
      </c>
      <c r="G170" s="250">
        <f>'400m.'!A18</f>
        <v>11</v>
      </c>
      <c r="H170" s="161" t="s">
        <v>359</v>
      </c>
      <c r="I170" s="295"/>
      <c r="J170" s="155" t="str">
        <f>'YARIŞMA BİLGİLERİ'!$F$21</f>
        <v>Yıldız Erkekler</v>
      </c>
      <c r="K170" s="296" t="str">
        <f t="shared" si="2"/>
        <v>ESKİŞEHİR-Kulüpler arası Yıldızlar Ligi 1.Kademe Yarışmaları</v>
      </c>
      <c r="L170" s="159" t="str">
        <f>'400m.'!N$4</f>
        <v>10 Mayıs 2014 - 18.15</v>
      </c>
      <c r="M170" s="159" t="s">
        <v>448</v>
      </c>
    </row>
    <row r="171" spans="1:13" s="297" customFormat="1" ht="26.25" customHeight="1">
      <c r="A171" s="153">
        <v>493</v>
      </c>
      <c r="B171" s="247" t="s">
        <v>362</v>
      </c>
      <c r="C171" s="249">
        <f>'400m.'!C19</f>
        <v>35478</v>
      </c>
      <c r="D171" s="251" t="str">
        <f>'400m.'!D19</f>
        <v>DİNÇER ŞÖFÖROGLU</v>
      </c>
      <c r="E171" s="251" t="str">
        <f>'400m.'!E19</f>
        <v>K.K.T.C.</v>
      </c>
      <c r="F171" s="252">
        <f>'400m.'!F19</f>
        <v>5445</v>
      </c>
      <c r="G171" s="250">
        <f>'400m.'!A19</f>
        <v>12</v>
      </c>
      <c r="H171" s="161" t="s">
        <v>359</v>
      </c>
      <c r="I171" s="295"/>
      <c r="J171" s="155" t="str">
        <f>'YARIŞMA BİLGİLERİ'!$F$21</f>
        <v>Yıldız Erkekler</v>
      </c>
      <c r="K171" s="296" t="str">
        <f t="shared" si="2"/>
        <v>ESKİŞEHİR-Kulüpler arası Yıldızlar Ligi 1.Kademe Yarışmaları</v>
      </c>
      <c r="L171" s="159" t="str">
        <f>'400m.'!N$4</f>
        <v>10 Mayıs 2014 - 18.15</v>
      </c>
      <c r="M171" s="159" t="s">
        <v>448</v>
      </c>
    </row>
    <row r="172" spans="1:13" s="297" customFormat="1" ht="26.25" customHeight="1">
      <c r="A172" s="153">
        <v>494</v>
      </c>
      <c r="B172" s="247" t="s">
        <v>362</v>
      </c>
      <c r="C172" s="249">
        <f>'400m.'!C20</f>
        <v>36165</v>
      </c>
      <c r="D172" s="251" t="str">
        <f>'400m.'!D20</f>
        <v>ERDİ SERT</v>
      </c>
      <c r="E172" s="251" t="str">
        <f>'400m.'!E20</f>
        <v>BOLU-GENÇ.MRK.SP.KLB.</v>
      </c>
      <c r="F172" s="252">
        <f>'400m.'!F20</f>
        <v>5445</v>
      </c>
      <c r="G172" s="250">
        <f>'400m.'!A20</f>
        <v>13</v>
      </c>
      <c r="H172" s="161" t="s">
        <v>359</v>
      </c>
      <c r="I172" s="295"/>
      <c r="J172" s="155" t="str">
        <f>'YARIŞMA BİLGİLERİ'!$F$21</f>
        <v>Yıldız Erkekler</v>
      </c>
      <c r="K172" s="296" t="str">
        <f t="shared" si="2"/>
        <v>ESKİŞEHİR-Kulüpler arası Yıldızlar Ligi 1.Kademe Yarışmaları</v>
      </c>
      <c r="L172" s="159" t="str">
        <f>'400m.'!N$4</f>
        <v>10 Mayıs 2014 - 18.15</v>
      </c>
      <c r="M172" s="159" t="s">
        <v>448</v>
      </c>
    </row>
    <row r="173" spans="1:13" s="297" customFormat="1" ht="26.25" customHeight="1">
      <c r="A173" s="153">
        <v>495</v>
      </c>
      <c r="B173" s="247" t="s">
        <v>362</v>
      </c>
      <c r="C173" s="249">
        <f>'400m.'!C21</f>
        <v>36934</v>
      </c>
      <c r="D173" s="251" t="str">
        <f>'400m.'!D21</f>
        <v>ÇAĞRI KARABEY</v>
      </c>
      <c r="E173" s="251" t="str">
        <f>'400m.'!E21</f>
        <v>SİVAS-SPORCU EĞT.MRK.SP.KLB.</v>
      </c>
      <c r="F173" s="252">
        <f>'400m.'!F21</f>
        <v>5516</v>
      </c>
      <c r="G173" s="250">
        <f>'400m.'!A21</f>
        <v>14</v>
      </c>
      <c r="H173" s="161" t="s">
        <v>359</v>
      </c>
      <c r="I173" s="295"/>
      <c r="J173" s="155" t="str">
        <f>'YARIŞMA BİLGİLERİ'!$F$21</f>
        <v>Yıldız Erkekler</v>
      </c>
      <c r="K173" s="296" t="str">
        <f t="shared" si="2"/>
        <v>ESKİŞEHİR-Kulüpler arası Yıldızlar Ligi 1.Kademe Yarışmaları</v>
      </c>
      <c r="L173" s="159" t="str">
        <f>'400m.'!N$4</f>
        <v>10 Mayıs 2014 - 18.15</v>
      </c>
      <c r="M173" s="159" t="s">
        <v>448</v>
      </c>
    </row>
    <row r="174" spans="1:13" s="297" customFormat="1" ht="26.25" customHeight="1">
      <c r="A174" s="153">
        <v>496</v>
      </c>
      <c r="B174" s="247" t="s">
        <v>362</v>
      </c>
      <c r="C174" s="249">
        <f>'400m.'!C22</f>
        <v>36526</v>
      </c>
      <c r="D174" s="251" t="str">
        <f>'400m.'!D22</f>
        <v>M.ENES ALTUN</v>
      </c>
      <c r="E174" s="251" t="str">
        <f>'400m.'!E22</f>
        <v>İZMİR-B.ŞHR.BLD.SP.KLB.</v>
      </c>
      <c r="F174" s="252">
        <f>'400m.'!F22</f>
        <v>5519</v>
      </c>
      <c r="G174" s="250">
        <f>'400m.'!A22</f>
        <v>15</v>
      </c>
      <c r="H174" s="161" t="s">
        <v>359</v>
      </c>
      <c r="I174" s="295"/>
      <c r="J174" s="155" t="str">
        <f>'YARIŞMA BİLGİLERİ'!$F$21</f>
        <v>Yıldız Erkekler</v>
      </c>
      <c r="K174" s="296" t="str">
        <f t="shared" si="2"/>
        <v>ESKİŞEHİR-Kulüpler arası Yıldızlar Ligi 1.Kademe Yarışmaları</v>
      </c>
      <c r="L174" s="159" t="str">
        <f>'400m.'!N$4</f>
        <v>10 Mayıs 2014 - 18.15</v>
      </c>
      <c r="M174" s="159" t="s">
        <v>448</v>
      </c>
    </row>
    <row r="175" spans="1:13" s="297" customFormat="1" ht="26.25" customHeight="1">
      <c r="A175" s="153">
        <v>506</v>
      </c>
      <c r="B175" s="247" t="s">
        <v>362</v>
      </c>
      <c r="C175" s="249">
        <f>'400m.'!C23</f>
        <v>35796</v>
      </c>
      <c r="D175" s="251" t="str">
        <f>'400m.'!D23</f>
        <v>EMRE ÜNAL</v>
      </c>
      <c r="E175" s="251" t="str">
        <f>'400m.'!E23</f>
        <v>ADANA-GENÇLİK SP.KLB.</v>
      </c>
      <c r="F175" s="252">
        <f>'400m.'!F23</f>
        <v>5560</v>
      </c>
      <c r="G175" s="250">
        <f>'400m.'!A23</f>
        <v>16</v>
      </c>
      <c r="H175" s="161" t="s">
        <v>359</v>
      </c>
      <c r="I175" s="295"/>
      <c r="J175" s="155" t="str">
        <f>'YARIŞMA BİLGİLERİ'!$F$21</f>
        <v>Yıldız Erkekler</v>
      </c>
      <c r="K175" s="296" t="str">
        <f t="shared" si="2"/>
        <v>ESKİŞEHİR-Kulüpler arası Yıldızlar Ligi 1.Kademe Yarışmaları</v>
      </c>
      <c r="L175" s="159" t="str">
        <f>'400m.'!N$4</f>
        <v>10 Mayıs 2014 - 18.15</v>
      </c>
      <c r="M175" s="159" t="s">
        <v>448</v>
      </c>
    </row>
    <row r="176" spans="1:13" s="297" customFormat="1" ht="26.25" customHeight="1">
      <c r="A176" s="153">
        <v>507</v>
      </c>
      <c r="B176" s="247" t="s">
        <v>362</v>
      </c>
      <c r="C176" s="249">
        <f>'400m.'!C24</f>
        <v>36511</v>
      </c>
      <c r="D176" s="251" t="str">
        <f>'400m.'!D24</f>
        <v>HASAN TAŞ</v>
      </c>
      <c r="E176" s="251" t="str">
        <f>'400m.'!E24</f>
        <v>BURSA-BURSA SP.KLB.</v>
      </c>
      <c r="F176" s="252">
        <f>'400m.'!F24</f>
        <v>5616</v>
      </c>
      <c r="G176" s="250">
        <f>'400m.'!A24</f>
        <v>17</v>
      </c>
      <c r="H176" s="161" t="s">
        <v>359</v>
      </c>
      <c r="I176" s="295"/>
      <c r="J176" s="155" t="str">
        <f>'YARIŞMA BİLGİLERİ'!$F$21</f>
        <v>Yıldız Erkekler</v>
      </c>
      <c r="K176" s="296" t="str">
        <f t="shared" si="2"/>
        <v>ESKİŞEHİR-Kulüpler arası Yıldızlar Ligi 1.Kademe Yarışmaları</v>
      </c>
      <c r="L176" s="159" t="str">
        <f>'400m.'!N$4</f>
        <v>10 Mayıs 2014 - 18.15</v>
      </c>
      <c r="M176" s="159" t="s">
        <v>448</v>
      </c>
    </row>
    <row r="177" spans="1:13" s="297" customFormat="1" ht="26.25" customHeight="1">
      <c r="A177" s="153">
        <v>508</v>
      </c>
      <c r="B177" s="247" t="s">
        <v>362</v>
      </c>
      <c r="C177" s="249">
        <f>'400m.'!C25</f>
        <v>36179</v>
      </c>
      <c r="D177" s="251" t="str">
        <f>'400m.'!D25</f>
        <v>BARIŞ KURBAN</v>
      </c>
      <c r="E177" s="251" t="str">
        <f>'400m.'!E25</f>
        <v>TOKAT-BLD.PLEVNE SP.KLB.</v>
      </c>
      <c r="F177" s="252">
        <f>'400m.'!F25</f>
        <v>5660</v>
      </c>
      <c r="G177" s="250">
        <f>'400m.'!A25</f>
        <v>18</v>
      </c>
      <c r="H177" s="161" t="s">
        <v>359</v>
      </c>
      <c r="I177" s="295"/>
      <c r="J177" s="155" t="str">
        <f>'YARIŞMA BİLGİLERİ'!$F$21</f>
        <v>Yıldız Erkekler</v>
      </c>
      <c r="K177" s="296" t="str">
        <f t="shared" si="2"/>
        <v>ESKİŞEHİR-Kulüpler arası Yıldızlar Ligi 1.Kademe Yarışmaları</v>
      </c>
      <c r="L177" s="159" t="str">
        <f>'400m.'!N$4</f>
        <v>10 Mayıs 2014 - 18.15</v>
      </c>
      <c r="M177" s="159" t="s">
        <v>448</v>
      </c>
    </row>
    <row r="178" spans="1:13" s="297" customFormat="1" ht="26.25" customHeight="1">
      <c r="A178" s="153">
        <v>509</v>
      </c>
      <c r="B178" s="247" t="s">
        <v>362</v>
      </c>
      <c r="C178" s="249">
        <f>'400m.'!C26</f>
        <v>35796</v>
      </c>
      <c r="D178" s="251" t="str">
        <f>'400m.'!D26</f>
        <v>RAMAZAN NAŞAL (PROTESTOLU)</v>
      </c>
      <c r="E178" s="251" t="str">
        <f>'400m.'!E26</f>
        <v>İZMİR-KONAK BLD.SP.KLB.</v>
      </c>
      <c r="F178" s="252">
        <f>'400m.'!F26</f>
        <v>10210</v>
      </c>
      <c r="G178" s="250">
        <f>'400m.'!A26</f>
        <v>19</v>
      </c>
      <c r="H178" s="161" t="s">
        <v>359</v>
      </c>
      <c r="I178" s="295"/>
      <c r="J178" s="155" t="str">
        <f>'YARIŞMA BİLGİLERİ'!$F$21</f>
        <v>Yıldız Erkekler</v>
      </c>
      <c r="K178" s="296" t="str">
        <f t="shared" si="2"/>
        <v>ESKİŞEHİR-Kulüpler arası Yıldızlar Ligi 1.Kademe Yarışmaları</v>
      </c>
      <c r="L178" s="159" t="str">
        <f>'400m.'!N$4</f>
        <v>10 Mayıs 2014 - 18.15</v>
      </c>
      <c r="M178" s="159" t="s">
        <v>448</v>
      </c>
    </row>
    <row r="179" spans="1:13" s="297" customFormat="1" ht="26.25" customHeight="1">
      <c r="A179" s="153">
        <v>510</v>
      </c>
      <c r="B179" s="247" t="s">
        <v>362</v>
      </c>
      <c r="C179" s="249">
        <f>'400m.'!C27</f>
        <v>0</v>
      </c>
      <c r="D179" s="251">
        <f>'400m.'!D27</f>
        <v>0</v>
      </c>
      <c r="E179" s="251">
        <f>'400m.'!E27</f>
        <v>0</v>
      </c>
      <c r="F179" s="252">
        <f>'400m.'!F27</f>
        <v>0</v>
      </c>
      <c r="G179" s="250">
        <f>'400m.'!A27</f>
        <v>0</v>
      </c>
      <c r="H179" s="161" t="s">
        <v>359</v>
      </c>
      <c r="I179" s="295"/>
      <c r="J179" s="155" t="str">
        <f>'YARIŞMA BİLGİLERİ'!$F$21</f>
        <v>Yıldız Erkekler</v>
      </c>
      <c r="K179" s="296" t="str">
        <f t="shared" si="2"/>
        <v>ESKİŞEHİR-Kulüpler arası Yıldızlar Ligi 1.Kademe Yarışmaları</v>
      </c>
      <c r="L179" s="159" t="str">
        <f>'400m.'!N$4</f>
        <v>10 Mayıs 2014 - 18.15</v>
      </c>
      <c r="M179" s="159" t="s">
        <v>448</v>
      </c>
    </row>
    <row r="180" spans="1:13" s="297" customFormat="1" ht="26.25" customHeight="1">
      <c r="A180" s="153">
        <v>511</v>
      </c>
      <c r="B180" s="247" t="s">
        <v>362</v>
      </c>
      <c r="C180" s="249">
        <f>'400m.'!C28</f>
        <v>0</v>
      </c>
      <c r="D180" s="251">
        <f>'400m.'!D28</f>
        <v>0</v>
      </c>
      <c r="E180" s="251">
        <f>'400m.'!E28</f>
        <v>0</v>
      </c>
      <c r="F180" s="252">
        <f>'400m.'!F28</f>
        <v>0</v>
      </c>
      <c r="G180" s="250">
        <f>'400m.'!A28</f>
        <v>0</v>
      </c>
      <c r="H180" s="161" t="s">
        <v>359</v>
      </c>
      <c r="I180" s="295"/>
      <c r="J180" s="155" t="str">
        <f>'YARIŞMA BİLGİLERİ'!$F$21</f>
        <v>Yıldız Erkekler</v>
      </c>
      <c r="K180" s="296" t="str">
        <f t="shared" si="2"/>
        <v>ESKİŞEHİR-Kulüpler arası Yıldızlar Ligi 1.Kademe Yarışmaları</v>
      </c>
      <c r="L180" s="159" t="str">
        <f>'400m.'!N$4</f>
        <v>10 Mayıs 2014 - 18.15</v>
      </c>
      <c r="M180" s="159" t="s">
        <v>448</v>
      </c>
    </row>
    <row r="181" spans="1:13" s="297" customFormat="1" ht="26.25" customHeight="1">
      <c r="A181" s="153">
        <v>512</v>
      </c>
      <c r="B181" s="247" t="s">
        <v>362</v>
      </c>
      <c r="C181" s="249">
        <f>'400m.'!C29</f>
        <v>0</v>
      </c>
      <c r="D181" s="251">
        <f>'400m.'!D29</f>
        <v>0</v>
      </c>
      <c r="E181" s="251">
        <f>'400m.'!E29</f>
        <v>0</v>
      </c>
      <c r="F181" s="252">
        <f>'400m.'!F29</f>
        <v>0</v>
      </c>
      <c r="G181" s="250">
        <f>'400m.'!A29</f>
        <v>0</v>
      </c>
      <c r="H181" s="161" t="s">
        <v>359</v>
      </c>
      <c r="I181" s="295"/>
      <c r="J181" s="155" t="str">
        <f>'YARIŞMA BİLGİLERİ'!$F$21</f>
        <v>Yıldız Erkekler</v>
      </c>
      <c r="K181" s="296" t="str">
        <f t="shared" si="2"/>
        <v>ESKİŞEHİR-Kulüpler arası Yıldızlar Ligi 1.Kademe Yarışmaları</v>
      </c>
      <c r="L181" s="159" t="str">
        <f>'400m.'!N$4</f>
        <v>10 Mayıs 2014 - 18.15</v>
      </c>
      <c r="M181" s="159" t="s">
        <v>448</v>
      </c>
    </row>
    <row r="182" spans="1:13" s="297" customFormat="1" ht="26.25" customHeight="1">
      <c r="A182" s="153">
        <v>513</v>
      </c>
      <c r="B182" s="247" t="s">
        <v>362</v>
      </c>
      <c r="C182" s="249">
        <f>'400m.'!C30</f>
        <v>0</v>
      </c>
      <c r="D182" s="251">
        <f>'400m.'!D30</f>
        <v>0</v>
      </c>
      <c r="E182" s="251">
        <f>'400m.'!E30</f>
        <v>0</v>
      </c>
      <c r="F182" s="252">
        <f>'400m.'!F30</f>
        <v>0</v>
      </c>
      <c r="G182" s="250">
        <f>'400m.'!A30</f>
        <v>0</v>
      </c>
      <c r="H182" s="161" t="s">
        <v>359</v>
      </c>
      <c r="I182" s="295"/>
      <c r="J182" s="155" t="str">
        <f>'YARIŞMA BİLGİLERİ'!$F$21</f>
        <v>Yıldız Erkekler</v>
      </c>
      <c r="K182" s="296" t="str">
        <f t="shared" si="2"/>
        <v>ESKİŞEHİR-Kulüpler arası Yıldızlar Ligi 1.Kademe Yarışmaları</v>
      </c>
      <c r="L182" s="159" t="str">
        <f>'400m.'!N$4</f>
        <v>10 Mayıs 2014 - 18.15</v>
      </c>
      <c r="M182" s="159" t="s">
        <v>448</v>
      </c>
    </row>
    <row r="183" spans="1:13" s="297" customFormat="1" ht="26.25" customHeight="1">
      <c r="A183" s="153">
        <v>514</v>
      </c>
      <c r="B183" s="247" t="s">
        <v>362</v>
      </c>
      <c r="C183" s="249">
        <f>'400m.'!C31</f>
        <v>0</v>
      </c>
      <c r="D183" s="251">
        <f>'400m.'!D31</f>
        <v>0</v>
      </c>
      <c r="E183" s="251">
        <f>'400m.'!E31</f>
        <v>0</v>
      </c>
      <c r="F183" s="252">
        <f>'400m.'!F31</f>
        <v>0</v>
      </c>
      <c r="G183" s="250">
        <f>'400m.'!A31</f>
        <v>0</v>
      </c>
      <c r="H183" s="161" t="s">
        <v>359</v>
      </c>
      <c r="I183" s="295"/>
      <c r="J183" s="155" t="str">
        <f>'YARIŞMA BİLGİLERİ'!$F$21</f>
        <v>Yıldız Erkekler</v>
      </c>
      <c r="K183" s="296" t="str">
        <f t="shared" si="2"/>
        <v>ESKİŞEHİR-Kulüpler arası Yıldızlar Ligi 1.Kademe Yarışmaları</v>
      </c>
      <c r="L183" s="159" t="str">
        <f>'400m.'!N$4</f>
        <v>10 Mayıs 2014 - 18.15</v>
      </c>
      <c r="M183" s="159" t="s">
        <v>448</v>
      </c>
    </row>
    <row r="184" spans="1:13" s="297" customFormat="1" ht="26.25" customHeight="1">
      <c r="A184" s="153">
        <v>515</v>
      </c>
      <c r="B184" s="247" t="s">
        <v>362</v>
      </c>
      <c r="C184" s="249">
        <f>'400m.'!C32</f>
        <v>0</v>
      </c>
      <c r="D184" s="251">
        <f>'400m.'!D32</f>
        <v>0</v>
      </c>
      <c r="E184" s="251">
        <f>'400m.'!E32</f>
        <v>0</v>
      </c>
      <c r="F184" s="252">
        <f>'400m.'!F32</f>
        <v>0</v>
      </c>
      <c r="G184" s="250">
        <f>'400m.'!A32</f>
        <v>0</v>
      </c>
      <c r="H184" s="161" t="s">
        <v>359</v>
      </c>
      <c r="I184" s="295"/>
      <c r="J184" s="155" t="str">
        <f>'YARIŞMA BİLGİLERİ'!$F$21</f>
        <v>Yıldız Erkekler</v>
      </c>
      <c r="K184" s="296" t="str">
        <f t="shared" si="2"/>
        <v>ESKİŞEHİR-Kulüpler arası Yıldızlar Ligi 1.Kademe Yarışmaları</v>
      </c>
      <c r="L184" s="159" t="str">
        <f>'400m.'!N$4</f>
        <v>10 Mayıs 2014 - 18.15</v>
      </c>
      <c r="M184" s="159" t="s">
        <v>448</v>
      </c>
    </row>
    <row r="185" spans="1:13" s="297" customFormat="1" ht="26.25" customHeight="1">
      <c r="A185" s="153">
        <v>516</v>
      </c>
      <c r="B185" s="247" t="s">
        <v>362</v>
      </c>
      <c r="C185" s="249">
        <f>'400m.'!C33</f>
        <v>0</v>
      </c>
      <c r="D185" s="251">
        <f>'400m.'!D33</f>
        <v>0</v>
      </c>
      <c r="E185" s="251">
        <f>'400m.'!E33</f>
        <v>0</v>
      </c>
      <c r="F185" s="252">
        <f>'400m.'!F33</f>
        <v>0</v>
      </c>
      <c r="G185" s="250">
        <f>'400m.'!A33</f>
        <v>0</v>
      </c>
      <c r="H185" s="161" t="s">
        <v>359</v>
      </c>
      <c r="I185" s="295"/>
      <c r="J185" s="155" t="str">
        <f>'YARIŞMA BİLGİLERİ'!$F$21</f>
        <v>Yıldız Erkekler</v>
      </c>
      <c r="K185" s="296" t="str">
        <f t="shared" si="2"/>
        <v>ESKİŞEHİR-Kulüpler arası Yıldızlar Ligi 1.Kademe Yarışmaları</v>
      </c>
      <c r="L185" s="159" t="str">
        <f>'400m.'!N$4</f>
        <v>10 Mayıs 2014 - 18.15</v>
      </c>
      <c r="M185" s="159" t="s">
        <v>448</v>
      </c>
    </row>
    <row r="186" spans="1:13" s="297" customFormat="1" ht="26.25" customHeight="1">
      <c r="A186" s="153">
        <v>517</v>
      </c>
      <c r="B186" s="247" t="s">
        <v>362</v>
      </c>
      <c r="C186" s="249">
        <f>'400m.'!C34</f>
        <v>0</v>
      </c>
      <c r="D186" s="251">
        <f>'400m.'!D34</f>
        <v>0</v>
      </c>
      <c r="E186" s="251">
        <f>'400m.'!E34</f>
        <v>0</v>
      </c>
      <c r="F186" s="252">
        <f>'400m.'!F34</f>
        <v>0</v>
      </c>
      <c r="G186" s="250">
        <f>'400m.'!A34</f>
        <v>0</v>
      </c>
      <c r="H186" s="161" t="s">
        <v>359</v>
      </c>
      <c r="I186" s="295"/>
      <c r="J186" s="155" t="str">
        <f>'YARIŞMA BİLGİLERİ'!$F$21</f>
        <v>Yıldız Erkekler</v>
      </c>
      <c r="K186" s="296" t="str">
        <f t="shared" si="2"/>
        <v>ESKİŞEHİR-Kulüpler arası Yıldızlar Ligi 1.Kademe Yarışmaları</v>
      </c>
      <c r="L186" s="159" t="str">
        <f>'400m.'!N$4</f>
        <v>10 Mayıs 2014 - 18.15</v>
      </c>
      <c r="M186" s="159" t="s">
        <v>448</v>
      </c>
    </row>
    <row r="187" spans="1:13" s="297" customFormat="1" ht="26.25" customHeight="1">
      <c r="A187" s="153">
        <v>518</v>
      </c>
      <c r="B187" s="247" t="s">
        <v>362</v>
      </c>
      <c r="C187" s="249">
        <f>'400m.'!C35</f>
        <v>0</v>
      </c>
      <c r="D187" s="251">
        <f>'400m.'!D35</f>
        <v>0</v>
      </c>
      <c r="E187" s="251">
        <f>'400m.'!E35</f>
        <v>0</v>
      </c>
      <c r="F187" s="252">
        <f>'400m.'!F35</f>
        <v>0</v>
      </c>
      <c r="G187" s="250">
        <f>'400m.'!A35</f>
        <v>0</v>
      </c>
      <c r="H187" s="161" t="s">
        <v>359</v>
      </c>
      <c r="I187" s="295"/>
      <c r="J187" s="155" t="str">
        <f>'YARIŞMA BİLGİLERİ'!$F$21</f>
        <v>Yıldız Erkekler</v>
      </c>
      <c r="K187" s="296" t="str">
        <f t="shared" si="2"/>
        <v>ESKİŞEHİR-Kulüpler arası Yıldızlar Ligi 1.Kademe Yarışmaları</v>
      </c>
      <c r="L187" s="159" t="str">
        <f>'400m.'!N$4</f>
        <v>10 Mayıs 2014 - 18.15</v>
      </c>
      <c r="M187" s="159" t="s">
        <v>448</v>
      </c>
    </row>
    <row r="188" spans="1:13" s="297" customFormat="1" ht="80.25" customHeight="1">
      <c r="A188" s="153">
        <v>519</v>
      </c>
      <c r="B188" s="163" t="s">
        <v>529</v>
      </c>
      <c r="C188" s="154" t="str">
        <f>'4x100m.'!C8</f>
        <v>-</v>
      </c>
      <c r="D188" s="158" t="str">
        <f>'4x100m.'!D8</f>
        <v>HÜRKAN ÇAKAN
HÜSEYİN İŞEKEŞ
YASİN TEKAL
HARUN AKIN</v>
      </c>
      <c r="E188" s="158" t="str">
        <f>'4x100m.'!E8</f>
        <v>İSTANBUL-FENERBAHÇE</v>
      </c>
      <c r="F188" s="200">
        <f>'4x100m.'!F8</f>
        <v>4339</v>
      </c>
      <c r="G188" s="161">
        <f>'4x100m.'!A8</f>
        <v>1</v>
      </c>
      <c r="H188" s="161" t="s">
        <v>529</v>
      </c>
      <c r="I188" s="161"/>
      <c r="J188" s="155" t="str">
        <f>'YARIŞMA BİLGİLERİ'!$F$21</f>
        <v>Yıldız Erkekler</v>
      </c>
      <c r="K188" s="158" t="str">
        <f t="shared" si="2"/>
        <v>ESKİŞEHİR-Kulüpler arası Yıldızlar Ligi 1.Kademe Yarışmaları</v>
      </c>
      <c r="L188" s="159" t="str">
        <f>'4x100m.'!N$4</f>
        <v>10 Mayıs 2014 - 19.55</v>
      </c>
      <c r="M188" s="159" t="s">
        <v>448</v>
      </c>
    </row>
    <row r="189" spans="1:13" s="297" customFormat="1" ht="80.25" customHeight="1">
      <c r="A189" s="153">
        <v>520</v>
      </c>
      <c r="B189" s="163" t="s">
        <v>529</v>
      </c>
      <c r="C189" s="154" t="str">
        <f>'4x100m.'!C9</f>
        <v> -</v>
      </c>
      <c r="D189" s="158" t="str">
        <f>'4x100m.'!D9</f>
        <v>DAVUT GÜNEŞ
SİNAN ÖREN 
UĞUR BİLGİ
YİĞİT YEŞİLÇİÇEK</v>
      </c>
      <c r="E189" s="158" t="str">
        <f>'4x100m.'!E9</f>
        <v>İSTANBUL-ENKA SPOR KLB.</v>
      </c>
      <c r="F189" s="200">
        <f>'4x100m.'!F9</f>
        <v>4357</v>
      </c>
      <c r="G189" s="161">
        <f>'4x100m.'!A9</f>
        <v>2</v>
      </c>
      <c r="H189" s="161" t="s">
        <v>529</v>
      </c>
      <c r="I189" s="161"/>
      <c r="J189" s="155" t="str">
        <f>'YARIŞMA BİLGİLERİ'!$F$21</f>
        <v>Yıldız Erkekler</v>
      </c>
      <c r="K189" s="158" t="str">
        <f t="shared" si="2"/>
        <v>ESKİŞEHİR-Kulüpler arası Yıldızlar Ligi 1.Kademe Yarışmaları</v>
      </c>
      <c r="L189" s="159" t="str">
        <f>'4x100m.'!N$4</f>
        <v>10 Mayıs 2014 - 19.55</v>
      </c>
      <c r="M189" s="159" t="s">
        <v>448</v>
      </c>
    </row>
    <row r="190" spans="1:13" s="297" customFormat="1" ht="80.25" customHeight="1">
      <c r="A190" s="153">
        <v>521</v>
      </c>
      <c r="B190" s="163" t="s">
        <v>529</v>
      </c>
      <c r="C190" s="154" t="str">
        <f>'4x100m.'!C10</f>
        <v>-</v>
      </c>
      <c r="D190" s="158" t="str">
        <f>'4x100m.'!D10</f>
        <v>FURKAN EKİNCİ
MUSTAFA YILMAZ
YAVUZ TOMAK
ONURCAN SEYHAN</v>
      </c>
      <c r="E190" s="158" t="str">
        <f>'4x100m.'!E10</f>
        <v>KOCAELİ-B.ŞHR.BLD.KAĞIT SP.KLB.</v>
      </c>
      <c r="F190" s="200">
        <f>'4x100m.'!F10</f>
        <v>4385</v>
      </c>
      <c r="G190" s="161">
        <f>'4x100m.'!A10</f>
        <v>3</v>
      </c>
      <c r="H190" s="161" t="s">
        <v>529</v>
      </c>
      <c r="I190" s="161"/>
      <c r="J190" s="155" t="str">
        <f>'YARIŞMA BİLGİLERİ'!$F$21</f>
        <v>Yıldız Erkekler</v>
      </c>
      <c r="K190" s="158" t="str">
        <f t="shared" si="2"/>
        <v>ESKİŞEHİR-Kulüpler arası Yıldızlar Ligi 1.Kademe Yarışmaları</v>
      </c>
      <c r="L190" s="159" t="str">
        <f>'4x100m.'!N$4</f>
        <v>10 Mayıs 2014 - 19.55</v>
      </c>
      <c r="M190" s="159" t="s">
        <v>448</v>
      </c>
    </row>
    <row r="191" spans="1:13" s="297" customFormat="1" ht="80.25" customHeight="1">
      <c r="A191" s="153">
        <v>522</v>
      </c>
      <c r="B191" s="163" t="s">
        <v>529</v>
      </c>
      <c r="C191" s="154" t="str">
        <f>'4x100m.'!C11</f>
        <v>-</v>
      </c>
      <c r="D191" s="158" t="str">
        <f>'4x100m.'!D11</f>
        <v>ZEKAİ SERDAR
TURAN CENK
DİNÇER ŞOFÖROĞLU
BERK ÇAKIR</v>
      </c>
      <c r="E191" s="158" t="str">
        <f>'4x100m.'!E11</f>
        <v>K.K.T.C.</v>
      </c>
      <c r="F191" s="200">
        <f>'4x100m.'!F11</f>
        <v>4440</v>
      </c>
      <c r="G191" s="161">
        <f>'4x100m.'!A11</f>
        <v>4</v>
      </c>
      <c r="H191" s="161" t="s">
        <v>529</v>
      </c>
      <c r="I191" s="161"/>
      <c r="J191" s="155" t="str">
        <f>'YARIŞMA BİLGİLERİ'!$F$21</f>
        <v>Yıldız Erkekler</v>
      </c>
      <c r="K191" s="158" t="str">
        <f t="shared" si="2"/>
        <v>ESKİŞEHİR-Kulüpler arası Yıldızlar Ligi 1.Kademe Yarışmaları</v>
      </c>
      <c r="L191" s="159" t="str">
        <f>'4x100m.'!N$4</f>
        <v>10 Mayıs 2014 - 19.55</v>
      </c>
      <c r="M191" s="159" t="s">
        <v>448</v>
      </c>
    </row>
    <row r="192" spans="1:13" s="297" customFormat="1" ht="80.25" customHeight="1">
      <c r="A192" s="153">
        <v>523</v>
      </c>
      <c r="B192" s="163" t="s">
        <v>529</v>
      </c>
      <c r="C192" s="154" t="str">
        <f>'4x100m.'!C12</f>
        <v> -</v>
      </c>
      <c r="D192" s="158" t="str">
        <f>'4x100m.'!D12</f>
        <v>ALPER ÜNVER
SEZAİ TURHAN
CAN GÜNERSU
EGEMEN BARIN</v>
      </c>
      <c r="E192" s="158" t="str">
        <f>'4x100m.'!E12</f>
        <v>ANKARA-EGO SP.KLB.</v>
      </c>
      <c r="F192" s="200">
        <f>'4x100m.'!F12</f>
        <v>4527</v>
      </c>
      <c r="G192" s="161">
        <f>'4x100m.'!A12</f>
        <v>5</v>
      </c>
      <c r="H192" s="161" t="s">
        <v>529</v>
      </c>
      <c r="I192" s="161"/>
      <c r="J192" s="155" t="str">
        <f>'YARIŞMA BİLGİLERİ'!$F$21</f>
        <v>Yıldız Erkekler</v>
      </c>
      <c r="K192" s="158" t="str">
        <f t="shared" si="2"/>
        <v>ESKİŞEHİR-Kulüpler arası Yıldızlar Ligi 1.Kademe Yarışmaları</v>
      </c>
      <c r="L192" s="159" t="str">
        <f>'4x100m.'!N$4</f>
        <v>10 Mayıs 2014 - 19.55</v>
      </c>
      <c r="M192" s="159" t="s">
        <v>448</v>
      </c>
    </row>
    <row r="193" spans="1:13" s="297" customFormat="1" ht="80.25" customHeight="1">
      <c r="A193" s="153">
        <v>524</v>
      </c>
      <c r="B193" s="163" t="s">
        <v>529</v>
      </c>
      <c r="C193" s="154" t="str">
        <f>'4x100m.'!C13</f>
        <v>-</v>
      </c>
      <c r="D193" s="158" t="str">
        <f>'4x100m.'!D13</f>
        <v>UMUT ASYILI
SEDAT BOZBEY
ÜMİT BAĞRIAÇIK
İSHAK MERT ŞEN</v>
      </c>
      <c r="E193" s="158" t="str">
        <f>'4x100m.'!E13</f>
        <v>İSTANBUL-ÜSKÜDAR BLD.SP.KLB.</v>
      </c>
      <c r="F193" s="200">
        <f>'4x100m.'!F13</f>
        <v>4540</v>
      </c>
      <c r="G193" s="161">
        <f>'4x100m.'!A13</f>
        <v>6</v>
      </c>
      <c r="H193" s="161" t="s">
        <v>529</v>
      </c>
      <c r="I193" s="161"/>
      <c r="J193" s="155" t="str">
        <f>'YARIŞMA BİLGİLERİ'!$F$21</f>
        <v>Yıldız Erkekler</v>
      </c>
      <c r="K193" s="158" t="str">
        <f t="shared" si="2"/>
        <v>ESKİŞEHİR-Kulüpler arası Yıldızlar Ligi 1.Kademe Yarışmaları</v>
      </c>
      <c r="L193" s="159" t="str">
        <f>'4x100m.'!N$4</f>
        <v>10 Mayıs 2014 - 19.55</v>
      </c>
      <c r="M193" s="159" t="s">
        <v>448</v>
      </c>
    </row>
    <row r="194" spans="1:13" s="297" customFormat="1" ht="80.25" customHeight="1">
      <c r="A194" s="153">
        <v>525</v>
      </c>
      <c r="B194" s="163" t="s">
        <v>529</v>
      </c>
      <c r="C194" s="154" t="str">
        <f>'4x100m.'!C14</f>
        <v>-</v>
      </c>
      <c r="D194" s="158" t="str">
        <f>'4x100m.'!D14</f>
        <v>OZAN GÖÇMEN
RAMAZAN AKKAYA
AGİT ERYILMAZ
BERAT ŞAHİN</v>
      </c>
      <c r="E194" s="158" t="str">
        <f>'4x100m.'!E14</f>
        <v>MERSİN-MESKİ SPOR KLB.</v>
      </c>
      <c r="F194" s="200">
        <f>'4x100m.'!F14</f>
        <v>4541</v>
      </c>
      <c r="G194" s="161">
        <f>'4x100m.'!A14</f>
        <v>7</v>
      </c>
      <c r="H194" s="161" t="s">
        <v>529</v>
      </c>
      <c r="I194" s="161"/>
      <c r="J194" s="155" t="str">
        <f>'YARIŞMA BİLGİLERİ'!$F$21</f>
        <v>Yıldız Erkekler</v>
      </c>
      <c r="K194" s="158" t="str">
        <f t="shared" si="2"/>
        <v>ESKİŞEHİR-Kulüpler arası Yıldızlar Ligi 1.Kademe Yarışmaları</v>
      </c>
      <c r="L194" s="159" t="str">
        <f>'4x100m.'!N$4</f>
        <v>10 Mayıs 2014 - 19.55</v>
      </c>
      <c r="M194" s="159" t="s">
        <v>448</v>
      </c>
    </row>
    <row r="195" spans="1:13" s="297" customFormat="1" ht="80.25" customHeight="1">
      <c r="A195" s="153">
        <v>526</v>
      </c>
      <c r="B195" s="163" t="s">
        <v>529</v>
      </c>
      <c r="C195" s="154" t="str">
        <f>'4x100m.'!C15</f>
        <v>-</v>
      </c>
      <c r="D195" s="158" t="str">
        <f>'4x100m.'!D15</f>
        <v>MEHMET ÖCAL
SEMİH ŞAHİN
KAZIM KAPUCU
BURAK AKIN</v>
      </c>
      <c r="E195" s="158" t="str">
        <f>'4x100m.'!E15</f>
        <v>BURSA-BURSA SP.KLB.</v>
      </c>
      <c r="F195" s="200">
        <f>'4x100m.'!F15</f>
        <v>4545</v>
      </c>
      <c r="G195" s="161">
        <f>'4x100m.'!A15</f>
        <v>8</v>
      </c>
      <c r="H195" s="161" t="s">
        <v>529</v>
      </c>
      <c r="I195" s="161"/>
      <c r="J195" s="155" t="str">
        <f>'YARIŞMA BİLGİLERİ'!$F$21</f>
        <v>Yıldız Erkekler</v>
      </c>
      <c r="K195" s="158" t="str">
        <f aca="true" t="shared" si="3" ref="K195:K243">CONCATENATE(K$1,"-",A$1)</f>
        <v>ESKİŞEHİR-Kulüpler arası Yıldızlar Ligi 1.Kademe Yarışmaları</v>
      </c>
      <c r="L195" s="159" t="str">
        <f>'4x100m.'!N$4</f>
        <v>10 Mayıs 2014 - 19.55</v>
      </c>
      <c r="M195" s="159" t="s">
        <v>448</v>
      </c>
    </row>
    <row r="196" spans="1:13" s="297" customFormat="1" ht="80.25" customHeight="1">
      <c r="A196" s="153">
        <v>527</v>
      </c>
      <c r="B196" s="163" t="s">
        <v>529</v>
      </c>
      <c r="C196" s="154" t="str">
        <f>'4x100m.'!C16</f>
        <v>-</v>
      </c>
      <c r="D196" s="158" t="str">
        <f>'4x100m.'!D16</f>
        <v>EREN BEZEK
TUGAY ÖZ
FURKAN KILIÇ
SUAT ACER</v>
      </c>
      <c r="E196" s="158" t="str">
        <f>'4x100m.'!E16</f>
        <v>ESKİŞEHİR-B.ŞHR.BLD.GNÇ.SP.KLB.</v>
      </c>
      <c r="F196" s="200">
        <f>'4x100m.'!F16</f>
        <v>4557</v>
      </c>
      <c r="G196" s="161">
        <f>'4x100m.'!A16</f>
        <v>9</v>
      </c>
      <c r="H196" s="161" t="s">
        <v>529</v>
      </c>
      <c r="I196" s="161"/>
      <c r="J196" s="155" t="str">
        <f>'YARIŞMA BİLGİLERİ'!$F$21</f>
        <v>Yıldız Erkekler</v>
      </c>
      <c r="K196" s="158" t="str">
        <f t="shared" si="3"/>
        <v>ESKİŞEHİR-Kulüpler arası Yıldızlar Ligi 1.Kademe Yarışmaları</v>
      </c>
      <c r="L196" s="159" t="str">
        <f>'4x100m.'!N$4</f>
        <v>10 Mayıs 2014 - 19.55</v>
      </c>
      <c r="M196" s="159" t="s">
        <v>448</v>
      </c>
    </row>
    <row r="197" spans="1:13" s="297" customFormat="1" ht="80.25" customHeight="1">
      <c r="A197" s="153">
        <v>528</v>
      </c>
      <c r="B197" s="163" t="s">
        <v>529</v>
      </c>
      <c r="C197" s="154" t="str">
        <f>'4x100m.'!C17</f>
        <v>-</v>
      </c>
      <c r="D197" s="158" t="str">
        <f>'4x100m.'!D17</f>
        <v>ONUR ÖZKAYA
ALPEREN KÖYLÜ
İBRAHİM SIRRI SEYREK
İHSANCAN ERİŞ</v>
      </c>
      <c r="E197" s="158" t="str">
        <f>'4x100m.'!E17</f>
        <v>İZMİR-ÇİMENTAŞ SP.KLB.</v>
      </c>
      <c r="F197" s="200">
        <f>'4x100m.'!F17</f>
        <v>4594</v>
      </c>
      <c r="G197" s="161">
        <f>'4x100m.'!A17</f>
        <v>10</v>
      </c>
      <c r="H197" s="161" t="s">
        <v>529</v>
      </c>
      <c r="I197" s="161"/>
      <c r="J197" s="155" t="str">
        <f>'YARIŞMA BİLGİLERİ'!$F$21</f>
        <v>Yıldız Erkekler</v>
      </c>
      <c r="K197" s="158" t="str">
        <f t="shared" si="3"/>
        <v>ESKİŞEHİR-Kulüpler arası Yıldızlar Ligi 1.Kademe Yarışmaları</v>
      </c>
      <c r="L197" s="159" t="str">
        <f>'4x100m.'!N$4</f>
        <v>10 Mayıs 2014 - 19.55</v>
      </c>
      <c r="M197" s="159" t="s">
        <v>448</v>
      </c>
    </row>
    <row r="198" spans="1:13" s="297" customFormat="1" ht="80.25" customHeight="1">
      <c r="A198" s="153">
        <v>529</v>
      </c>
      <c r="B198" s="163" t="s">
        <v>529</v>
      </c>
      <c r="C198" s="154" t="str">
        <f>'4x100m.'!C18</f>
        <v> -</v>
      </c>
      <c r="D198" s="158" t="str">
        <f>'4x100m.'!D18</f>
        <v>UĞUR ERİM
YUNUS EMRE CİN
ÖMER FARUK IŞIKDAĞ
ÖMER FARUK İÇYAR</v>
      </c>
      <c r="E198" s="158" t="str">
        <f>'4x100m.'!E18</f>
        <v>İSTANBUL-PENDİK BLD.SP.KLB.</v>
      </c>
      <c r="F198" s="200">
        <f>'4x100m.'!F18</f>
        <v>4637</v>
      </c>
      <c r="G198" s="161">
        <f>'4x100m.'!A18</f>
        <v>11</v>
      </c>
      <c r="H198" s="161" t="s">
        <v>529</v>
      </c>
      <c r="I198" s="161"/>
      <c r="J198" s="155" t="str">
        <f>'YARIŞMA BİLGİLERİ'!$F$21</f>
        <v>Yıldız Erkekler</v>
      </c>
      <c r="K198" s="158" t="str">
        <f t="shared" si="3"/>
        <v>ESKİŞEHİR-Kulüpler arası Yıldızlar Ligi 1.Kademe Yarışmaları</v>
      </c>
      <c r="L198" s="159" t="str">
        <f>'4x100m.'!N$4</f>
        <v>10 Mayıs 2014 - 19.55</v>
      </c>
      <c r="M198" s="159" t="s">
        <v>448</v>
      </c>
    </row>
    <row r="199" spans="1:13" s="297" customFormat="1" ht="80.25" customHeight="1">
      <c r="A199" s="153">
        <v>530</v>
      </c>
      <c r="B199" s="163" t="s">
        <v>529</v>
      </c>
      <c r="C199" s="154" t="str">
        <f>'4x100m.'!C19</f>
        <v>-</v>
      </c>
      <c r="D199" s="158" t="str">
        <f>'4x100m.'!D19</f>
        <v>MEHMET POLAT
SERHAT KABADAYI
EMRE GÜZEL
HAMZA ÇETİN</v>
      </c>
      <c r="E199" s="158" t="str">
        <f>'4x100m.'!E19</f>
        <v>ADANA-GENÇLİK SP.KLB.</v>
      </c>
      <c r="F199" s="200">
        <f>'4x100m.'!F19</f>
        <v>4682</v>
      </c>
      <c r="G199" s="161">
        <f>'4x100m.'!A19</f>
        <v>12</v>
      </c>
      <c r="H199" s="161" t="s">
        <v>529</v>
      </c>
      <c r="I199" s="161"/>
      <c r="J199" s="155" t="str">
        <f>'YARIŞMA BİLGİLERİ'!$F$21</f>
        <v>Yıldız Erkekler</v>
      </c>
      <c r="K199" s="158" t="str">
        <f t="shared" si="3"/>
        <v>ESKİŞEHİR-Kulüpler arası Yıldızlar Ligi 1.Kademe Yarışmaları</v>
      </c>
      <c r="L199" s="159" t="str">
        <f>'4x100m.'!N$4</f>
        <v>10 Mayıs 2014 - 19.55</v>
      </c>
      <c r="M199" s="159" t="s">
        <v>448</v>
      </c>
    </row>
    <row r="200" spans="1:13" s="297" customFormat="1" ht="80.25" customHeight="1">
      <c r="A200" s="153">
        <v>531</v>
      </c>
      <c r="B200" s="163" t="s">
        <v>529</v>
      </c>
      <c r="C200" s="154" t="str">
        <f>'4x100m.'!C20</f>
        <v>-</v>
      </c>
      <c r="D200" s="158" t="str">
        <f>'4x100m.'!D20</f>
        <v>GÜNAY ONAYBERİ
M.ENES ALTUN
BARIŞ ÖNDER PEKER
LOKMAN EŞSİZ</v>
      </c>
      <c r="E200" s="158" t="str">
        <f>'4x100m.'!E20</f>
        <v>İZMİR-B.ŞHR.BLD.SP.KLB.</v>
      </c>
      <c r="F200" s="200">
        <f>'4x100m.'!F20</f>
        <v>4734</v>
      </c>
      <c r="G200" s="161">
        <f>'4x100m.'!A20</f>
        <v>13</v>
      </c>
      <c r="H200" s="161" t="s">
        <v>529</v>
      </c>
      <c r="I200" s="161"/>
      <c r="J200" s="155" t="str">
        <f>'YARIŞMA BİLGİLERİ'!$F$21</f>
        <v>Yıldız Erkekler</v>
      </c>
      <c r="K200" s="158" t="str">
        <f t="shared" si="3"/>
        <v>ESKİŞEHİR-Kulüpler arası Yıldızlar Ligi 1.Kademe Yarışmaları</v>
      </c>
      <c r="L200" s="159" t="str">
        <f>'4x100m.'!N$4</f>
        <v>10 Mayıs 2014 - 19.55</v>
      </c>
      <c r="M200" s="159" t="s">
        <v>448</v>
      </c>
    </row>
    <row r="201" spans="1:13" s="297" customFormat="1" ht="80.25" customHeight="1">
      <c r="A201" s="153">
        <v>532</v>
      </c>
      <c r="B201" s="163" t="s">
        <v>529</v>
      </c>
      <c r="C201" s="154" t="str">
        <f>'4x100m.'!C21</f>
        <v> -</v>
      </c>
      <c r="D201" s="158" t="str">
        <f>'4x100m.'!D21</f>
        <v>ENES ATAŞ
OĞUZHAN ÖZKAN
ERDİ SERT
ÇAĞATAY ÇAKAN</v>
      </c>
      <c r="E201" s="158" t="str">
        <f>'4x100m.'!E21</f>
        <v>BOLU-GENÇ.MRK.SP.KLB.</v>
      </c>
      <c r="F201" s="200">
        <f>'4x100m.'!F21</f>
        <v>4742</v>
      </c>
      <c r="G201" s="161">
        <f>'4x100m.'!A21</f>
        <v>14</v>
      </c>
      <c r="H201" s="161" t="s">
        <v>529</v>
      </c>
      <c r="I201" s="161"/>
      <c r="J201" s="155" t="str">
        <f>'YARIŞMA BİLGİLERİ'!$F$21</f>
        <v>Yıldız Erkekler</v>
      </c>
      <c r="K201" s="158" t="str">
        <f t="shared" si="3"/>
        <v>ESKİŞEHİR-Kulüpler arası Yıldızlar Ligi 1.Kademe Yarışmaları</v>
      </c>
      <c r="L201" s="159" t="str">
        <f>'4x100m.'!N$4</f>
        <v>10 Mayıs 2014 - 19.55</v>
      </c>
      <c r="M201" s="159" t="s">
        <v>448</v>
      </c>
    </row>
    <row r="202" spans="1:13" s="297" customFormat="1" ht="80.25" customHeight="1">
      <c r="A202" s="153">
        <v>533</v>
      </c>
      <c r="B202" s="163" t="s">
        <v>529</v>
      </c>
      <c r="C202" s="154" t="str">
        <f>'4x100m.'!C22</f>
        <v> -</v>
      </c>
      <c r="D202" s="158" t="str">
        <f>'4x100m.'!D22</f>
        <v>MERT BOZACI
SAMET GÜLER
KAAN GÜNDÜZ
MERTCAN AY</v>
      </c>
      <c r="E202" s="158" t="str">
        <f>'4x100m.'!E22</f>
        <v>BURSA-NİLÜFER BLD.SP.KLB.</v>
      </c>
      <c r="F202" s="200">
        <f>'4x100m.'!F22</f>
        <v>4764</v>
      </c>
      <c r="G202" s="161">
        <f>'4x100m.'!A22</f>
        <v>15</v>
      </c>
      <c r="H202" s="161" t="s">
        <v>529</v>
      </c>
      <c r="I202" s="161"/>
      <c r="J202" s="155" t="str">
        <f>'YARIŞMA BİLGİLERİ'!$F$21</f>
        <v>Yıldız Erkekler</v>
      </c>
      <c r="K202" s="158" t="str">
        <f t="shared" si="3"/>
        <v>ESKİŞEHİR-Kulüpler arası Yıldızlar Ligi 1.Kademe Yarışmaları</v>
      </c>
      <c r="L202" s="159" t="str">
        <f>'4x100m.'!N$4</f>
        <v>10 Mayıs 2014 - 19.55</v>
      </c>
      <c r="M202" s="159" t="s">
        <v>448</v>
      </c>
    </row>
    <row r="203" spans="1:13" s="297" customFormat="1" ht="80.25" customHeight="1">
      <c r="A203" s="153">
        <v>534</v>
      </c>
      <c r="B203" s="163" t="s">
        <v>529</v>
      </c>
      <c r="C203" s="154" t="str">
        <f>'4x100m.'!C23</f>
        <v> -</v>
      </c>
      <c r="D203" s="158" t="str">
        <f>'4x100m.'!D23</f>
        <v>SEDAT BARIŞ ALA
SEÇKİN YILDIZ
BARIŞ KURBAN
BATUHAN BAŞDAĞ</v>
      </c>
      <c r="E203" s="158" t="str">
        <f>'4x100m.'!E23</f>
        <v>TOKAT-BLD.PLEVNE SP.KLB.</v>
      </c>
      <c r="F203" s="200">
        <f>'4x100m.'!F23</f>
        <v>4768</v>
      </c>
      <c r="G203" s="161">
        <f>'4x100m.'!A23</f>
        <v>16</v>
      </c>
      <c r="H203" s="161" t="s">
        <v>529</v>
      </c>
      <c r="I203" s="161"/>
      <c r="J203" s="155" t="str">
        <f>'YARIŞMA BİLGİLERİ'!$F$21</f>
        <v>Yıldız Erkekler</v>
      </c>
      <c r="K203" s="158" t="str">
        <f t="shared" si="3"/>
        <v>ESKİŞEHİR-Kulüpler arası Yıldızlar Ligi 1.Kademe Yarışmaları</v>
      </c>
      <c r="L203" s="159" t="str">
        <f>'4x100m.'!N$4</f>
        <v>10 Mayıs 2014 - 19.55</v>
      </c>
      <c r="M203" s="159" t="s">
        <v>448</v>
      </c>
    </row>
    <row r="204" spans="1:13" s="297" customFormat="1" ht="80.25" customHeight="1">
      <c r="A204" s="153">
        <v>535</v>
      </c>
      <c r="B204" s="163" t="s">
        <v>529</v>
      </c>
      <c r="C204" s="154" t="str">
        <f>'4x100m.'!C24</f>
        <v>-</v>
      </c>
      <c r="D204" s="158" t="str">
        <f>'4x100m.'!D24</f>
        <v>SEFA YUNT
ERDAL TAŞ
YUSUF KOÇLARDAN
ŞENOL ŞEN</v>
      </c>
      <c r="E204" s="158" t="str">
        <f>'4x100m.'!E24</f>
        <v>MUŞ-GENÇ.HİZ.SP.KLB.</v>
      </c>
      <c r="F204" s="200">
        <f>'4x100m.'!F24</f>
        <v>4768</v>
      </c>
      <c r="G204" s="161">
        <f>'4x100m.'!A24</f>
        <v>16</v>
      </c>
      <c r="H204" s="161" t="s">
        <v>529</v>
      </c>
      <c r="I204" s="161"/>
      <c r="J204" s="155" t="str">
        <f>'YARIŞMA BİLGİLERİ'!$F$21</f>
        <v>Yıldız Erkekler</v>
      </c>
      <c r="K204" s="158" t="str">
        <f t="shared" si="3"/>
        <v>ESKİŞEHİR-Kulüpler arası Yıldızlar Ligi 1.Kademe Yarışmaları</v>
      </c>
      <c r="L204" s="159" t="str">
        <f>'4x100m.'!N$4</f>
        <v>10 Mayıs 2014 - 19.55</v>
      </c>
      <c r="M204" s="159" t="s">
        <v>448</v>
      </c>
    </row>
    <row r="205" spans="1:13" s="297" customFormat="1" ht="80.25" customHeight="1">
      <c r="A205" s="153">
        <v>536</v>
      </c>
      <c r="B205" s="163" t="s">
        <v>529</v>
      </c>
      <c r="C205" s="154" t="str">
        <f>'4x100m.'!C25</f>
        <v>-</v>
      </c>
      <c r="D205" s="158" t="str">
        <f>'4x100m.'!D25</f>
        <v>ATAKAN GÜNEŞ
MUSTAFA VARLI
SALİH BARAN
MUSTAFA SAVAŞ</v>
      </c>
      <c r="E205" s="158" t="str">
        <f>'4x100m.'!E25</f>
        <v>İZMİR-KONAK BLD.SP.KLB.</v>
      </c>
      <c r="F205" s="200">
        <f>'4x100m.'!F25</f>
        <v>4804</v>
      </c>
      <c r="G205" s="161">
        <f>'4x100m.'!A25</f>
        <v>18</v>
      </c>
      <c r="H205" s="161" t="s">
        <v>529</v>
      </c>
      <c r="I205" s="161"/>
      <c r="J205" s="155" t="str">
        <f>'YARIŞMA BİLGİLERİ'!$F$21</f>
        <v>Yıldız Erkekler</v>
      </c>
      <c r="K205" s="158" t="str">
        <f t="shared" si="3"/>
        <v>ESKİŞEHİR-Kulüpler arası Yıldızlar Ligi 1.Kademe Yarışmaları</v>
      </c>
      <c r="L205" s="159" t="str">
        <f>'4x100m.'!N$4</f>
        <v>10 Mayıs 2014 - 19.55</v>
      </c>
      <c r="M205" s="159" t="s">
        <v>448</v>
      </c>
    </row>
    <row r="206" spans="1:13" s="297" customFormat="1" ht="28.5" customHeight="1">
      <c r="A206" s="153">
        <v>537</v>
      </c>
      <c r="B206" s="247" t="s">
        <v>533</v>
      </c>
      <c r="C206" s="249" t="e">
        <f>#REF!</f>
        <v>#REF!</v>
      </c>
      <c r="D206" s="251" t="e">
        <f>#REF!</f>
        <v>#REF!</v>
      </c>
      <c r="E206" s="251" t="e">
        <f>#REF!</f>
        <v>#REF!</v>
      </c>
      <c r="F206" s="253" t="e">
        <f>#REF!</f>
        <v>#REF!</v>
      </c>
      <c r="G206" s="250" t="e">
        <f>#REF!</f>
        <v>#REF!</v>
      </c>
      <c r="H206" s="161" t="s">
        <v>458</v>
      </c>
      <c r="I206" s="295"/>
      <c r="J206" s="155" t="str">
        <f>'YARIŞMA BİLGİLERİ'!$F$21</f>
        <v>Yıldız Erkekler</v>
      </c>
      <c r="K206" s="296" t="str">
        <f t="shared" si="3"/>
        <v>ESKİŞEHİR-Kulüpler arası Yıldızlar Ligi 1.Kademe Yarışmaları</v>
      </c>
      <c r="L206" s="159" t="e">
        <f>#REF!</f>
        <v>#REF!</v>
      </c>
      <c r="M206" s="159" t="s">
        <v>448</v>
      </c>
    </row>
    <row r="207" spans="1:13" s="297" customFormat="1" ht="28.5" customHeight="1">
      <c r="A207" s="153">
        <v>538</v>
      </c>
      <c r="B207" s="247" t="s">
        <v>533</v>
      </c>
      <c r="C207" s="249" t="e">
        <f>#REF!</f>
        <v>#REF!</v>
      </c>
      <c r="D207" s="251" t="e">
        <f>#REF!</f>
        <v>#REF!</v>
      </c>
      <c r="E207" s="251" t="e">
        <f>#REF!</f>
        <v>#REF!</v>
      </c>
      <c r="F207" s="253" t="e">
        <f>#REF!</f>
        <v>#REF!</v>
      </c>
      <c r="G207" s="250" t="e">
        <f>#REF!</f>
        <v>#REF!</v>
      </c>
      <c r="H207" s="161" t="s">
        <v>458</v>
      </c>
      <c r="I207" s="295"/>
      <c r="J207" s="155" t="str">
        <f>'YARIŞMA BİLGİLERİ'!$F$21</f>
        <v>Yıldız Erkekler</v>
      </c>
      <c r="K207" s="296" t="str">
        <f t="shared" si="3"/>
        <v>ESKİŞEHİR-Kulüpler arası Yıldızlar Ligi 1.Kademe Yarışmaları</v>
      </c>
      <c r="L207" s="159" t="e">
        <f>#REF!</f>
        <v>#REF!</v>
      </c>
      <c r="M207" s="159" t="s">
        <v>448</v>
      </c>
    </row>
    <row r="208" spans="1:13" s="297" customFormat="1" ht="28.5" customHeight="1">
      <c r="A208" s="153">
        <v>539</v>
      </c>
      <c r="B208" s="247" t="s">
        <v>533</v>
      </c>
      <c r="C208" s="249" t="e">
        <f>#REF!</f>
        <v>#REF!</v>
      </c>
      <c r="D208" s="251" t="e">
        <f>#REF!</f>
        <v>#REF!</v>
      </c>
      <c r="E208" s="251" t="e">
        <f>#REF!</f>
        <v>#REF!</v>
      </c>
      <c r="F208" s="253" t="e">
        <f>#REF!</f>
        <v>#REF!</v>
      </c>
      <c r="G208" s="250" t="e">
        <f>#REF!</f>
        <v>#REF!</v>
      </c>
      <c r="H208" s="161" t="s">
        <v>458</v>
      </c>
      <c r="I208" s="295"/>
      <c r="J208" s="155" t="str">
        <f>'YARIŞMA BİLGİLERİ'!$F$21</f>
        <v>Yıldız Erkekler</v>
      </c>
      <c r="K208" s="296" t="str">
        <f t="shared" si="3"/>
        <v>ESKİŞEHİR-Kulüpler arası Yıldızlar Ligi 1.Kademe Yarışmaları</v>
      </c>
      <c r="L208" s="159" t="e">
        <f>#REF!</f>
        <v>#REF!</v>
      </c>
      <c r="M208" s="159" t="s">
        <v>448</v>
      </c>
    </row>
    <row r="209" spans="1:13" s="297" customFormat="1" ht="28.5" customHeight="1">
      <c r="A209" s="153">
        <v>540</v>
      </c>
      <c r="B209" s="247" t="s">
        <v>533</v>
      </c>
      <c r="C209" s="249" t="e">
        <f>#REF!</f>
        <v>#REF!</v>
      </c>
      <c r="D209" s="251" t="e">
        <f>#REF!</f>
        <v>#REF!</v>
      </c>
      <c r="E209" s="251" t="e">
        <f>#REF!</f>
        <v>#REF!</v>
      </c>
      <c r="F209" s="253" t="e">
        <f>#REF!</f>
        <v>#REF!</v>
      </c>
      <c r="G209" s="250" t="e">
        <f>#REF!</f>
        <v>#REF!</v>
      </c>
      <c r="H209" s="161" t="s">
        <v>458</v>
      </c>
      <c r="I209" s="295"/>
      <c r="J209" s="155" t="str">
        <f>'YARIŞMA BİLGİLERİ'!$F$21</f>
        <v>Yıldız Erkekler</v>
      </c>
      <c r="K209" s="296" t="str">
        <f t="shared" si="3"/>
        <v>ESKİŞEHİR-Kulüpler arası Yıldızlar Ligi 1.Kademe Yarışmaları</v>
      </c>
      <c r="L209" s="159" t="e">
        <f>#REF!</f>
        <v>#REF!</v>
      </c>
      <c r="M209" s="159" t="s">
        <v>448</v>
      </c>
    </row>
    <row r="210" spans="1:13" s="297" customFormat="1" ht="28.5" customHeight="1">
      <c r="A210" s="153">
        <v>541</v>
      </c>
      <c r="B210" s="247" t="s">
        <v>533</v>
      </c>
      <c r="C210" s="249" t="e">
        <f>#REF!</f>
        <v>#REF!</v>
      </c>
      <c r="D210" s="251" t="e">
        <f>#REF!</f>
        <v>#REF!</v>
      </c>
      <c r="E210" s="251" t="e">
        <f>#REF!</f>
        <v>#REF!</v>
      </c>
      <c r="F210" s="253" t="e">
        <f>#REF!</f>
        <v>#REF!</v>
      </c>
      <c r="G210" s="250" t="e">
        <f>#REF!</f>
        <v>#REF!</v>
      </c>
      <c r="H210" s="161" t="s">
        <v>458</v>
      </c>
      <c r="I210" s="295"/>
      <c r="J210" s="155" t="str">
        <f>'YARIŞMA BİLGİLERİ'!$F$21</f>
        <v>Yıldız Erkekler</v>
      </c>
      <c r="K210" s="296" t="str">
        <f t="shared" si="3"/>
        <v>ESKİŞEHİR-Kulüpler arası Yıldızlar Ligi 1.Kademe Yarışmaları</v>
      </c>
      <c r="L210" s="159" t="e">
        <f>#REF!</f>
        <v>#REF!</v>
      </c>
      <c r="M210" s="159" t="s">
        <v>448</v>
      </c>
    </row>
    <row r="211" spans="1:13" s="297" customFormat="1" ht="28.5" customHeight="1">
      <c r="A211" s="153">
        <v>542</v>
      </c>
      <c r="B211" s="247" t="s">
        <v>533</v>
      </c>
      <c r="C211" s="249" t="e">
        <f>#REF!</f>
        <v>#REF!</v>
      </c>
      <c r="D211" s="251" t="e">
        <f>#REF!</f>
        <v>#REF!</v>
      </c>
      <c r="E211" s="251" t="e">
        <f>#REF!</f>
        <v>#REF!</v>
      </c>
      <c r="F211" s="253" t="e">
        <f>#REF!</f>
        <v>#REF!</v>
      </c>
      <c r="G211" s="250" t="e">
        <f>#REF!</f>
        <v>#REF!</v>
      </c>
      <c r="H211" s="161" t="s">
        <v>458</v>
      </c>
      <c r="I211" s="295"/>
      <c r="J211" s="155" t="str">
        <f>'YARIŞMA BİLGİLERİ'!$F$21</f>
        <v>Yıldız Erkekler</v>
      </c>
      <c r="K211" s="296" t="str">
        <f t="shared" si="3"/>
        <v>ESKİŞEHİR-Kulüpler arası Yıldızlar Ligi 1.Kademe Yarışmaları</v>
      </c>
      <c r="L211" s="159" t="e">
        <f>#REF!</f>
        <v>#REF!</v>
      </c>
      <c r="M211" s="159" t="s">
        <v>448</v>
      </c>
    </row>
    <row r="212" spans="1:13" s="297" customFormat="1" ht="28.5" customHeight="1">
      <c r="A212" s="153">
        <v>543</v>
      </c>
      <c r="B212" s="247" t="s">
        <v>533</v>
      </c>
      <c r="C212" s="249" t="e">
        <f>#REF!</f>
        <v>#REF!</v>
      </c>
      <c r="D212" s="251" t="e">
        <f>#REF!</f>
        <v>#REF!</v>
      </c>
      <c r="E212" s="251" t="e">
        <f>#REF!</f>
        <v>#REF!</v>
      </c>
      <c r="F212" s="253" t="e">
        <f>#REF!</f>
        <v>#REF!</v>
      </c>
      <c r="G212" s="250" t="e">
        <f>#REF!</f>
        <v>#REF!</v>
      </c>
      <c r="H212" s="161" t="s">
        <v>458</v>
      </c>
      <c r="I212" s="295"/>
      <c r="J212" s="155" t="str">
        <f>'YARIŞMA BİLGİLERİ'!$F$21</f>
        <v>Yıldız Erkekler</v>
      </c>
      <c r="K212" s="296" t="str">
        <f t="shared" si="3"/>
        <v>ESKİŞEHİR-Kulüpler arası Yıldızlar Ligi 1.Kademe Yarışmaları</v>
      </c>
      <c r="L212" s="159" t="e">
        <f>#REF!</f>
        <v>#REF!</v>
      </c>
      <c r="M212" s="159" t="s">
        <v>448</v>
      </c>
    </row>
    <row r="213" spans="1:13" s="297" customFormat="1" ht="28.5" customHeight="1">
      <c r="A213" s="153">
        <v>544</v>
      </c>
      <c r="B213" s="247" t="s">
        <v>533</v>
      </c>
      <c r="C213" s="249" t="e">
        <f>#REF!</f>
        <v>#REF!</v>
      </c>
      <c r="D213" s="251" t="e">
        <f>#REF!</f>
        <v>#REF!</v>
      </c>
      <c r="E213" s="251" t="e">
        <f>#REF!</f>
        <v>#REF!</v>
      </c>
      <c r="F213" s="253" t="e">
        <f>#REF!</f>
        <v>#REF!</v>
      </c>
      <c r="G213" s="250" t="e">
        <f>#REF!</f>
        <v>#REF!</v>
      </c>
      <c r="H213" s="161" t="s">
        <v>458</v>
      </c>
      <c r="I213" s="295"/>
      <c r="J213" s="155" t="str">
        <f>'YARIŞMA BİLGİLERİ'!$F$21</f>
        <v>Yıldız Erkekler</v>
      </c>
      <c r="K213" s="296" t="str">
        <f t="shared" si="3"/>
        <v>ESKİŞEHİR-Kulüpler arası Yıldızlar Ligi 1.Kademe Yarışmaları</v>
      </c>
      <c r="L213" s="159" t="e">
        <f>#REF!</f>
        <v>#REF!</v>
      </c>
      <c r="M213" s="159" t="s">
        <v>448</v>
      </c>
    </row>
    <row r="214" spans="1:13" s="297" customFormat="1" ht="28.5" customHeight="1">
      <c r="A214" s="153">
        <v>545</v>
      </c>
      <c r="B214" s="247" t="s">
        <v>533</v>
      </c>
      <c r="C214" s="249" t="e">
        <f>#REF!</f>
        <v>#REF!</v>
      </c>
      <c r="D214" s="251" t="e">
        <f>#REF!</f>
        <v>#REF!</v>
      </c>
      <c r="E214" s="251" t="e">
        <f>#REF!</f>
        <v>#REF!</v>
      </c>
      <c r="F214" s="253" t="e">
        <f>#REF!</f>
        <v>#REF!</v>
      </c>
      <c r="G214" s="250" t="e">
        <f>#REF!</f>
        <v>#REF!</v>
      </c>
      <c r="H214" s="161" t="s">
        <v>458</v>
      </c>
      <c r="I214" s="295"/>
      <c r="J214" s="155" t="str">
        <f>'YARIŞMA BİLGİLERİ'!$F$21</f>
        <v>Yıldız Erkekler</v>
      </c>
      <c r="K214" s="296" t="str">
        <f t="shared" si="3"/>
        <v>ESKİŞEHİR-Kulüpler arası Yıldızlar Ligi 1.Kademe Yarışmaları</v>
      </c>
      <c r="L214" s="159" t="e">
        <f>#REF!</f>
        <v>#REF!</v>
      </c>
      <c r="M214" s="159" t="s">
        <v>448</v>
      </c>
    </row>
    <row r="215" spans="1:13" s="297" customFormat="1" ht="28.5" customHeight="1">
      <c r="A215" s="153">
        <v>546</v>
      </c>
      <c r="B215" s="247" t="s">
        <v>533</v>
      </c>
      <c r="C215" s="249" t="e">
        <f>#REF!</f>
        <v>#REF!</v>
      </c>
      <c r="D215" s="251" t="e">
        <f>#REF!</f>
        <v>#REF!</v>
      </c>
      <c r="E215" s="251" t="e">
        <f>#REF!</f>
        <v>#REF!</v>
      </c>
      <c r="F215" s="253" t="e">
        <f>#REF!</f>
        <v>#REF!</v>
      </c>
      <c r="G215" s="250" t="e">
        <f>#REF!</f>
        <v>#REF!</v>
      </c>
      <c r="H215" s="161" t="s">
        <v>458</v>
      </c>
      <c r="I215" s="295"/>
      <c r="J215" s="155" t="str">
        <f>'YARIŞMA BİLGİLERİ'!$F$21</f>
        <v>Yıldız Erkekler</v>
      </c>
      <c r="K215" s="296" t="str">
        <f t="shared" si="3"/>
        <v>ESKİŞEHİR-Kulüpler arası Yıldızlar Ligi 1.Kademe Yarışmaları</v>
      </c>
      <c r="L215" s="159" t="e">
        <f>#REF!</f>
        <v>#REF!</v>
      </c>
      <c r="M215" s="159" t="s">
        <v>448</v>
      </c>
    </row>
    <row r="216" spans="1:13" s="297" customFormat="1" ht="28.5" customHeight="1">
      <c r="A216" s="153">
        <v>547</v>
      </c>
      <c r="B216" s="247" t="s">
        <v>533</v>
      </c>
      <c r="C216" s="249" t="e">
        <f>#REF!</f>
        <v>#REF!</v>
      </c>
      <c r="D216" s="251" t="e">
        <f>#REF!</f>
        <v>#REF!</v>
      </c>
      <c r="E216" s="251" t="e">
        <f>#REF!</f>
        <v>#REF!</v>
      </c>
      <c r="F216" s="253" t="e">
        <f>#REF!</f>
        <v>#REF!</v>
      </c>
      <c r="G216" s="250" t="e">
        <f>#REF!</f>
        <v>#REF!</v>
      </c>
      <c r="H216" s="161" t="s">
        <v>458</v>
      </c>
      <c r="I216" s="295"/>
      <c r="J216" s="155" t="str">
        <f>'YARIŞMA BİLGİLERİ'!$F$21</f>
        <v>Yıldız Erkekler</v>
      </c>
      <c r="K216" s="296" t="str">
        <f t="shared" si="3"/>
        <v>ESKİŞEHİR-Kulüpler arası Yıldızlar Ligi 1.Kademe Yarışmaları</v>
      </c>
      <c r="L216" s="159" t="e">
        <f>#REF!</f>
        <v>#REF!</v>
      </c>
      <c r="M216" s="159" t="s">
        <v>448</v>
      </c>
    </row>
    <row r="217" spans="1:13" s="297" customFormat="1" ht="28.5" customHeight="1">
      <c r="A217" s="153">
        <v>548</v>
      </c>
      <c r="B217" s="247" t="s">
        <v>533</v>
      </c>
      <c r="C217" s="249" t="e">
        <f>#REF!</f>
        <v>#REF!</v>
      </c>
      <c r="D217" s="251" t="e">
        <f>#REF!</f>
        <v>#REF!</v>
      </c>
      <c r="E217" s="251" t="e">
        <f>#REF!</f>
        <v>#REF!</v>
      </c>
      <c r="F217" s="253" t="e">
        <f>#REF!</f>
        <v>#REF!</v>
      </c>
      <c r="G217" s="250" t="e">
        <f>#REF!</f>
        <v>#REF!</v>
      </c>
      <c r="H217" s="161" t="s">
        <v>458</v>
      </c>
      <c r="I217" s="295"/>
      <c r="J217" s="155" t="str">
        <f>'YARIŞMA BİLGİLERİ'!$F$21</f>
        <v>Yıldız Erkekler</v>
      </c>
      <c r="K217" s="296" t="str">
        <f t="shared" si="3"/>
        <v>ESKİŞEHİR-Kulüpler arası Yıldızlar Ligi 1.Kademe Yarışmaları</v>
      </c>
      <c r="L217" s="159" t="e">
        <f>#REF!</f>
        <v>#REF!</v>
      </c>
      <c r="M217" s="159" t="s">
        <v>448</v>
      </c>
    </row>
    <row r="218" spans="1:13" s="297" customFormat="1" ht="28.5" customHeight="1">
      <c r="A218" s="153">
        <v>549</v>
      </c>
      <c r="B218" s="247" t="s">
        <v>533</v>
      </c>
      <c r="C218" s="249" t="e">
        <f>#REF!</f>
        <v>#REF!</v>
      </c>
      <c r="D218" s="251" t="e">
        <f>#REF!</f>
        <v>#REF!</v>
      </c>
      <c r="E218" s="251" t="e">
        <f>#REF!</f>
        <v>#REF!</v>
      </c>
      <c r="F218" s="253" t="e">
        <f>#REF!</f>
        <v>#REF!</v>
      </c>
      <c r="G218" s="250" t="e">
        <f>#REF!</f>
        <v>#REF!</v>
      </c>
      <c r="H218" s="161" t="s">
        <v>458</v>
      </c>
      <c r="I218" s="295"/>
      <c r="J218" s="155" t="str">
        <f>'YARIŞMA BİLGİLERİ'!$F$21</f>
        <v>Yıldız Erkekler</v>
      </c>
      <c r="K218" s="296" t="str">
        <f t="shared" si="3"/>
        <v>ESKİŞEHİR-Kulüpler arası Yıldızlar Ligi 1.Kademe Yarışmaları</v>
      </c>
      <c r="L218" s="159" t="e">
        <f>#REF!</f>
        <v>#REF!</v>
      </c>
      <c r="M218" s="159" t="s">
        <v>448</v>
      </c>
    </row>
    <row r="219" spans="1:13" s="297" customFormat="1" ht="28.5" customHeight="1">
      <c r="A219" s="153">
        <v>550</v>
      </c>
      <c r="B219" s="247" t="s">
        <v>533</v>
      </c>
      <c r="C219" s="249" t="e">
        <f>#REF!</f>
        <v>#REF!</v>
      </c>
      <c r="D219" s="251" t="e">
        <f>#REF!</f>
        <v>#REF!</v>
      </c>
      <c r="E219" s="251" t="e">
        <f>#REF!</f>
        <v>#REF!</v>
      </c>
      <c r="F219" s="253" t="e">
        <f>#REF!</f>
        <v>#REF!</v>
      </c>
      <c r="G219" s="250" t="e">
        <f>#REF!</f>
        <v>#REF!</v>
      </c>
      <c r="H219" s="161" t="s">
        <v>458</v>
      </c>
      <c r="I219" s="295"/>
      <c r="J219" s="155" t="str">
        <f>'YARIŞMA BİLGİLERİ'!$F$21</f>
        <v>Yıldız Erkekler</v>
      </c>
      <c r="K219" s="296" t="str">
        <f t="shared" si="3"/>
        <v>ESKİŞEHİR-Kulüpler arası Yıldızlar Ligi 1.Kademe Yarışmaları</v>
      </c>
      <c r="L219" s="159" t="e">
        <f>#REF!</f>
        <v>#REF!</v>
      </c>
      <c r="M219" s="159" t="s">
        <v>448</v>
      </c>
    </row>
    <row r="220" spans="1:13" s="297" customFormat="1" ht="28.5" customHeight="1">
      <c r="A220" s="153">
        <v>551</v>
      </c>
      <c r="B220" s="247" t="s">
        <v>533</v>
      </c>
      <c r="C220" s="249" t="e">
        <f>#REF!</f>
        <v>#REF!</v>
      </c>
      <c r="D220" s="251" t="e">
        <f>#REF!</f>
        <v>#REF!</v>
      </c>
      <c r="E220" s="251" t="e">
        <f>#REF!</f>
        <v>#REF!</v>
      </c>
      <c r="F220" s="253" t="e">
        <f>#REF!</f>
        <v>#REF!</v>
      </c>
      <c r="G220" s="250" t="e">
        <f>#REF!</f>
        <v>#REF!</v>
      </c>
      <c r="H220" s="161" t="s">
        <v>458</v>
      </c>
      <c r="I220" s="295"/>
      <c r="J220" s="155" t="str">
        <f>'YARIŞMA BİLGİLERİ'!$F$21</f>
        <v>Yıldız Erkekler</v>
      </c>
      <c r="K220" s="296" t="str">
        <f t="shared" si="3"/>
        <v>ESKİŞEHİR-Kulüpler arası Yıldızlar Ligi 1.Kademe Yarışmaları</v>
      </c>
      <c r="L220" s="159" t="e">
        <f>#REF!</f>
        <v>#REF!</v>
      </c>
      <c r="M220" s="159" t="s">
        <v>448</v>
      </c>
    </row>
    <row r="221" spans="1:13" s="297" customFormat="1" ht="28.5" customHeight="1">
      <c r="A221" s="153">
        <v>552</v>
      </c>
      <c r="B221" s="247" t="s">
        <v>533</v>
      </c>
      <c r="C221" s="249" t="e">
        <f>#REF!</f>
        <v>#REF!</v>
      </c>
      <c r="D221" s="251" t="e">
        <f>#REF!</f>
        <v>#REF!</v>
      </c>
      <c r="E221" s="251" t="e">
        <f>#REF!</f>
        <v>#REF!</v>
      </c>
      <c r="F221" s="253" t="e">
        <f>#REF!</f>
        <v>#REF!</v>
      </c>
      <c r="G221" s="250" t="e">
        <f>#REF!</f>
        <v>#REF!</v>
      </c>
      <c r="H221" s="161" t="s">
        <v>458</v>
      </c>
      <c r="I221" s="295"/>
      <c r="J221" s="155" t="str">
        <f>'YARIŞMA BİLGİLERİ'!$F$21</f>
        <v>Yıldız Erkekler</v>
      </c>
      <c r="K221" s="296" t="str">
        <f t="shared" si="3"/>
        <v>ESKİŞEHİR-Kulüpler arası Yıldızlar Ligi 1.Kademe Yarışmaları</v>
      </c>
      <c r="L221" s="159" t="e">
        <f>#REF!</f>
        <v>#REF!</v>
      </c>
      <c r="M221" s="159" t="s">
        <v>448</v>
      </c>
    </row>
    <row r="222" spans="1:13" s="297" customFormat="1" ht="28.5" customHeight="1">
      <c r="A222" s="153">
        <v>553</v>
      </c>
      <c r="B222" s="247" t="s">
        <v>533</v>
      </c>
      <c r="C222" s="249" t="e">
        <f>#REF!</f>
        <v>#REF!</v>
      </c>
      <c r="D222" s="251" t="e">
        <f>#REF!</f>
        <v>#REF!</v>
      </c>
      <c r="E222" s="251" t="e">
        <f>#REF!</f>
        <v>#REF!</v>
      </c>
      <c r="F222" s="253" t="e">
        <f>#REF!</f>
        <v>#REF!</v>
      </c>
      <c r="G222" s="250" t="e">
        <f>#REF!</f>
        <v>#REF!</v>
      </c>
      <c r="H222" s="161" t="s">
        <v>458</v>
      </c>
      <c r="I222" s="295"/>
      <c r="J222" s="155" t="str">
        <f>'YARIŞMA BİLGİLERİ'!$F$21</f>
        <v>Yıldız Erkekler</v>
      </c>
      <c r="K222" s="296" t="str">
        <f t="shared" si="3"/>
        <v>ESKİŞEHİR-Kulüpler arası Yıldızlar Ligi 1.Kademe Yarışmaları</v>
      </c>
      <c r="L222" s="159" t="e">
        <f>#REF!</f>
        <v>#REF!</v>
      </c>
      <c r="M222" s="159" t="s">
        <v>448</v>
      </c>
    </row>
    <row r="223" spans="1:13" s="297" customFormat="1" ht="28.5" customHeight="1">
      <c r="A223" s="153">
        <v>554</v>
      </c>
      <c r="B223" s="247" t="s">
        <v>533</v>
      </c>
      <c r="C223" s="249" t="e">
        <f>#REF!</f>
        <v>#REF!</v>
      </c>
      <c r="D223" s="251" t="e">
        <f>#REF!</f>
        <v>#REF!</v>
      </c>
      <c r="E223" s="251" t="e">
        <f>#REF!</f>
        <v>#REF!</v>
      </c>
      <c r="F223" s="253" t="e">
        <f>#REF!</f>
        <v>#REF!</v>
      </c>
      <c r="G223" s="250" t="e">
        <f>#REF!</f>
        <v>#REF!</v>
      </c>
      <c r="H223" s="161" t="s">
        <v>458</v>
      </c>
      <c r="I223" s="295"/>
      <c r="J223" s="155" t="str">
        <f>'YARIŞMA BİLGİLERİ'!$F$21</f>
        <v>Yıldız Erkekler</v>
      </c>
      <c r="K223" s="296" t="str">
        <f t="shared" si="3"/>
        <v>ESKİŞEHİR-Kulüpler arası Yıldızlar Ligi 1.Kademe Yarışmaları</v>
      </c>
      <c r="L223" s="159" t="e">
        <f>#REF!</f>
        <v>#REF!</v>
      </c>
      <c r="M223" s="159" t="s">
        <v>448</v>
      </c>
    </row>
    <row r="224" spans="1:13" s="297" customFormat="1" ht="28.5" customHeight="1">
      <c r="A224" s="153">
        <v>555</v>
      </c>
      <c r="B224" s="247" t="s">
        <v>533</v>
      </c>
      <c r="C224" s="249" t="e">
        <f>#REF!</f>
        <v>#REF!</v>
      </c>
      <c r="D224" s="251" t="e">
        <f>#REF!</f>
        <v>#REF!</v>
      </c>
      <c r="E224" s="251" t="e">
        <f>#REF!</f>
        <v>#REF!</v>
      </c>
      <c r="F224" s="253" t="e">
        <f>#REF!</f>
        <v>#REF!</v>
      </c>
      <c r="G224" s="250" t="e">
        <f>#REF!</f>
        <v>#REF!</v>
      </c>
      <c r="H224" s="161" t="s">
        <v>458</v>
      </c>
      <c r="I224" s="295"/>
      <c r="J224" s="155" t="str">
        <f>'YARIŞMA BİLGİLERİ'!$F$21</f>
        <v>Yıldız Erkekler</v>
      </c>
      <c r="K224" s="296" t="str">
        <f t="shared" si="3"/>
        <v>ESKİŞEHİR-Kulüpler arası Yıldızlar Ligi 1.Kademe Yarışmaları</v>
      </c>
      <c r="L224" s="159" t="e">
        <f>#REF!</f>
        <v>#REF!</v>
      </c>
      <c r="M224" s="159" t="s">
        <v>448</v>
      </c>
    </row>
    <row r="225" spans="1:13" s="297" customFormat="1" ht="28.5" customHeight="1">
      <c r="A225" s="153">
        <v>556</v>
      </c>
      <c r="B225" s="247" t="s">
        <v>533</v>
      </c>
      <c r="C225" s="249" t="e">
        <f>#REF!</f>
        <v>#REF!</v>
      </c>
      <c r="D225" s="251" t="e">
        <f>#REF!</f>
        <v>#REF!</v>
      </c>
      <c r="E225" s="251" t="e">
        <f>#REF!</f>
        <v>#REF!</v>
      </c>
      <c r="F225" s="253" t="e">
        <f>#REF!</f>
        <v>#REF!</v>
      </c>
      <c r="G225" s="250" t="e">
        <f>#REF!</f>
        <v>#REF!</v>
      </c>
      <c r="H225" s="161" t="s">
        <v>458</v>
      </c>
      <c r="I225" s="295"/>
      <c r="J225" s="155" t="str">
        <f>'YARIŞMA BİLGİLERİ'!$F$21</f>
        <v>Yıldız Erkekler</v>
      </c>
      <c r="K225" s="296" t="str">
        <f t="shared" si="3"/>
        <v>ESKİŞEHİR-Kulüpler arası Yıldızlar Ligi 1.Kademe Yarışmaları</v>
      </c>
      <c r="L225" s="159" t="e">
        <f>#REF!</f>
        <v>#REF!</v>
      </c>
      <c r="M225" s="159" t="s">
        <v>448</v>
      </c>
    </row>
    <row r="226" spans="1:13" s="297" customFormat="1" ht="28.5" customHeight="1">
      <c r="A226" s="153">
        <v>557</v>
      </c>
      <c r="B226" s="247" t="s">
        <v>533</v>
      </c>
      <c r="C226" s="249" t="e">
        <f>#REF!</f>
        <v>#REF!</v>
      </c>
      <c r="D226" s="251" t="e">
        <f>#REF!</f>
        <v>#REF!</v>
      </c>
      <c r="E226" s="251" t="e">
        <f>#REF!</f>
        <v>#REF!</v>
      </c>
      <c r="F226" s="253" t="e">
        <f>#REF!</f>
        <v>#REF!</v>
      </c>
      <c r="G226" s="250" t="e">
        <f>#REF!</f>
        <v>#REF!</v>
      </c>
      <c r="H226" s="161" t="s">
        <v>458</v>
      </c>
      <c r="I226" s="295"/>
      <c r="J226" s="155" t="str">
        <f>'YARIŞMA BİLGİLERİ'!$F$21</f>
        <v>Yıldız Erkekler</v>
      </c>
      <c r="K226" s="296" t="str">
        <f t="shared" si="3"/>
        <v>ESKİŞEHİR-Kulüpler arası Yıldızlar Ligi 1.Kademe Yarışmaları</v>
      </c>
      <c r="L226" s="159" t="e">
        <f>#REF!</f>
        <v>#REF!</v>
      </c>
      <c r="M226" s="159" t="s">
        <v>448</v>
      </c>
    </row>
    <row r="227" spans="1:13" s="297" customFormat="1" ht="28.5" customHeight="1">
      <c r="A227" s="153">
        <v>558</v>
      </c>
      <c r="B227" s="247" t="s">
        <v>533</v>
      </c>
      <c r="C227" s="249" t="e">
        <f>#REF!</f>
        <v>#REF!</v>
      </c>
      <c r="D227" s="251" t="e">
        <f>#REF!</f>
        <v>#REF!</v>
      </c>
      <c r="E227" s="251" t="e">
        <f>#REF!</f>
        <v>#REF!</v>
      </c>
      <c r="F227" s="253" t="e">
        <f>#REF!</f>
        <v>#REF!</v>
      </c>
      <c r="G227" s="250" t="e">
        <f>#REF!</f>
        <v>#REF!</v>
      </c>
      <c r="H227" s="161" t="s">
        <v>458</v>
      </c>
      <c r="I227" s="295"/>
      <c r="J227" s="155" t="str">
        <f>'YARIŞMA BİLGİLERİ'!$F$21</f>
        <v>Yıldız Erkekler</v>
      </c>
      <c r="K227" s="296" t="str">
        <f t="shared" si="3"/>
        <v>ESKİŞEHİR-Kulüpler arası Yıldızlar Ligi 1.Kademe Yarışmaları</v>
      </c>
      <c r="L227" s="159" t="e">
        <f>#REF!</f>
        <v>#REF!</v>
      </c>
      <c r="M227" s="159" t="s">
        <v>448</v>
      </c>
    </row>
    <row r="228" spans="1:13" s="297" customFormat="1" ht="28.5" customHeight="1">
      <c r="A228" s="153">
        <v>559</v>
      </c>
      <c r="B228" s="247" t="s">
        <v>533</v>
      </c>
      <c r="C228" s="249" t="e">
        <f>#REF!</f>
        <v>#REF!</v>
      </c>
      <c r="D228" s="251" t="e">
        <f>#REF!</f>
        <v>#REF!</v>
      </c>
      <c r="E228" s="251" t="e">
        <f>#REF!</f>
        <v>#REF!</v>
      </c>
      <c r="F228" s="253" t="e">
        <f>#REF!</f>
        <v>#REF!</v>
      </c>
      <c r="G228" s="250" t="e">
        <f>#REF!</f>
        <v>#REF!</v>
      </c>
      <c r="H228" s="161" t="s">
        <v>458</v>
      </c>
      <c r="I228" s="295"/>
      <c r="J228" s="155" t="str">
        <f>'YARIŞMA BİLGİLERİ'!$F$21</f>
        <v>Yıldız Erkekler</v>
      </c>
      <c r="K228" s="296" t="str">
        <f t="shared" si="3"/>
        <v>ESKİŞEHİR-Kulüpler arası Yıldızlar Ligi 1.Kademe Yarışmaları</v>
      </c>
      <c r="L228" s="159" t="e">
        <f>#REF!</f>
        <v>#REF!</v>
      </c>
      <c r="M228" s="159" t="s">
        <v>448</v>
      </c>
    </row>
    <row r="229" spans="1:13" s="297" customFormat="1" ht="28.5" customHeight="1">
      <c r="A229" s="153">
        <v>560</v>
      </c>
      <c r="B229" s="247" t="s">
        <v>533</v>
      </c>
      <c r="C229" s="249" t="e">
        <f>#REF!</f>
        <v>#REF!</v>
      </c>
      <c r="D229" s="251" t="e">
        <f>#REF!</f>
        <v>#REF!</v>
      </c>
      <c r="E229" s="251" t="e">
        <f>#REF!</f>
        <v>#REF!</v>
      </c>
      <c r="F229" s="253" t="e">
        <f>#REF!</f>
        <v>#REF!</v>
      </c>
      <c r="G229" s="250" t="e">
        <f>#REF!</f>
        <v>#REF!</v>
      </c>
      <c r="H229" s="161" t="s">
        <v>458</v>
      </c>
      <c r="I229" s="295"/>
      <c r="J229" s="155" t="str">
        <f>'YARIŞMA BİLGİLERİ'!$F$21</f>
        <v>Yıldız Erkekler</v>
      </c>
      <c r="K229" s="296" t="str">
        <f t="shared" si="3"/>
        <v>ESKİŞEHİR-Kulüpler arası Yıldızlar Ligi 1.Kademe Yarışmaları</v>
      </c>
      <c r="L229" s="159" t="e">
        <f>#REF!</f>
        <v>#REF!</v>
      </c>
      <c r="M229" s="159" t="s">
        <v>448</v>
      </c>
    </row>
    <row r="230" spans="1:13" s="297" customFormat="1" ht="28.5" customHeight="1">
      <c r="A230" s="153">
        <v>561</v>
      </c>
      <c r="B230" s="247" t="s">
        <v>533</v>
      </c>
      <c r="C230" s="249" t="e">
        <f>#REF!</f>
        <v>#REF!</v>
      </c>
      <c r="D230" s="251" t="e">
        <f>#REF!</f>
        <v>#REF!</v>
      </c>
      <c r="E230" s="251" t="e">
        <f>#REF!</f>
        <v>#REF!</v>
      </c>
      <c r="F230" s="253" t="e">
        <f>#REF!</f>
        <v>#REF!</v>
      </c>
      <c r="G230" s="250" t="e">
        <f>#REF!</f>
        <v>#REF!</v>
      </c>
      <c r="H230" s="161" t="s">
        <v>458</v>
      </c>
      <c r="I230" s="295"/>
      <c r="J230" s="155" t="str">
        <f>'YARIŞMA BİLGİLERİ'!$F$21</f>
        <v>Yıldız Erkekler</v>
      </c>
      <c r="K230" s="296" t="str">
        <f t="shared" si="3"/>
        <v>ESKİŞEHİR-Kulüpler arası Yıldızlar Ligi 1.Kademe Yarışmaları</v>
      </c>
      <c r="L230" s="159" t="e">
        <f>#REF!</f>
        <v>#REF!</v>
      </c>
      <c r="M230" s="159" t="s">
        <v>448</v>
      </c>
    </row>
    <row r="231" spans="1:13" s="297" customFormat="1" ht="28.5" customHeight="1">
      <c r="A231" s="153">
        <v>562</v>
      </c>
      <c r="B231" s="247" t="s">
        <v>533</v>
      </c>
      <c r="C231" s="249" t="e">
        <f>#REF!</f>
        <v>#REF!</v>
      </c>
      <c r="D231" s="251" t="e">
        <f>#REF!</f>
        <v>#REF!</v>
      </c>
      <c r="E231" s="251" t="e">
        <f>#REF!</f>
        <v>#REF!</v>
      </c>
      <c r="F231" s="253" t="e">
        <f>#REF!</f>
        <v>#REF!</v>
      </c>
      <c r="G231" s="250" t="e">
        <f>#REF!</f>
        <v>#REF!</v>
      </c>
      <c r="H231" s="161" t="s">
        <v>458</v>
      </c>
      <c r="I231" s="295"/>
      <c r="J231" s="155" t="str">
        <f>'YARIŞMA BİLGİLERİ'!$F$21</f>
        <v>Yıldız Erkekler</v>
      </c>
      <c r="K231" s="296" t="str">
        <f t="shared" si="3"/>
        <v>ESKİŞEHİR-Kulüpler arası Yıldızlar Ligi 1.Kademe Yarışmaları</v>
      </c>
      <c r="L231" s="159" t="e">
        <f>#REF!</f>
        <v>#REF!</v>
      </c>
      <c r="M231" s="159" t="s">
        <v>448</v>
      </c>
    </row>
    <row r="232" spans="1:13" s="297" customFormat="1" ht="28.5" customHeight="1">
      <c r="A232" s="153">
        <v>563</v>
      </c>
      <c r="B232" s="247" t="s">
        <v>460</v>
      </c>
      <c r="C232" s="249">
        <f>Çekiç!D8</f>
        <v>35465</v>
      </c>
      <c r="D232" s="251" t="str">
        <f>Çekiç!E8</f>
        <v>MÜCAHİT YÜCE</v>
      </c>
      <c r="E232" s="251" t="str">
        <f>Çekiç!F8</f>
        <v>İSTANBUL-FENERBAHÇE</v>
      </c>
      <c r="F232" s="252">
        <f>Çekiç!N8</f>
        <v>6595</v>
      </c>
      <c r="G232" s="250">
        <f>Çekiç!A8</f>
        <v>1</v>
      </c>
      <c r="H232" s="161" t="s">
        <v>460</v>
      </c>
      <c r="I232" s="161" t="str">
        <f>Çekiç!G$4</f>
        <v>5 Kg.</v>
      </c>
      <c r="J232" s="155" t="str">
        <f>'YARIŞMA BİLGİLERİ'!$F$21</f>
        <v>Yıldız Erkekler</v>
      </c>
      <c r="K232" s="296" t="str">
        <f t="shared" si="3"/>
        <v>ESKİŞEHİR-Kulüpler arası Yıldızlar Ligi 1.Kademe Yarışmaları</v>
      </c>
      <c r="L232" s="159" t="str">
        <f>Çekiç!M$4</f>
        <v>10 Mayıs 2014 - 15.15</v>
      </c>
      <c r="M232" s="159" t="s">
        <v>448</v>
      </c>
    </row>
    <row r="233" spans="1:13" s="297" customFormat="1" ht="28.5" customHeight="1">
      <c r="A233" s="153">
        <v>564</v>
      </c>
      <c r="B233" s="247" t="s">
        <v>460</v>
      </c>
      <c r="C233" s="249">
        <f>Çekiç!D9</f>
        <v>35934</v>
      </c>
      <c r="D233" s="251" t="str">
        <f>Çekiç!E9</f>
        <v>MURAT ÖZCAN </v>
      </c>
      <c r="E233" s="251" t="str">
        <f>Çekiç!F9</f>
        <v>İSTANBUL-ENKA SPOR KLB.</v>
      </c>
      <c r="F233" s="252">
        <f>Çekiç!N9</f>
        <v>6130</v>
      </c>
      <c r="G233" s="250">
        <f>Çekiç!A9</f>
        <v>2</v>
      </c>
      <c r="H233" s="161" t="s">
        <v>460</v>
      </c>
      <c r="I233" s="161" t="str">
        <f>Çekiç!G$4</f>
        <v>5 Kg.</v>
      </c>
      <c r="J233" s="155" t="str">
        <f>'YARIŞMA BİLGİLERİ'!$F$21</f>
        <v>Yıldız Erkekler</v>
      </c>
      <c r="K233" s="296" t="str">
        <f t="shared" si="3"/>
        <v>ESKİŞEHİR-Kulüpler arası Yıldızlar Ligi 1.Kademe Yarışmaları</v>
      </c>
      <c r="L233" s="159" t="str">
        <f>Çekiç!M$4</f>
        <v>10 Mayıs 2014 - 15.15</v>
      </c>
      <c r="M233" s="159" t="s">
        <v>448</v>
      </c>
    </row>
    <row r="234" spans="1:13" s="297" customFormat="1" ht="28.5" customHeight="1">
      <c r="A234" s="153">
        <v>565</v>
      </c>
      <c r="B234" s="247" t="s">
        <v>460</v>
      </c>
      <c r="C234" s="249">
        <f>Çekiç!D10</f>
        <v>35960</v>
      </c>
      <c r="D234" s="251" t="str">
        <f>Çekiç!E10</f>
        <v>HAKAN MERT SÖZÜDİRİ</v>
      </c>
      <c r="E234" s="251" t="str">
        <f>Çekiç!F10</f>
        <v>ANKARA-EGO SP.KLB.</v>
      </c>
      <c r="F234" s="252">
        <f>Çekiç!N10</f>
        <v>6025</v>
      </c>
      <c r="G234" s="250">
        <f>Çekiç!A10</f>
        <v>3</v>
      </c>
      <c r="H234" s="161" t="s">
        <v>460</v>
      </c>
      <c r="I234" s="161" t="str">
        <f>Çekiç!G$4</f>
        <v>5 Kg.</v>
      </c>
      <c r="J234" s="155" t="str">
        <f>'YARIŞMA BİLGİLERİ'!$F$21</f>
        <v>Yıldız Erkekler</v>
      </c>
      <c r="K234" s="296" t="str">
        <f t="shared" si="3"/>
        <v>ESKİŞEHİR-Kulüpler arası Yıldızlar Ligi 1.Kademe Yarışmaları</v>
      </c>
      <c r="L234" s="159" t="str">
        <f>Çekiç!M$4</f>
        <v>10 Mayıs 2014 - 15.15</v>
      </c>
      <c r="M234" s="159" t="s">
        <v>448</v>
      </c>
    </row>
    <row r="235" spans="1:13" s="297" customFormat="1" ht="28.5" customHeight="1">
      <c r="A235" s="153">
        <v>566</v>
      </c>
      <c r="B235" s="247" t="s">
        <v>460</v>
      </c>
      <c r="C235" s="249">
        <f>Çekiç!D11</f>
        <v>35468</v>
      </c>
      <c r="D235" s="251" t="str">
        <f>Çekiç!E11</f>
        <v>HAKAN  DİK</v>
      </c>
      <c r="E235" s="251" t="str">
        <f>Çekiç!F11</f>
        <v>İZMİR-ÇİMENTAŞ SP.KLB.</v>
      </c>
      <c r="F235" s="252">
        <f>Çekiç!N11</f>
        <v>5234</v>
      </c>
      <c r="G235" s="250">
        <f>Çekiç!A11</f>
        <v>4</v>
      </c>
      <c r="H235" s="161" t="s">
        <v>460</v>
      </c>
      <c r="I235" s="161" t="str">
        <f>Çekiç!G$4</f>
        <v>5 Kg.</v>
      </c>
      <c r="J235" s="155" t="str">
        <f>'YARIŞMA BİLGİLERİ'!$F$21</f>
        <v>Yıldız Erkekler</v>
      </c>
      <c r="K235" s="296" t="str">
        <f t="shared" si="3"/>
        <v>ESKİŞEHİR-Kulüpler arası Yıldızlar Ligi 1.Kademe Yarışmaları</v>
      </c>
      <c r="L235" s="159" t="str">
        <f>Çekiç!M$4</f>
        <v>10 Mayıs 2014 - 15.15</v>
      </c>
      <c r="M235" s="159" t="s">
        <v>448</v>
      </c>
    </row>
    <row r="236" spans="1:13" s="297" customFormat="1" ht="28.5" customHeight="1">
      <c r="A236" s="153">
        <v>567</v>
      </c>
      <c r="B236" s="247" t="s">
        <v>460</v>
      </c>
      <c r="C236" s="249">
        <f>Çekiç!D12</f>
        <v>36008</v>
      </c>
      <c r="D236" s="251" t="str">
        <f>Çekiç!E12</f>
        <v>HASAN ŞİŞGİN</v>
      </c>
      <c r="E236" s="251" t="str">
        <f>Çekiç!F12</f>
        <v>KOCAELİ-B.ŞHR.BLD.KAĞIT SP.KLB.</v>
      </c>
      <c r="F236" s="252">
        <f>Çekiç!N12</f>
        <v>4697</v>
      </c>
      <c r="G236" s="250">
        <f>Çekiç!A12</f>
        <v>5</v>
      </c>
      <c r="H236" s="161" t="s">
        <v>460</v>
      </c>
      <c r="I236" s="161" t="str">
        <f>Çekiç!G$4</f>
        <v>5 Kg.</v>
      </c>
      <c r="J236" s="155" t="str">
        <f>'YARIŞMA BİLGİLERİ'!$F$21</f>
        <v>Yıldız Erkekler</v>
      </c>
      <c r="K236" s="296" t="str">
        <f t="shared" si="3"/>
        <v>ESKİŞEHİR-Kulüpler arası Yıldızlar Ligi 1.Kademe Yarışmaları</v>
      </c>
      <c r="L236" s="159" t="str">
        <f>Çekiç!M$4</f>
        <v>10 Mayıs 2014 - 15.15</v>
      </c>
      <c r="M236" s="159" t="s">
        <v>448</v>
      </c>
    </row>
    <row r="237" spans="1:13" s="297" customFormat="1" ht="28.5" customHeight="1">
      <c r="A237" s="153">
        <v>590</v>
      </c>
      <c r="B237" s="247" t="s">
        <v>460</v>
      </c>
      <c r="C237" s="249">
        <f>Çekiç!D13</f>
        <v>35431</v>
      </c>
      <c r="D237" s="251" t="str">
        <f>Çekiç!E13</f>
        <v>ALİ YILMAZ</v>
      </c>
      <c r="E237" s="251" t="str">
        <f>Çekiç!F13</f>
        <v>İZMİR-B.ŞHR.BLD.SP.KLB.</v>
      </c>
      <c r="F237" s="252">
        <f>Çekiç!N13</f>
        <v>4570</v>
      </c>
      <c r="G237" s="250">
        <f>Çekiç!A13</f>
        <v>6</v>
      </c>
      <c r="H237" s="161" t="s">
        <v>460</v>
      </c>
      <c r="I237" s="161" t="str">
        <f>Çekiç!G$4</f>
        <v>5 Kg.</v>
      </c>
      <c r="J237" s="155" t="str">
        <f>'YARIŞMA BİLGİLERİ'!$F$21</f>
        <v>Yıldız Erkekler</v>
      </c>
      <c r="K237" s="296" t="str">
        <f t="shared" si="3"/>
        <v>ESKİŞEHİR-Kulüpler arası Yıldızlar Ligi 1.Kademe Yarışmaları</v>
      </c>
      <c r="L237" s="159" t="str">
        <f>Çekiç!M$4</f>
        <v>10 Mayıs 2014 - 15.15</v>
      </c>
      <c r="M237" s="159" t="s">
        <v>448</v>
      </c>
    </row>
    <row r="238" spans="1:13" s="297" customFormat="1" ht="28.5" customHeight="1">
      <c r="A238" s="153">
        <v>591</v>
      </c>
      <c r="B238" s="247" t="s">
        <v>460</v>
      </c>
      <c r="C238" s="249">
        <f>Çekiç!D14</f>
        <v>35798</v>
      </c>
      <c r="D238" s="251" t="str">
        <f>Çekiç!E14</f>
        <v>ERKAN TAŞAN</v>
      </c>
      <c r="E238" s="251" t="str">
        <f>Çekiç!F14</f>
        <v>MERSİN-MESKİ SPOR KLB.</v>
      </c>
      <c r="F238" s="252">
        <f>Çekiç!N14</f>
        <v>4526</v>
      </c>
      <c r="G238" s="250">
        <f>Çekiç!A14</f>
        <v>7</v>
      </c>
      <c r="H238" s="161" t="s">
        <v>460</v>
      </c>
      <c r="I238" s="161" t="str">
        <f>Çekiç!G$4</f>
        <v>5 Kg.</v>
      </c>
      <c r="J238" s="155" t="str">
        <f>'YARIŞMA BİLGİLERİ'!$F$21</f>
        <v>Yıldız Erkekler</v>
      </c>
      <c r="K238" s="296" t="str">
        <f t="shared" si="3"/>
        <v>ESKİŞEHİR-Kulüpler arası Yıldızlar Ligi 1.Kademe Yarışmaları</v>
      </c>
      <c r="L238" s="159" t="str">
        <f>Çekiç!M$4</f>
        <v>10 Mayıs 2014 - 15.15</v>
      </c>
      <c r="M238" s="159" t="s">
        <v>448</v>
      </c>
    </row>
    <row r="239" spans="1:13" s="297" customFormat="1" ht="28.5" customHeight="1">
      <c r="A239" s="153">
        <v>592</v>
      </c>
      <c r="B239" s="247" t="s">
        <v>460</v>
      </c>
      <c r="C239" s="249">
        <f>Çekiç!D15</f>
        <v>35431</v>
      </c>
      <c r="D239" s="251" t="str">
        <f>Çekiç!E15</f>
        <v>CİHAT ŞİMŞEK</v>
      </c>
      <c r="E239" s="251" t="str">
        <f>Çekiç!F15</f>
        <v>ADANA-GENÇLİK SP.KLB.</v>
      </c>
      <c r="F239" s="252">
        <f>Çekiç!N15</f>
        <v>4220</v>
      </c>
      <c r="G239" s="250">
        <f>Çekiç!A15</f>
        <v>8</v>
      </c>
      <c r="H239" s="161" t="s">
        <v>460</v>
      </c>
      <c r="I239" s="161" t="str">
        <f>Çekiç!G$4</f>
        <v>5 Kg.</v>
      </c>
      <c r="J239" s="155" t="str">
        <f>'YARIŞMA BİLGİLERİ'!$F$21</f>
        <v>Yıldız Erkekler</v>
      </c>
      <c r="K239" s="296" t="str">
        <f t="shared" si="3"/>
        <v>ESKİŞEHİR-Kulüpler arası Yıldızlar Ligi 1.Kademe Yarışmaları</v>
      </c>
      <c r="L239" s="159" t="str">
        <f>Çekiç!M$4</f>
        <v>10 Mayıs 2014 - 15.15</v>
      </c>
      <c r="M239" s="159" t="s">
        <v>448</v>
      </c>
    </row>
    <row r="240" spans="1:13" s="297" customFormat="1" ht="28.5" customHeight="1">
      <c r="A240" s="153">
        <v>593</v>
      </c>
      <c r="B240" s="247" t="s">
        <v>460</v>
      </c>
      <c r="C240" s="249">
        <f>Çekiç!D16</f>
        <v>35431</v>
      </c>
      <c r="D240" s="251" t="str">
        <f>Çekiç!E16</f>
        <v>MERT KAYADÜĞÜN</v>
      </c>
      <c r="E240" s="251" t="str">
        <f>Çekiç!F16</f>
        <v>ESKİŞEHİR-B.ŞHR.BLD.GNÇ.SP.KLB.</v>
      </c>
      <c r="F240" s="252">
        <f>Çekiç!N16</f>
        <v>4084</v>
      </c>
      <c r="G240" s="250">
        <f>Çekiç!A16</f>
        <v>9</v>
      </c>
      <c r="H240" s="161" t="s">
        <v>460</v>
      </c>
      <c r="I240" s="161" t="str">
        <f>Çekiç!G$4</f>
        <v>5 Kg.</v>
      </c>
      <c r="J240" s="155" t="str">
        <f>'YARIŞMA BİLGİLERİ'!$F$21</f>
        <v>Yıldız Erkekler</v>
      </c>
      <c r="K240" s="296" t="str">
        <f t="shared" si="3"/>
        <v>ESKİŞEHİR-Kulüpler arası Yıldızlar Ligi 1.Kademe Yarışmaları</v>
      </c>
      <c r="L240" s="159" t="str">
        <f>Çekiç!M$4</f>
        <v>10 Mayıs 2014 - 15.15</v>
      </c>
      <c r="M240" s="159" t="s">
        <v>448</v>
      </c>
    </row>
    <row r="241" spans="1:13" s="297" customFormat="1" ht="28.5" customHeight="1">
      <c r="A241" s="153">
        <v>594</v>
      </c>
      <c r="B241" s="247" t="s">
        <v>460</v>
      </c>
      <c r="C241" s="249">
        <f>Çekiç!D17</f>
        <v>35740</v>
      </c>
      <c r="D241" s="251" t="str">
        <f>Çekiç!E17</f>
        <v>YUSUF D. ERTAÇ</v>
      </c>
      <c r="E241" s="251" t="str">
        <f>Çekiç!F17</f>
        <v>TOKAT-BLD.PLEVNE SP.KLB.</v>
      </c>
      <c r="F241" s="252">
        <f>Çekiç!N17</f>
        <v>4073</v>
      </c>
      <c r="G241" s="250">
        <f>Çekiç!A17</f>
        <v>10</v>
      </c>
      <c r="H241" s="161" t="s">
        <v>460</v>
      </c>
      <c r="I241" s="161" t="str">
        <f>Çekiç!G$4</f>
        <v>5 Kg.</v>
      </c>
      <c r="J241" s="155" t="str">
        <f>'YARIŞMA BİLGİLERİ'!$F$21</f>
        <v>Yıldız Erkekler</v>
      </c>
      <c r="K241" s="296" t="str">
        <f t="shared" si="3"/>
        <v>ESKİŞEHİR-Kulüpler arası Yıldızlar Ligi 1.Kademe Yarışmaları</v>
      </c>
      <c r="L241" s="159" t="str">
        <f>Çekiç!M$4</f>
        <v>10 Mayıs 2014 - 15.15</v>
      </c>
      <c r="M241" s="159" t="s">
        <v>448</v>
      </c>
    </row>
    <row r="242" spans="1:13" s="297" customFormat="1" ht="28.5" customHeight="1">
      <c r="A242" s="153">
        <v>610</v>
      </c>
      <c r="B242" s="163" t="s">
        <v>328</v>
      </c>
      <c r="C242" s="154">
        <f>Gülle!D8</f>
        <v>35743</v>
      </c>
      <c r="D242" s="158" t="str">
        <f>Gülle!E8</f>
        <v>OĞUZHAN ÖZDAYI</v>
      </c>
      <c r="E242" s="158" t="str">
        <f>Gülle!F8</f>
        <v>ANKARA-EGO SP.KLB.</v>
      </c>
      <c r="F242" s="160">
        <f>Gülle!N8</f>
        <v>1677</v>
      </c>
      <c r="G242" s="161">
        <f>Gülle!A8</f>
        <v>1</v>
      </c>
      <c r="H242" s="161" t="s">
        <v>269</v>
      </c>
      <c r="I242" s="161" t="str">
        <f>Gülle!G$4</f>
        <v>5 Kg.</v>
      </c>
      <c r="J242" s="155" t="str">
        <f>'YARIŞMA BİLGİLERİ'!$F$21</f>
        <v>Yıldız Erkekler</v>
      </c>
      <c r="K242" s="158" t="str">
        <f t="shared" si="3"/>
        <v>ESKİŞEHİR-Kulüpler arası Yıldızlar Ligi 1.Kademe Yarışmaları</v>
      </c>
      <c r="L242" s="159" t="str">
        <f>Gülle!M$4</f>
        <v>10 Mayıs 2014 - 17.10</v>
      </c>
      <c r="M242" s="159" t="s">
        <v>448</v>
      </c>
    </row>
    <row r="243" spans="1:13" s="297" customFormat="1" ht="28.5" customHeight="1">
      <c r="A243" s="153">
        <v>611</v>
      </c>
      <c r="B243" s="163" t="s">
        <v>328</v>
      </c>
      <c r="C243" s="154">
        <f>Gülle!D9</f>
        <v>36026</v>
      </c>
      <c r="D243" s="158" t="str">
        <f>Gülle!E9</f>
        <v>HAMZA YAKIŞIR</v>
      </c>
      <c r="E243" s="158" t="str">
        <f>Gülle!F9</f>
        <v>İSTANBUL-FENERBAHÇE</v>
      </c>
      <c r="F243" s="160">
        <f>Gülle!N9</f>
        <v>1663</v>
      </c>
      <c r="G243" s="161">
        <f>Gülle!A9</f>
        <v>2</v>
      </c>
      <c r="H243" s="161" t="s">
        <v>269</v>
      </c>
      <c r="I243" s="161" t="str">
        <f>Gülle!G$4</f>
        <v>5 Kg.</v>
      </c>
      <c r="J243" s="155" t="str">
        <f>'YARIŞMA BİLGİLERİ'!$F$21</f>
        <v>Yıldız Erkekler</v>
      </c>
      <c r="K243" s="158" t="str">
        <f t="shared" si="3"/>
        <v>ESKİŞEHİR-Kulüpler arası Yıldızlar Ligi 1.Kademe Yarışmaları</v>
      </c>
      <c r="L243" s="159" t="str">
        <f>Gülle!M$4</f>
        <v>10 Mayıs 2014 - 17.10</v>
      </c>
      <c r="M243" s="159" t="s">
        <v>448</v>
      </c>
    </row>
    <row r="244" spans="1:13" s="297" customFormat="1" ht="28.5" customHeight="1">
      <c r="A244" s="153">
        <v>612</v>
      </c>
      <c r="B244" s="163" t="s">
        <v>328</v>
      </c>
      <c r="C244" s="154">
        <f>Gülle!D10</f>
        <v>35976</v>
      </c>
      <c r="D244" s="158" t="str">
        <f>Gülle!E10</f>
        <v>ERSEL KURTUL</v>
      </c>
      <c r="E244" s="158" t="str">
        <f>Gülle!F10</f>
        <v>İSTANBUL-ENKA SPOR KLB.</v>
      </c>
      <c r="F244" s="160">
        <f>Gülle!N10</f>
        <v>1629</v>
      </c>
      <c r="G244" s="161">
        <f>Gülle!A10</f>
        <v>3</v>
      </c>
      <c r="H244" s="161" t="s">
        <v>269</v>
      </c>
      <c r="I244" s="161" t="str">
        <f>Gülle!G$4</f>
        <v>5 Kg.</v>
      </c>
      <c r="J244" s="155" t="str">
        <f>'YARIŞMA BİLGİLERİ'!$F$21</f>
        <v>Yıldız Erkekler</v>
      </c>
      <c r="K244" s="158" t="str">
        <f aca="true" t="shared" si="4" ref="K244:K282">CONCATENATE(K$1,"-",A$1)</f>
        <v>ESKİŞEHİR-Kulüpler arası Yıldızlar Ligi 1.Kademe Yarışmaları</v>
      </c>
      <c r="L244" s="159" t="str">
        <f>Gülle!M$4</f>
        <v>10 Mayıs 2014 - 17.10</v>
      </c>
      <c r="M244" s="159" t="s">
        <v>448</v>
      </c>
    </row>
    <row r="245" spans="1:13" s="297" customFormat="1" ht="28.5" customHeight="1">
      <c r="A245" s="153">
        <v>613</v>
      </c>
      <c r="B245" s="163" t="s">
        <v>328</v>
      </c>
      <c r="C245" s="154">
        <f>Gülle!D11</f>
        <v>35431</v>
      </c>
      <c r="D245" s="158" t="str">
        <f>Gülle!E11</f>
        <v>ÖZGÜR ÇAĞRI KARA</v>
      </c>
      <c r="E245" s="158" t="str">
        <f>Gülle!F11</f>
        <v>ADANA-GENÇLİK SP.KLB.</v>
      </c>
      <c r="F245" s="160">
        <f>Gülle!N11</f>
        <v>1412</v>
      </c>
      <c r="G245" s="161">
        <f>Gülle!A11</f>
        <v>4</v>
      </c>
      <c r="H245" s="161" t="s">
        <v>269</v>
      </c>
      <c r="I245" s="161" t="str">
        <f>Gülle!G$4</f>
        <v>5 Kg.</v>
      </c>
      <c r="J245" s="155" t="str">
        <f>'YARIŞMA BİLGİLERİ'!$F$21</f>
        <v>Yıldız Erkekler</v>
      </c>
      <c r="K245" s="158" t="str">
        <f t="shared" si="4"/>
        <v>ESKİŞEHİR-Kulüpler arası Yıldızlar Ligi 1.Kademe Yarışmaları</v>
      </c>
      <c r="L245" s="159" t="str">
        <f>Gülle!M$4</f>
        <v>10 Mayıs 2014 - 17.10</v>
      </c>
      <c r="M245" s="159" t="s">
        <v>448</v>
      </c>
    </row>
    <row r="246" spans="1:13" s="297" customFormat="1" ht="28.5" customHeight="1">
      <c r="A246" s="153">
        <v>614</v>
      </c>
      <c r="B246" s="163" t="s">
        <v>328</v>
      </c>
      <c r="C246" s="154">
        <f>Gülle!D12</f>
        <v>35853</v>
      </c>
      <c r="D246" s="158" t="str">
        <f>Gülle!E12</f>
        <v>MEHMET GÜRDENİZ</v>
      </c>
      <c r="E246" s="158" t="str">
        <f>Gülle!F12</f>
        <v>K.K.T.C.</v>
      </c>
      <c r="F246" s="160">
        <f>Gülle!N12</f>
        <v>1383</v>
      </c>
      <c r="G246" s="161">
        <f>Gülle!A12</f>
        <v>5</v>
      </c>
      <c r="H246" s="161" t="s">
        <v>269</v>
      </c>
      <c r="I246" s="161" t="str">
        <f>Gülle!G$4</f>
        <v>5 Kg.</v>
      </c>
      <c r="J246" s="155" t="str">
        <f>'YARIŞMA BİLGİLERİ'!$F$21</f>
        <v>Yıldız Erkekler</v>
      </c>
      <c r="K246" s="158" t="str">
        <f t="shared" si="4"/>
        <v>ESKİŞEHİR-Kulüpler arası Yıldızlar Ligi 1.Kademe Yarışmaları</v>
      </c>
      <c r="L246" s="159" t="str">
        <f>Gülle!M$4</f>
        <v>10 Mayıs 2014 - 17.10</v>
      </c>
      <c r="M246" s="159" t="s">
        <v>448</v>
      </c>
    </row>
    <row r="247" spans="1:13" s="297" customFormat="1" ht="28.5" customHeight="1">
      <c r="A247" s="153">
        <v>635</v>
      </c>
      <c r="B247" s="163" t="s">
        <v>328</v>
      </c>
      <c r="C247" s="154">
        <f>Gülle!D13</f>
        <v>35589</v>
      </c>
      <c r="D247" s="158" t="str">
        <f>Gülle!E13</f>
        <v>MEHMETCAN  ARHAN</v>
      </c>
      <c r="E247" s="158" t="str">
        <f>Gülle!F13</f>
        <v>İZMİR-ÇİMENTAŞ SP.KLB.</v>
      </c>
      <c r="F247" s="160">
        <f>Gülle!N13</f>
        <v>1324</v>
      </c>
      <c r="G247" s="161">
        <f>Gülle!A13</f>
        <v>6</v>
      </c>
      <c r="H247" s="161" t="s">
        <v>269</v>
      </c>
      <c r="I247" s="161" t="str">
        <f>Gülle!G$4</f>
        <v>5 Kg.</v>
      </c>
      <c r="J247" s="155" t="str">
        <f>'YARIŞMA BİLGİLERİ'!$F$21</f>
        <v>Yıldız Erkekler</v>
      </c>
      <c r="K247" s="158" t="str">
        <f t="shared" si="4"/>
        <v>ESKİŞEHİR-Kulüpler arası Yıldızlar Ligi 1.Kademe Yarışmaları</v>
      </c>
      <c r="L247" s="159" t="str">
        <f>Gülle!M$4</f>
        <v>10 Mayıs 2014 - 17.10</v>
      </c>
      <c r="M247" s="159" t="s">
        <v>448</v>
      </c>
    </row>
    <row r="248" spans="1:13" s="297" customFormat="1" ht="28.5" customHeight="1">
      <c r="A248" s="153">
        <v>636</v>
      </c>
      <c r="B248" s="163" t="s">
        <v>328</v>
      </c>
      <c r="C248" s="154">
        <f>Gülle!D14</f>
        <v>35431</v>
      </c>
      <c r="D248" s="158" t="str">
        <f>Gülle!E14</f>
        <v>MÜCAHİT ÖZKAN</v>
      </c>
      <c r="E248" s="158" t="str">
        <f>Gülle!F14</f>
        <v>ESKİŞEHİR-B.ŞHR.BLD.GNÇ.SP.KLB.</v>
      </c>
      <c r="F248" s="160">
        <f>Gülle!N14</f>
        <v>1300</v>
      </c>
      <c r="G248" s="161">
        <f>Gülle!A14</f>
        <v>7</v>
      </c>
      <c r="H248" s="161" t="s">
        <v>269</v>
      </c>
      <c r="I248" s="161" t="str">
        <f>Gülle!G$4</f>
        <v>5 Kg.</v>
      </c>
      <c r="J248" s="155" t="str">
        <f>'YARIŞMA BİLGİLERİ'!$F$21</f>
        <v>Yıldız Erkekler</v>
      </c>
      <c r="K248" s="158" t="str">
        <f t="shared" si="4"/>
        <v>ESKİŞEHİR-Kulüpler arası Yıldızlar Ligi 1.Kademe Yarışmaları</v>
      </c>
      <c r="L248" s="159" t="str">
        <f>Gülle!M$4</f>
        <v>10 Mayıs 2014 - 17.10</v>
      </c>
      <c r="M248" s="159" t="s">
        <v>448</v>
      </c>
    </row>
    <row r="249" spans="1:13" s="297" customFormat="1" ht="28.5" customHeight="1">
      <c r="A249" s="153">
        <v>637</v>
      </c>
      <c r="B249" s="163" t="s">
        <v>328</v>
      </c>
      <c r="C249" s="154">
        <f>Gülle!D15</f>
        <v>35476</v>
      </c>
      <c r="D249" s="158" t="str">
        <f>Gülle!E15</f>
        <v>HAKAN IŞIK</v>
      </c>
      <c r="E249" s="158" t="str">
        <f>Gülle!F15</f>
        <v>KOCAELİ-B.ŞHR.BLD.KAĞIT SP.KLB.</v>
      </c>
      <c r="F249" s="160">
        <f>Gülle!N15</f>
        <v>1285</v>
      </c>
      <c r="G249" s="161">
        <f>Gülle!A15</f>
        <v>8</v>
      </c>
      <c r="H249" s="161" t="s">
        <v>269</v>
      </c>
      <c r="I249" s="161" t="str">
        <f>Gülle!G$4</f>
        <v>5 Kg.</v>
      </c>
      <c r="J249" s="155" t="str">
        <f>'YARIŞMA BİLGİLERİ'!$F$21</f>
        <v>Yıldız Erkekler</v>
      </c>
      <c r="K249" s="158" t="str">
        <f t="shared" si="4"/>
        <v>ESKİŞEHİR-Kulüpler arası Yıldızlar Ligi 1.Kademe Yarışmaları</v>
      </c>
      <c r="L249" s="159" t="str">
        <f>Gülle!M$4</f>
        <v>10 Mayıs 2014 - 17.10</v>
      </c>
      <c r="M249" s="159" t="s">
        <v>448</v>
      </c>
    </row>
    <row r="250" spans="1:13" s="297" customFormat="1" ht="28.5" customHeight="1">
      <c r="A250" s="153">
        <v>638</v>
      </c>
      <c r="B250" s="163" t="s">
        <v>328</v>
      </c>
      <c r="C250" s="154">
        <f>Gülle!D16</f>
        <v>35639</v>
      </c>
      <c r="D250" s="158" t="str">
        <f>Gülle!E16</f>
        <v>R. ENDER ALEMDAR</v>
      </c>
      <c r="E250" s="158" t="str">
        <f>Gülle!F16</f>
        <v>İSTANBUL-ÜSKÜDAR BLD.SP.KLB.</v>
      </c>
      <c r="F250" s="160">
        <f>Gülle!N16</f>
        <v>1249</v>
      </c>
      <c r="G250" s="161">
        <f>Gülle!A16</f>
        <v>9</v>
      </c>
      <c r="H250" s="161" t="s">
        <v>269</v>
      </c>
      <c r="I250" s="161" t="str">
        <f>Gülle!G$4</f>
        <v>5 Kg.</v>
      </c>
      <c r="J250" s="155" t="str">
        <f>'YARIŞMA BİLGİLERİ'!$F$21</f>
        <v>Yıldız Erkekler</v>
      </c>
      <c r="K250" s="158" t="str">
        <f t="shared" si="4"/>
        <v>ESKİŞEHİR-Kulüpler arası Yıldızlar Ligi 1.Kademe Yarışmaları</v>
      </c>
      <c r="L250" s="159" t="str">
        <f>Gülle!M$4</f>
        <v>10 Mayıs 2014 - 17.10</v>
      </c>
      <c r="M250" s="159" t="s">
        <v>448</v>
      </c>
    </row>
    <row r="251" spans="1:13" s="297" customFormat="1" ht="28.5" customHeight="1">
      <c r="A251" s="153">
        <v>639</v>
      </c>
      <c r="B251" s="163" t="s">
        <v>328</v>
      </c>
      <c r="C251" s="154">
        <f>Gülle!D17</f>
        <v>36161</v>
      </c>
      <c r="D251" s="158" t="str">
        <f>Gülle!E17</f>
        <v>B. MERT SÜRÜCÜOĞLU</v>
      </c>
      <c r="E251" s="158" t="str">
        <f>Gülle!F17</f>
        <v>İZMİR-KONAK BLD.SP.KLB.</v>
      </c>
      <c r="F251" s="160">
        <f>Gülle!N17</f>
        <v>1192</v>
      </c>
      <c r="G251" s="161">
        <f>Gülle!A17</f>
        <v>10</v>
      </c>
      <c r="H251" s="161" t="s">
        <v>269</v>
      </c>
      <c r="I251" s="161" t="str">
        <f>Gülle!G$4</f>
        <v>5 Kg.</v>
      </c>
      <c r="J251" s="155" t="str">
        <f>'YARIŞMA BİLGİLERİ'!$F$21</f>
        <v>Yıldız Erkekler</v>
      </c>
      <c r="K251" s="158" t="str">
        <f t="shared" si="4"/>
        <v>ESKİŞEHİR-Kulüpler arası Yıldızlar Ligi 1.Kademe Yarışmaları</v>
      </c>
      <c r="L251" s="159" t="str">
        <f>Gülle!M$4</f>
        <v>10 Mayıs 2014 - 17.10</v>
      </c>
      <c r="M251" s="159" t="s">
        <v>448</v>
      </c>
    </row>
    <row r="252" spans="1:13" s="297" customFormat="1" ht="28.5" customHeight="1">
      <c r="A252" s="153">
        <v>655</v>
      </c>
      <c r="B252" s="163" t="s">
        <v>361</v>
      </c>
      <c r="C252" s="154">
        <f>Sırık!D8</f>
        <v>35432</v>
      </c>
      <c r="D252" s="158" t="str">
        <f>Sırık!E8</f>
        <v>MUSTAFA TİLKİ</v>
      </c>
      <c r="E252" s="158" t="str">
        <f>Sırık!F8</f>
        <v>İSTANBUL-FENERBAHÇE</v>
      </c>
      <c r="F252" s="199">
        <f>Sırık!CM8</f>
        <v>460</v>
      </c>
      <c r="G252" s="156">
        <f>Sırık!A8</f>
        <v>1</v>
      </c>
      <c r="H252" s="155" t="s">
        <v>361</v>
      </c>
      <c r="I252" s="161"/>
      <c r="J252" s="155" t="str">
        <f>'YARIŞMA BİLGİLERİ'!$F$21</f>
        <v>Yıldız Erkekler</v>
      </c>
      <c r="K252" s="158" t="str">
        <f t="shared" si="4"/>
        <v>ESKİŞEHİR-Kulüpler arası Yıldızlar Ligi 1.Kademe Yarışmaları</v>
      </c>
      <c r="L252" s="159" t="str">
        <f>Sırık!BC$4</f>
        <v>11 Mayıs 2014 - 09.20</v>
      </c>
      <c r="M252" s="159" t="s">
        <v>448</v>
      </c>
    </row>
    <row r="253" spans="1:13" s="297" customFormat="1" ht="28.5" customHeight="1">
      <c r="A253" s="153">
        <v>656</v>
      </c>
      <c r="B253" s="163" t="s">
        <v>361</v>
      </c>
      <c r="C253" s="154">
        <f>Sırık!D9</f>
        <v>36161</v>
      </c>
      <c r="D253" s="158" t="str">
        <f>Sırık!E9</f>
        <v>M.HANİFİ TANRIKULU</v>
      </c>
      <c r="E253" s="158" t="str">
        <f>Sırık!F9</f>
        <v>ADANA-GENÇLİK SP.KLB.</v>
      </c>
      <c r="F253" s="199">
        <f>Sırık!CM9</f>
        <v>400</v>
      </c>
      <c r="G253" s="156">
        <f>Sırık!A9</f>
        <v>2</v>
      </c>
      <c r="H253" s="155" t="s">
        <v>361</v>
      </c>
      <c r="I253" s="161"/>
      <c r="J253" s="155" t="str">
        <f>'YARIŞMA BİLGİLERİ'!$F$21</f>
        <v>Yıldız Erkekler</v>
      </c>
      <c r="K253" s="158" t="str">
        <f t="shared" si="4"/>
        <v>ESKİŞEHİR-Kulüpler arası Yıldızlar Ligi 1.Kademe Yarışmaları</v>
      </c>
      <c r="L253" s="159" t="str">
        <f>Sırık!BC$4</f>
        <v>11 Mayıs 2014 - 09.20</v>
      </c>
      <c r="M253" s="159" t="s">
        <v>448</v>
      </c>
    </row>
    <row r="254" spans="1:13" s="297" customFormat="1" ht="28.5" customHeight="1">
      <c r="A254" s="153">
        <v>657</v>
      </c>
      <c r="B254" s="163" t="s">
        <v>361</v>
      </c>
      <c r="C254" s="154">
        <f>Sırık!D10</f>
        <v>35859</v>
      </c>
      <c r="D254" s="158" t="str">
        <f>Sırık!E10</f>
        <v>MÜSLÜM DEĞİRMENCİ</v>
      </c>
      <c r="E254" s="158" t="str">
        <f>Sırık!F10</f>
        <v>İSTANBUL-ENKA SPOR KLB.</v>
      </c>
      <c r="F254" s="199">
        <f>Sırık!CM10</f>
        <v>390</v>
      </c>
      <c r="G254" s="156">
        <f>Sırık!A10</f>
        <v>3</v>
      </c>
      <c r="H254" s="155" t="s">
        <v>361</v>
      </c>
      <c r="I254" s="161"/>
      <c r="J254" s="155" t="str">
        <f>'YARIŞMA BİLGİLERİ'!$F$21</f>
        <v>Yıldız Erkekler</v>
      </c>
      <c r="K254" s="158" t="str">
        <f t="shared" si="4"/>
        <v>ESKİŞEHİR-Kulüpler arası Yıldızlar Ligi 1.Kademe Yarışmaları</v>
      </c>
      <c r="L254" s="159" t="str">
        <f>Sırık!BC$4</f>
        <v>11 Mayıs 2014 - 09.20</v>
      </c>
      <c r="M254" s="159" t="s">
        <v>448</v>
      </c>
    </row>
    <row r="255" spans="1:13" s="297" customFormat="1" ht="28.5" customHeight="1">
      <c r="A255" s="153">
        <v>658</v>
      </c>
      <c r="B255" s="163" t="s">
        <v>361</v>
      </c>
      <c r="C255" s="154">
        <f>Sırık!D11</f>
        <v>36045</v>
      </c>
      <c r="D255" s="158" t="str">
        <f>Sırık!E11</f>
        <v>ALPER KAAN KARADUMAN</v>
      </c>
      <c r="E255" s="158" t="str">
        <f>Sırık!F11</f>
        <v>ANKARA-EGO SP.KLB.</v>
      </c>
      <c r="F255" s="199">
        <f>Sırık!CM11</f>
        <v>380</v>
      </c>
      <c r="G255" s="156">
        <f>Sırık!A11</f>
        <v>4</v>
      </c>
      <c r="H255" s="155" t="s">
        <v>361</v>
      </c>
      <c r="I255" s="161"/>
      <c r="J255" s="155" t="str">
        <f>'YARIŞMA BİLGİLERİ'!$F$21</f>
        <v>Yıldız Erkekler</v>
      </c>
      <c r="K255" s="158" t="str">
        <f t="shared" si="4"/>
        <v>ESKİŞEHİR-Kulüpler arası Yıldızlar Ligi 1.Kademe Yarışmaları</v>
      </c>
      <c r="L255" s="159" t="str">
        <f>Sırık!BC$4</f>
        <v>11 Mayıs 2014 - 09.20</v>
      </c>
      <c r="M255" s="159" t="s">
        <v>448</v>
      </c>
    </row>
    <row r="256" spans="1:13" s="297" customFormat="1" ht="28.5" customHeight="1">
      <c r="A256" s="153">
        <v>659</v>
      </c>
      <c r="B256" s="163" t="s">
        <v>361</v>
      </c>
      <c r="C256" s="154">
        <f>Sırık!D12</f>
        <v>36146</v>
      </c>
      <c r="D256" s="158" t="str">
        <f>Sırık!E12</f>
        <v>MUSTAFA GÜRMERİÇ</v>
      </c>
      <c r="E256" s="158" t="str">
        <f>Sırık!F12</f>
        <v>KOCAELİ-B.ŞHR.BLD.KAĞIT SP.KLB.</v>
      </c>
      <c r="F256" s="199">
        <f>Sırık!CM12</f>
        <v>370</v>
      </c>
      <c r="G256" s="156">
        <f>Sırık!A12</f>
        <v>5</v>
      </c>
      <c r="H256" s="155" t="s">
        <v>361</v>
      </c>
      <c r="I256" s="161"/>
      <c r="J256" s="155" t="str">
        <f>'YARIŞMA BİLGİLERİ'!$F$21</f>
        <v>Yıldız Erkekler</v>
      </c>
      <c r="K256" s="158" t="str">
        <f t="shared" si="4"/>
        <v>ESKİŞEHİR-Kulüpler arası Yıldızlar Ligi 1.Kademe Yarışmaları</v>
      </c>
      <c r="L256" s="159" t="str">
        <f>Sırık!BC$4</f>
        <v>11 Mayıs 2014 - 09.20</v>
      </c>
      <c r="M256" s="159" t="s">
        <v>448</v>
      </c>
    </row>
    <row r="257" spans="1:13" s="298" customFormat="1" ht="28.5" customHeight="1">
      <c r="A257" s="153">
        <v>675</v>
      </c>
      <c r="B257" s="163" t="s">
        <v>361</v>
      </c>
      <c r="C257" s="154">
        <f>Sırık!D13</f>
        <v>35431</v>
      </c>
      <c r="D257" s="158" t="str">
        <f>Sırık!E13</f>
        <v>NİHAT  ÖZİÇİRİCİ</v>
      </c>
      <c r="E257" s="158" t="str">
        <f>Sırık!F13</f>
        <v>İZMİR-ÇİMENTAŞ SP.KLB.</v>
      </c>
      <c r="F257" s="199">
        <f>Sırık!CM13</f>
        <v>350</v>
      </c>
      <c r="G257" s="156">
        <f>Sırık!A13</f>
        <v>6</v>
      </c>
      <c r="H257" s="155" t="s">
        <v>361</v>
      </c>
      <c r="I257" s="161"/>
      <c r="J257" s="155" t="str">
        <f>'YARIŞMA BİLGİLERİ'!$F$21</f>
        <v>Yıldız Erkekler</v>
      </c>
      <c r="K257" s="158" t="str">
        <f t="shared" si="4"/>
        <v>ESKİŞEHİR-Kulüpler arası Yıldızlar Ligi 1.Kademe Yarışmaları</v>
      </c>
      <c r="L257" s="159" t="str">
        <f>Sırık!BC$4</f>
        <v>11 Mayıs 2014 - 09.20</v>
      </c>
      <c r="M257" s="159" t="s">
        <v>448</v>
      </c>
    </row>
    <row r="258" spans="1:13" s="298" customFormat="1" ht="28.5" customHeight="1">
      <c r="A258" s="153">
        <v>676</v>
      </c>
      <c r="B258" s="163" t="s">
        <v>361</v>
      </c>
      <c r="C258" s="154">
        <f>Sırık!D14</f>
        <v>35668</v>
      </c>
      <c r="D258" s="158" t="str">
        <f>Sırık!E14</f>
        <v>FURKAN KOCADAL</v>
      </c>
      <c r="E258" s="158" t="str">
        <f>Sırık!F14</f>
        <v>MERSİN-MESKİ SPOR KLB.</v>
      </c>
      <c r="F258" s="199">
        <f>Sırık!CM14</f>
        <v>350</v>
      </c>
      <c r="G258" s="156">
        <f>Sırık!A14</f>
        <v>7</v>
      </c>
      <c r="H258" s="155" t="s">
        <v>361</v>
      </c>
      <c r="I258" s="161"/>
      <c r="J258" s="155" t="str">
        <f>'YARIŞMA BİLGİLERİ'!$F$21</f>
        <v>Yıldız Erkekler</v>
      </c>
      <c r="K258" s="158" t="str">
        <f t="shared" si="4"/>
        <v>ESKİŞEHİR-Kulüpler arası Yıldızlar Ligi 1.Kademe Yarışmaları</v>
      </c>
      <c r="L258" s="159" t="str">
        <f>Sırık!BC$4</f>
        <v>11 Mayıs 2014 - 09.20</v>
      </c>
      <c r="M258" s="159" t="s">
        <v>448</v>
      </c>
    </row>
    <row r="259" spans="1:13" s="298" customFormat="1" ht="28.5" customHeight="1">
      <c r="A259" s="153">
        <v>677</v>
      </c>
      <c r="B259" s="163" t="s">
        <v>361</v>
      </c>
      <c r="C259" s="154">
        <f>Sırık!D15</f>
        <v>36269</v>
      </c>
      <c r="D259" s="158" t="str">
        <f>Sırık!E15</f>
        <v>ERKUT K.KORKMAZ</v>
      </c>
      <c r="E259" s="158" t="str">
        <f>Sırık!F15</f>
        <v>İSTANBUL-ÜSKÜDAR BLD.SP.KLB.</v>
      </c>
      <c r="F259" s="199">
        <f>Sırık!CM15</f>
        <v>335</v>
      </c>
      <c r="G259" s="156">
        <f>Sırık!A15</f>
        <v>8</v>
      </c>
      <c r="H259" s="155" t="s">
        <v>361</v>
      </c>
      <c r="I259" s="161"/>
      <c r="J259" s="155" t="str">
        <f>'YARIŞMA BİLGİLERİ'!$F$21</f>
        <v>Yıldız Erkekler</v>
      </c>
      <c r="K259" s="158" t="str">
        <f t="shared" si="4"/>
        <v>ESKİŞEHİR-Kulüpler arası Yıldızlar Ligi 1.Kademe Yarışmaları</v>
      </c>
      <c r="L259" s="159" t="str">
        <f>Sırık!BC$4</f>
        <v>11 Mayıs 2014 - 09.20</v>
      </c>
      <c r="M259" s="159" t="s">
        <v>448</v>
      </c>
    </row>
    <row r="260" spans="1:13" s="298" customFormat="1" ht="28.5" customHeight="1">
      <c r="A260" s="153">
        <v>678</v>
      </c>
      <c r="B260" s="163" t="s">
        <v>361</v>
      </c>
      <c r="C260" s="154">
        <f>Sırık!D16</f>
        <v>36312</v>
      </c>
      <c r="D260" s="158" t="str">
        <f>Sırık!E16</f>
        <v>ÇAĞLAR ODABAŞI</v>
      </c>
      <c r="E260" s="158" t="str">
        <f>Sırık!F16</f>
        <v>İZMİR-B.ŞHR.BLD.SP.KLB.</v>
      </c>
      <c r="F260" s="199">
        <f>Sırık!CM16</f>
        <v>310</v>
      </c>
      <c r="G260" s="156">
        <f>Sırık!A16</f>
        <v>9</v>
      </c>
      <c r="H260" s="155" t="s">
        <v>361</v>
      </c>
      <c r="I260" s="161"/>
      <c r="J260" s="155" t="str">
        <f>'YARIŞMA BİLGİLERİ'!$F$21</f>
        <v>Yıldız Erkekler</v>
      </c>
      <c r="K260" s="158" t="str">
        <f t="shared" si="4"/>
        <v>ESKİŞEHİR-Kulüpler arası Yıldızlar Ligi 1.Kademe Yarışmaları</v>
      </c>
      <c r="L260" s="159" t="str">
        <f>Sırık!BC$4</f>
        <v>11 Mayıs 2014 - 09.20</v>
      </c>
      <c r="M260" s="159" t="s">
        <v>448</v>
      </c>
    </row>
    <row r="261" spans="1:13" s="298" customFormat="1" ht="28.5" customHeight="1">
      <c r="A261" s="153">
        <v>679</v>
      </c>
      <c r="B261" s="163" t="s">
        <v>361</v>
      </c>
      <c r="C261" s="154">
        <f>Sırık!D17</f>
        <v>35431</v>
      </c>
      <c r="D261" s="158" t="str">
        <f>Sırık!E17</f>
        <v>BORA ERTAŞ</v>
      </c>
      <c r="E261" s="158" t="str">
        <f>Sırık!F17</f>
        <v>ESKİŞEHİR-B.ŞHR.BLD.GNÇ.SP.KLB.</v>
      </c>
      <c r="F261" s="199">
        <f>Sırık!CM17</f>
        <v>310</v>
      </c>
      <c r="G261" s="156">
        <f>Sırık!A17</f>
        <v>10</v>
      </c>
      <c r="H261" s="155" t="s">
        <v>361</v>
      </c>
      <c r="I261" s="161"/>
      <c r="J261" s="155" t="str">
        <f>'YARIŞMA BİLGİLERİ'!$F$21</f>
        <v>Yıldız Erkekler</v>
      </c>
      <c r="K261" s="158" t="str">
        <f t="shared" si="4"/>
        <v>ESKİŞEHİR-Kulüpler arası Yıldızlar Ligi 1.Kademe Yarışmaları</v>
      </c>
      <c r="L261" s="159" t="str">
        <f>Sırık!BC$4</f>
        <v>11 Mayıs 2014 - 09.20</v>
      </c>
      <c r="M261" s="159" t="s">
        <v>448</v>
      </c>
    </row>
    <row r="262" spans="1:13" ht="24.75" customHeight="1">
      <c r="A262" s="153">
        <v>690</v>
      </c>
      <c r="B262" s="247" t="s">
        <v>376</v>
      </c>
      <c r="C262" s="249">
        <f>'200m.'!C8</f>
        <v>35440</v>
      </c>
      <c r="D262" s="251" t="str">
        <f>'200m.'!D8</f>
        <v>ONURCAN SEYHAN</v>
      </c>
      <c r="E262" s="251" t="str">
        <f>'200m.'!E8</f>
        <v>KOCAELİ-B.ŞHR.BLD.KAĞIT SP.KLB.</v>
      </c>
      <c r="F262" s="252" t="str">
        <f>'200m.'!F8</f>
        <v>23.02
(018)</v>
      </c>
      <c r="G262" s="250">
        <f>'200m.'!A8</f>
        <v>1</v>
      </c>
      <c r="H262" s="161" t="s">
        <v>358</v>
      </c>
      <c r="I262" s="295"/>
      <c r="J262" s="155" t="str">
        <f>'YARIŞMA BİLGİLERİ'!$F$21</f>
        <v>Yıldız Erkekler</v>
      </c>
      <c r="K262" s="296" t="str">
        <f t="shared" si="4"/>
        <v>ESKİŞEHİR-Kulüpler arası Yıldızlar Ligi 1.Kademe Yarışmaları</v>
      </c>
      <c r="L262" s="159" t="str">
        <f>'200m.'!N$4</f>
        <v>11 Mayıs 2014 - 11.15</v>
      </c>
      <c r="M262" s="159" t="s">
        <v>448</v>
      </c>
    </row>
    <row r="263" spans="1:13" ht="24.75" customHeight="1">
      <c r="A263" s="153">
        <v>691</v>
      </c>
      <c r="B263" s="247" t="s">
        <v>376</v>
      </c>
      <c r="C263" s="249">
        <f>'200m.'!C9</f>
        <v>35439</v>
      </c>
      <c r="D263" s="251" t="str">
        <f>'200m.'!D9</f>
        <v>HÜSEYİN İŞEKEŞ</v>
      </c>
      <c r="E263" s="251" t="str">
        <f>'200m.'!E9</f>
        <v>İSTANBUL-FENERBAHÇE</v>
      </c>
      <c r="F263" s="252" t="str">
        <f>'200m.'!F9</f>
        <v>23.02
(020)</v>
      </c>
      <c r="G263" s="250">
        <f>'200m.'!A9</f>
        <v>2</v>
      </c>
      <c r="H263" s="161" t="s">
        <v>358</v>
      </c>
      <c r="I263" s="295"/>
      <c r="J263" s="155" t="str">
        <f>'YARIŞMA BİLGİLERİ'!$F$21</f>
        <v>Yıldız Erkekler</v>
      </c>
      <c r="K263" s="296" t="str">
        <f t="shared" si="4"/>
        <v>ESKİŞEHİR-Kulüpler arası Yıldızlar Ligi 1.Kademe Yarışmaları</v>
      </c>
      <c r="L263" s="159" t="str">
        <f>'200m.'!N$4</f>
        <v>11 Mayıs 2014 - 11.15</v>
      </c>
      <c r="M263" s="159" t="s">
        <v>448</v>
      </c>
    </row>
    <row r="264" spans="1:13" ht="24.75" customHeight="1">
      <c r="A264" s="153">
        <v>692</v>
      </c>
      <c r="B264" s="247" t="s">
        <v>376</v>
      </c>
      <c r="C264" s="249">
        <f>'200m.'!C10</f>
        <v>35695</v>
      </c>
      <c r="D264" s="251" t="str">
        <f>'200m.'!D10</f>
        <v>CANER YAĞCI</v>
      </c>
      <c r="E264" s="251" t="str">
        <f>'200m.'!E10</f>
        <v>İSTANBUL-ENKA SPOR KLB.</v>
      </c>
      <c r="F264" s="252">
        <f>'200m.'!F10</f>
        <v>2309</v>
      </c>
      <c r="G264" s="250">
        <f>'200m.'!A10</f>
        <v>3</v>
      </c>
      <c r="H264" s="161" t="s">
        <v>358</v>
      </c>
      <c r="I264" s="295"/>
      <c r="J264" s="155" t="str">
        <f>'YARIŞMA BİLGİLERİ'!$F$21</f>
        <v>Yıldız Erkekler</v>
      </c>
      <c r="K264" s="296" t="str">
        <f t="shared" si="4"/>
        <v>ESKİŞEHİR-Kulüpler arası Yıldızlar Ligi 1.Kademe Yarışmaları</v>
      </c>
      <c r="L264" s="159" t="str">
        <f>'200m.'!N$4</f>
        <v>11 Mayıs 2014 - 11.15</v>
      </c>
      <c r="M264" s="159" t="s">
        <v>448</v>
      </c>
    </row>
    <row r="265" spans="1:13" ht="24.75" customHeight="1">
      <c r="A265" s="153">
        <v>693</v>
      </c>
      <c r="B265" s="247" t="s">
        <v>376</v>
      </c>
      <c r="C265" s="249">
        <f>'200m.'!C11</f>
        <v>36228</v>
      </c>
      <c r="D265" s="251" t="str">
        <f>'200m.'!D11</f>
        <v>RAMAZAN AKKAYA</v>
      </c>
      <c r="E265" s="251" t="str">
        <f>'200m.'!E11</f>
        <v>MERSİN-MESKİ SPOR KLB.</v>
      </c>
      <c r="F265" s="252">
        <f>'200m.'!F11</f>
        <v>2316</v>
      </c>
      <c r="G265" s="250">
        <f>'200m.'!A11</f>
        <v>4</v>
      </c>
      <c r="H265" s="161" t="s">
        <v>358</v>
      </c>
      <c r="I265" s="295"/>
      <c r="J265" s="155" t="str">
        <f>'YARIŞMA BİLGİLERİ'!$F$21</f>
        <v>Yıldız Erkekler</v>
      </c>
      <c r="K265" s="296" t="str">
        <f t="shared" si="4"/>
        <v>ESKİŞEHİR-Kulüpler arası Yıldızlar Ligi 1.Kademe Yarışmaları</v>
      </c>
      <c r="L265" s="159" t="str">
        <f>'200m.'!N$4</f>
        <v>11 Mayıs 2014 - 11.15</v>
      </c>
      <c r="M265" s="159" t="s">
        <v>448</v>
      </c>
    </row>
    <row r="266" spans="1:13" ht="24.75" customHeight="1">
      <c r="A266" s="153">
        <v>694</v>
      </c>
      <c r="B266" s="247" t="s">
        <v>376</v>
      </c>
      <c r="C266" s="249">
        <f>'200m.'!C12</f>
        <v>35796</v>
      </c>
      <c r="D266" s="251" t="str">
        <f>'200m.'!D12</f>
        <v>RAMAZAN NAŞAL (PROTESTOLU)</v>
      </c>
      <c r="E266" s="251" t="str">
        <f>'200m.'!E12</f>
        <v>İZMİR-KONAK BLD.SP.KLB.</v>
      </c>
      <c r="F266" s="252">
        <f>'200m.'!F12</f>
        <v>2325</v>
      </c>
      <c r="G266" s="250">
        <f>'200m.'!A12</f>
        <v>5</v>
      </c>
      <c r="H266" s="161" t="s">
        <v>358</v>
      </c>
      <c r="I266" s="295"/>
      <c r="J266" s="155" t="str">
        <f>'YARIŞMA BİLGİLERİ'!$F$21</f>
        <v>Yıldız Erkekler</v>
      </c>
      <c r="K266" s="296" t="str">
        <f t="shared" si="4"/>
        <v>ESKİŞEHİR-Kulüpler arası Yıldızlar Ligi 1.Kademe Yarışmaları</v>
      </c>
      <c r="L266" s="159" t="str">
        <f>'200m.'!N$4</f>
        <v>11 Mayıs 2014 - 11.15</v>
      </c>
      <c r="M266" s="159" t="s">
        <v>448</v>
      </c>
    </row>
    <row r="267" spans="1:13" ht="24.75" customHeight="1">
      <c r="A267" s="153">
        <v>695</v>
      </c>
      <c r="B267" s="247" t="s">
        <v>376</v>
      </c>
      <c r="C267" s="249">
        <f>'200m.'!C13</f>
        <v>35586</v>
      </c>
      <c r="D267" s="251" t="str">
        <f>'200m.'!D13</f>
        <v>EGEMEN BARIN</v>
      </c>
      <c r="E267" s="251" t="str">
        <f>'200m.'!E13</f>
        <v>ANKARA-EGO SP.KLB.</v>
      </c>
      <c r="F267" s="252">
        <f>'200m.'!F13</f>
        <v>2337</v>
      </c>
      <c r="G267" s="250">
        <f>'200m.'!A13</f>
        <v>6</v>
      </c>
      <c r="H267" s="161" t="s">
        <v>358</v>
      </c>
      <c r="I267" s="295"/>
      <c r="J267" s="155" t="str">
        <f>'YARIŞMA BİLGİLERİ'!$F$21</f>
        <v>Yıldız Erkekler</v>
      </c>
      <c r="K267" s="296" t="str">
        <f t="shared" si="4"/>
        <v>ESKİŞEHİR-Kulüpler arası Yıldızlar Ligi 1.Kademe Yarışmaları</v>
      </c>
      <c r="L267" s="159" t="str">
        <f>'200m.'!N$4</f>
        <v>11 Mayıs 2014 - 11.15</v>
      </c>
      <c r="M267" s="159" t="s">
        <v>448</v>
      </c>
    </row>
    <row r="268" spans="1:13" ht="24.75" customHeight="1">
      <c r="A268" s="153">
        <v>696</v>
      </c>
      <c r="B268" s="247" t="s">
        <v>376</v>
      </c>
      <c r="C268" s="249">
        <f>'200m.'!C14</f>
        <v>36309</v>
      </c>
      <c r="D268" s="251" t="str">
        <f>'200m.'!D14</f>
        <v>TURAN CENK</v>
      </c>
      <c r="E268" s="251" t="str">
        <f>'200m.'!E14</f>
        <v>K.K.T.C.</v>
      </c>
      <c r="F268" s="252">
        <f>'200m.'!F14</f>
        <v>2339</v>
      </c>
      <c r="G268" s="250">
        <f>'200m.'!A14</f>
        <v>7</v>
      </c>
      <c r="H268" s="161" t="s">
        <v>358</v>
      </c>
      <c r="I268" s="295"/>
      <c r="J268" s="155" t="str">
        <f>'YARIŞMA BİLGİLERİ'!$F$21</f>
        <v>Yıldız Erkekler</v>
      </c>
      <c r="K268" s="296" t="str">
        <f t="shared" si="4"/>
        <v>ESKİŞEHİR-Kulüpler arası Yıldızlar Ligi 1.Kademe Yarışmaları</v>
      </c>
      <c r="L268" s="159" t="str">
        <f>'200m.'!N$4</f>
        <v>11 Mayıs 2014 - 11.15</v>
      </c>
      <c r="M268" s="159" t="s">
        <v>448</v>
      </c>
    </row>
    <row r="269" spans="1:13" ht="24.75" customHeight="1">
      <c r="A269" s="153">
        <v>697</v>
      </c>
      <c r="B269" s="247" t="s">
        <v>376</v>
      </c>
      <c r="C269" s="249">
        <f>'200m.'!C15</f>
        <v>36161</v>
      </c>
      <c r="D269" s="251" t="str">
        <f>'200m.'!D15</f>
        <v>İSHAK MERT ŞEN</v>
      </c>
      <c r="E269" s="251" t="str">
        <f>'200m.'!E15</f>
        <v>İSTANBUL-ÜSKÜDAR BLD.SP.KLB.</v>
      </c>
      <c r="F269" s="252">
        <f>'200m.'!F15</f>
        <v>2391</v>
      </c>
      <c r="G269" s="250">
        <f>'200m.'!A15</f>
        <v>8</v>
      </c>
      <c r="H269" s="161" t="s">
        <v>358</v>
      </c>
      <c r="I269" s="295"/>
      <c r="J269" s="155" t="str">
        <f>'YARIŞMA BİLGİLERİ'!$F$21</f>
        <v>Yıldız Erkekler</v>
      </c>
      <c r="K269" s="296" t="str">
        <f t="shared" si="4"/>
        <v>ESKİŞEHİR-Kulüpler arası Yıldızlar Ligi 1.Kademe Yarışmaları</v>
      </c>
      <c r="L269" s="159" t="str">
        <f>'200m.'!N$4</f>
        <v>11 Mayıs 2014 - 11.15</v>
      </c>
      <c r="M269" s="159" t="s">
        <v>448</v>
      </c>
    </row>
    <row r="270" spans="1:13" ht="24.75" customHeight="1">
      <c r="A270" s="153">
        <v>698</v>
      </c>
      <c r="B270" s="247" t="s">
        <v>376</v>
      </c>
      <c r="C270" s="249">
        <f>'200m.'!C16</f>
        <v>36040</v>
      </c>
      <c r="D270" s="251" t="str">
        <f>'200m.'!D16</f>
        <v>MEHMET ÖCAL </v>
      </c>
      <c r="E270" s="251" t="str">
        <f>'200m.'!E16</f>
        <v>BURSA-BURSA SP.KLB.</v>
      </c>
      <c r="F270" s="252">
        <f>'200m.'!F16</f>
        <v>2394</v>
      </c>
      <c r="G270" s="250">
        <f>'200m.'!A16</f>
        <v>9</v>
      </c>
      <c r="H270" s="161" t="s">
        <v>358</v>
      </c>
      <c r="I270" s="295"/>
      <c r="J270" s="155" t="str">
        <f>'YARIŞMA BİLGİLERİ'!$F$21</f>
        <v>Yıldız Erkekler</v>
      </c>
      <c r="K270" s="296" t="str">
        <f t="shared" si="4"/>
        <v>ESKİŞEHİR-Kulüpler arası Yıldızlar Ligi 1.Kademe Yarışmaları</v>
      </c>
      <c r="L270" s="159" t="str">
        <f>'200m.'!N$4</f>
        <v>11 Mayıs 2014 - 11.15</v>
      </c>
      <c r="M270" s="159" t="s">
        <v>448</v>
      </c>
    </row>
    <row r="271" spans="1:13" ht="24.75" customHeight="1">
      <c r="A271" s="153">
        <v>699</v>
      </c>
      <c r="B271" s="247" t="s">
        <v>376</v>
      </c>
      <c r="C271" s="249">
        <f>'200m.'!C17</f>
        <v>35934</v>
      </c>
      <c r="D271" s="251" t="str">
        <f>'200m.'!D17</f>
        <v>ALPEREN  KÖYLÜ</v>
      </c>
      <c r="E271" s="251" t="str">
        <f>'200m.'!E17</f>
        <v>İZMİR-ÇİMENTAŞ SP.KLB.</v>
      </c>
      <c r="F271" s="252">
        <f>'200m.'!F17</f>
        <v>2403</v>
      </c>
      <c r="G271" s="250">
        <f>'200m.'!A17</f>
        <v>10</v>
      </c>
      <c r="H271" s="161" t="s">
        <v>358</v>
      </c>
      <c r="I271" s="295"/>
      <c r="J271" s="155" t="str">
        <f>'YARIŞMA BİLGİLERİ'!$F$21</f>
        <v>Yıldız Erkekler</v>
      </c>
      <c r="K271" s="296" t="str">
        <f t="shared" si="4"/>
        <v>ESKİŞEHİR-Kulüpler arası Yıldızlar Ligi 1.Kademe Yarışmaları</v>
      </c>
      <c r="L271" s="159" t="str">
        <f>'200m.'!N$4</f>
        <v>11 Mayıs 2014 - 11.15</v>
      </c>
      <c r="M271" s="159" t="s">
        <v>448</v>
      </c>
    </row>
    <row r="272" spans="1:13" ht="24.75" customHeight="1">
      <c r="A272" s="153">
        <v>700</v>
      </c>
      <c r="B272" s="247" t="s">
        <v>376</v>
      </c>
      <c r="C272" s="249">
        <f>'200m.'!C18</f>
        <v>35870</v>
      </c>
      <c r="D272" s="251" t="str">
        <f>'200m.'!D18</f>
        <v>SEÇKİN YILDIZ</v>
      </c>
      <c r="E272" s="251" t="str">
        <f>'200m.'!E18</f>
        <v>TOKAT-BLD.PLEVNE SP.KLB.</v>
      </c>
      <c r="F272" s="252">
        <f>'200m.'!F18</f>
        <v>2425</v>
      </c>
      <c r="G272" s="250">
        <f>'200m.'!A18</f>
        <v>11</v>
      </c>
      <c r="H272" s="161" t="s">
        <v>358</v>
      </c>
      <c r="I272" s="295"/>
      <c r="J272" s="155" t="str">
        <f>'YARIŞMA BİLGİLERİ'!$F$21</f>
        <v>Yıldız Erkekler</v>
      </c>
      <c r="K272" s="296" t="str">
        <f t="shared" si="4"/>
        <v>ESKİŞEHİR-Kulüpler arası Yıldızlar Ligi 1.Kademe Yarışmaları</v>
      </c>
      <c r="L272" s="159" t="str">
        <f>'200m.'!N$4</f>
        <v>11 Mayıs 2014 - 11.15</v>
      </c>
      <c r="M272" s="159" t="s">
        <v>448</v>
      </c>
    </row>
    <row r="273" spans="1:13" ht="24.75" customHeight="1">
      <c r="A273" s="153">
        <v>701</v>
      </c>
      <c r="B273" s="247" t="s">
        <v>376</v>
      </c>
      <c r="C273" s="249">
        <f>'200m.'!C19</f>
        <v>35431</v>
      </c>
      <c r="D273" s="251" t="str">
        <f>'200m.'!D19</f>
        <v>HAMZA ÇETİN</v>
      </c>
      <c r="E273" s="251" t="str">
        <f>'200m.'!E19</f>
        <v>ADANA-GENÇLİK SP.KLB.</v>
      </c>
      <c r="F273" s="252">
        <f>'200m.'!F19</f>
        <v>2451</v>
      </c>
      <c r="G273" s="250">
        <f>'200m.'!A19</f>
        <v>12</v>
      </c>
      <c r="H273" s="161" t="s">
        <v>358</v>
      </c>
      <c r="I273" s="295"/>
      <c r="J273" s="155" t="str">
        <f>'YARIŞMA BİLGİLERİ'!$F$21</f>
        <v>Yıldız Erkekler</v>
      </c>
      <c r="K273" s="296" t="str">
        <f t="shared" si="4"/>
        <v>ESKİŞEHİR-Kulüpler arası Yıldızlar Ligi 1.Kademe Yarışmaları</v>
      </c>
      <c r="L273" s="159" t="str">
        <f>'200m.'!N$4</f>
        <v>11 Mayıs 2014 - 11.15</v>
      </c>
      <c r="M273" s="159" t="s">
        <v>448</v>
      </c>
    </row>
    <row r="274" spans="1:13" ht="24.75" customHeight="1">
      <c r="A274" s="153">
        <v>702</v>
      </c>
      <c r="B274" s="247" t="s">
        <v>376</v>
      </c>
      <c r="C274" s="249">
        <f>'200m.'!C20</f>
        <v>35443</v>
      </c>
      <c r="D274" s="251" t="str">
        <f>'200m.'!D20</f>
        <v>SEFA YUNT</v>
      </c>
      <c r="E274" s="251" t="str">
        <f>'200m.'!E20</f>
        <v>MUŞ-GENÇ.HİZ.SP.KLB.</v>
      </c>
      <c r="F274" s="252">
        <f>'200m.'!F20</f>
        <v>2454</v>
      </c>
      <c r="G274" s="250">
        <f>'200m.'!A20</f>
        <v>13</v>
      </c>
      <c r="H274" s="161" t="s">
        <v>358</v>
      </c>
      <c r="I274" s="295"/>
      <c r="J274" s="155" t="str">
        <f>'YARIŞMA BİLGİLERİ'!$F$21</f>
        <v>Yıldız Erkekler</v>
      </c>
      <c r="K274" s="296" t="str">
        <f t="shared" si="4"/>
        <v>ESKİŞEHİR-Kulüpler arası Yıldızlar Ligi 1.Kademe Yarışmaları</v>
      </c>
      <c r="L274" s="159" t="str">
        <f>'200m.'!N$4</f>
        <v>11 Mayıs 2014 - 11.15</v>
      </c>
      <c r="M274" s="159" t="s">
        <v>448</v>
      </c>
    </row>
    <row r="275" spans="1:13" ht="24.75" customHeight="1">
      <c r="A275" s="153">
        <v>737</v>
      </c>
      <c r="B275" s="247" t="s">
        <v>376</v>
      </c>
      <c r="C275" s="249">
        <f>'200m.'!C21</f>
        <v>36165</v>
      </c>
      <c r="D275" s="251" t="str">
        <f>'200m.'!D21</f>
        <v>ERDİ SERT</v>
      </c>
      <c r="E275" s="251" t="str">
        <f>'200m.'!E21</f>
        <v>BOLU-GENÇ.MRK.SP.KLB.</v>
      </c>
      <c r="F275" s="252">
        <f>'200m.'!F21</f>
        <v>2477</v>
      </c>
      <c r="G275" s="250">
        <f>'200m.'!A21</f>
        <v>14</v>
      </c>
      <c r="H275" s="161" t="s">
        <v>358</v>
      </c>
      <c r="I275" s="295"/>
      <c r="J275" s="155" t="str">
        <f>'YARIŞMA BİLGİLERİ'!$F$21</f>
        <v>Yıldız Erkekler</v>
      </c>
      <c r="K275" s="296" t="str">
        <f t="shared" si="4"/>
        <v>ESKİŞEHİR-Kulüpler arası Yıldızlar Ligi 1.Kademe Yarışmaları</v>
      </c>
      <c r="L275" s="159" t="str">
        <f>'200m.'!N$4</f>
        <v>11 Mayıs 2014 - 11.15</v>
      </c>
      <c r="M275" s="159" t="s">
        <v>448</v>
      </c>
    </row>
    <row r="276" spans="1:13" ht="24.75" customHeight="1">
      <c r="A276" s="153">
        <v>738</v>
      </c>
      <c r="B276" s="247" t="s">
        <v>376</v>
      </c>
      <c r="C276" s="249">
        <f>'200m.'!C22</f>
        <v>35431</v>
      </c>
      <c r="D276" s="251" t="str">
        <f>'200m.'!D22</f>
        <v>GÜNAY ONAYBERİ</v>
      </c>
      <c r="E276" s="251" t="str">
        <f>'200m.'!E22</f>
        <v>İZMİR-B.ŞHR.BLD.SP.KLB.</v>
      </c>
      <c r="F276" s="252" t="str">
        <f>'200m.'!F22</f>
        <v>24.91
(908)</v>
      </c>
      <c r="G276" s="250">
        <f>'200m.'!A22</f>
        <v>15</v>
      </c>
      <c r="H276" s="161" t="s">
        <v>358</v>
      </c>
      <c r="I276" s="295"/>
      <c r="J276" s="155" t="str">
        <f>'YARIŞMA BİLGİLERİ'!$F$21</f>
        <v>Yıldız Erkekler</v>
      </c>
      <c r="K276" s="296" t="str">
        <f t="shared" si="4"/>
        <v>ESKİŞEHİR-Kulüpler arası Yıldızlar Ligi 1.Kademe Yarışmaları</v>
      </c>
      <c r="L276" s="159" t="str">
        <f>'200m.'!N$4</f>
        <v>11 Mayıs 2014 - 11.15</v>
      </c>
      <c r="M276" s="159" t="s">
        <v>448</v>
      </c>
    </row>
    <row r="277" spans="1:13" ht="24.75" customHeight="1">
      <c r="A277" s="153">
        <v>739</v>
      </c>
      <c r="B277" s="247" t="s">
        <v>376</v>
      </c>
      <c r="C277" s="249">
        <f>'200m.'!C23</f>
        <v>35796</v>
      </c>
      <c r="D277" s="251" t="str">
        <f>'200m.'!D23</f>
        <v>FURKAN KILIÇ</v>
      </c>
      <c r="E277" s="251" t="str">
        <f>'200m.'!E23</f>
        <v>ESKİŞEHİR-B.ŞHR.BLD.GNÇ.SP.KLB.</v>
      </c>
      <c r="F277" s="252" t="str">
        <f>'200m.'!F23</f>
        <v>24.91
(910)</v>
      </c>
      <c r="G277" s="250">
        <f>'200m.'!A23</f>
        <v>16</v>
      </c>
      <c r="H277" s="161" t="s">
        <v>358</v>
      </c>
      <c r="I277" s="295"/>
      <c r="J277" s="155" t="str">
        <f>'YARIŞMA BİLGİLERİ'!$F$21</f>
        <v>Yıldız Erkekler</v>
      </c>
      <c r="K277" s="296" t="str">
        <f t="shared" si="4"/>
        <v>ESKİŞEHİR-Kulüpler arası Yıldızlar Ligi 1.Kademe Yarışmaları</v>
      </c>
      <c r="L277" s="159" t="str">
        <f>'200m.'!N$4</f>
        <v>11 Mayıs 2014 - 11.15</v>
      </c>
      <c r="M277" s="159" t="s">
        <v>448</v>
      </c>
    </row>
    <row r="278" spans="1:13" ht="24.75" customHeight="1">
      <c r="A278" s="153">
        <v>740</v>
      </c>
      <c r="B278" s="247" t="s">
        <v>376</v>
      </c>
      <c r="C278" s="249">
        <f>'200m.'!C24</f>
        <v>36242</v>
      </c>
      <c r="D278" s="251" t="str">
        <f>'200m.'!D24</f>
        <v>SABRİCAN BERBER</v>
      </c>
      <c r="E278" s="251" t="str">
        <f>'200m.'!E24</f>
        <v>BURSA-NİLÜFER BLD.SP.KLB.</v>
      </c>
      <c r="F278" s="252">
        <f>'200m.'!F24</f>
        <v>2647</v>
      </c>
      <c r="G278" s="250">
        <f>'200m.'!A24</f>
        <v>17</v>
      </c>
      <c r="H278" s="161" t="s">
        <v>358</v>
      </c>
      <c r="I278" s="295"/>
      <c r="J278" s="155" t="str">
        <f>'YARIŞMA BİLGİLERİ'!$F$21</f>
        <v>Yıldız Erkekler</v>
      </c>
      <c r="K278" s="296" t="str">
        <f t="shared" si="4"/>
        <v>ESKİŞEHİR-Kulüpler arası Yıldızlar Ligi 1.Kademe Yarışmaları</v>
      </c>
      <c r="L278" s="159" t="str">
        <f>'200m.'!N$4</f>
        <v>11 Mayıs 2014 - 11.15</v>
      </c>
      <c r="M278" s="159" t="s">
        <v>448</v>
      </c>
    </row>
    <row r="279" spans="1:13" ht="24.75" customHeight="1">
      <c r="A279" s="153">
        <v>741</v>
      </c>
      <c r="B279" s="247" t="s">
        <v>376</v>
      </c>
      <c r="C279" s="249">
        <f>'200m.'!C25</f>
        <v>36224</v>
      </c>
      <c r="D279" s="251" t="str">
        <f>'200m.'!D25</f>
        <v>TAHA YILDIZ</v>
      </c>
      <c r="E279" s="251" t="str">
        <f>'200m.'!E25</f>
        <v>SİVAS-SPORCU EĞT.MRK.SP.KLB.</v>
      </c>
      <c r="F279" s="252">
        <f>'200m.'!F25</f>
        <v>2689</v>
      </c>
      <c r="G279" s="250">
        <f>'200m.'!A25</f>
        <v>18</v>
      </c>
      <c r="H279" s="161" t="s">
        <v>358</v>
      </c>
      <c r="I279" s="295"/>
      <c r="J279" s="155" t="str">
        <f>'YARIŞMA BİLGİLERİ'!$F$21</f>
        <v>Yıldız Erkekler</v>
      </c>
      <c r="K279" s="296" t="str">
        <f t="shared" si="4"/>
        <v>ESKİŞEHİR-Kulüpler arası Yıldızlar Ligi 1.Kademe Yarışmaları</v>
      </c>
      <c r="L279" s="159" t="str">
        <f>'200m.'!N$4</f>
        <v>11 Mayıs 2014 - 11.15</v>
      </c>
      <c r="M279" s="159" t="s">
        <v>448</v>
      </c>
    </row>
    <row r="280" spans="1:13" ht="24.75" customHeight="1">
      <c r="A280" s="153">
        <v>742</v>
      </c>
      <c r="B280" s="247" t="s">
        <v>376</v>
      </c>
      <c r="C280" s="249">
        <f>'200m.'!C26</f>
        <v>36526</v>
      </c>
      <c r="D280" s="251" t="str">
        <f>'200m.'!D26</f>
        <v>UĞUR ERİM</v>
      </c>
      <c r="E280" s="251" t="str">
        <f>'200m.'!E26</f>
        <v>İSTANBUL-PENDİK BLD.SP.KLB.</v>
      </c>
      <c r="F280" s="252" t="str">
        <f>'200m.'!F26</f>
        <v>DQ 162.7</v>
      </c>
      <c r="G280" s="250" t="str">
        <f>'200m.'!A26</f>
        <v>-</v>
      </c>
      <c r="H280" s="161" t="s">
        <v>358</v>
      </c>
      <c r="I280" s="295"/>
      <c r="J280" s="155" t="str">
        <f>'YARIŞMA BİLGİLERİ'!$F$21</f>
        <v>Yıldız Erkekler</v>
      </c>
      <c r="K280" s="296" t="str">
        <f t="shared" si="4"/>
        <v>ESKİŞEHİR-Kulüpler arası Yıldızlar Ligi 1.Kademe Yarışmaları</v>
      </c>
      <c r="L280" s="159" t="str">
        <f>'200m.'!N$4</f>
        <v>11 Mayıs 2014 - 11.15</v>
      </c>
      <c r="M280" s="159" t="s">
        <v>448</v>
      </c>
    </row>
    <row r="281" spans="1:13" ht="24.75" customHeight="1">
      <c r="A281" s="153">
        <v>743</v>
      </c>
      <c r="B281" s="247" t="s">
        <v>376</v>
      </c>
      <c r="C281" s="249">
        <f>'200m.'!C27</f>
        <v>0</v>
      </c>
      <c r="D281" s="251">
        <f>'200m.'!D27</f>
        <v>0</v>
      </c>
      <c r="E281" s="251">
        <f>'200m.'!E27</f>
        <v>0</v>
      </c>
      <c r="F281" s="252">
        <f>'200m.'!F27</f>
        <v>0</v>
      </c>
      <c r="G281" s="250">
        <f>'200m.'!A27</f>
        <v>0</v>
      </c>
      <c r="H281" s="161" t="s">
        <v>358</v>
      </c>
      <c r="I281" s="295"/>
      <c r="J281" s="155" t="str">
        <f>'YARIŞMA BİLGİLERİ'!$F$21</f>
        <v>Yıldız Erkekler</v>
      </c>
      <c r="K281" s="296" t="str">
        <f t="shared" si="4"/>
        <v>ESKİŞEHİR-Kulüpler arası Yıldızlar Ligi 1.Kademe Yarışmaları</v>
      </c>
      <c r="L281" s="159" t="str">
        <f>'200m.'!N$4</f>
        <v>11 Mayıs 2014 - 11.15</v>
      </c>
      <c r="M281" s="159" t="s">
        <v>448</v>
      </c>
    </row>
    <row r="282" spans="1:13" ht="24.75" customHeight="1">
      <c r="A282" s="153">
        <v>744</v>
      </c>
      <c r="B282" s="247" t="s">
        <v>376</v>
      </c>
      <c r="C282" s="249">
        <f>'200m.'!C28</f>
        <v>0</v>
      </c>
      <c r="D282" s="251">
        <f>'200m.'!D28</f>
        <v>0</v>
      </c>
      <c r="E282" s="251">
        <f>'200m.'!E28</f>
        <v>0</v>
      </c>
      <c r="F282" s="252">
        <f>'200m.'!F28</f>
        <v>0</v>
      </c>
      <c r="G282" s="250">
        <f>'200m.'!A28</f>
        <v>0</v>
      </c>
      <c r="H282" s="161" t="s">
        <v>358</v>
      </c>
      <c r="I282" s="295"/>
      <c r="J282" s="155" t="str">
        <f>'YARIŞMA BİLGİLERİ'!$F$21</f>
        <v>Yıldız Erkekler</v>
      </c>
      <c r="K282" s="296" t="str">
        <f t="shared" si="4"/>
        <v>ESKİŞEHİR-Kulüpler arası Yıldızlar Ligi 1.Kademe Yarışmaları</v>
      </c>
      <c r="L282" s="159" t="str">
        <f>'200m.'!N$4</f>
        <v>11 Mayıs 2014 - 11.15</v>
      </c>
      <c r="M282" s="159" t="s">
        <v>448</v>
      </c>
    </row>
    <row r="283" spans="1:13" ht="24.75" customHeight="1">
      <c r="A283" s="153">
        <v>745</v>
      </c>
      <c r="B283" s="247" t="s">
        <v>376</v>
      </c>
      <c r="C283" s="249">
        <f>'200m.'!C29</f>
        <v>0</v>
      </c>
      <c r="D283" s="251">
        <f>'200m.'!D29</f>
        <v>0</v>
      </c>
      <c r="E283" s="251">
        <f>'200m.'!E29</f>
        <v>0</v>
      </c>
      <c r="F283" s="252">
        <f>'200m.'!F29</f>
        <v>0</v>
      </c>
      <c r="G283" s="250">
        <f>'200m.'!A29</f>
        <v>0</v>
      </c>
      <c r="H283" s="161" t="s">
        <v>358</v>
      </c>
      <c r="I283" s="295"/>
      <c r="J283" s="155" t="str">
        <f>'YARIŞMA BİLGİLERİ'!$F$21</f>
        <v>Yıldız Erkekler</v>
      </c>
      <c r="K283" s="296" t="str">
        <f aca="true" t="shared" si="5" ref="K283:K346">CONCATENATE(K$1,"-",A$1)</f>
        <v>ESKİŞEHİR-Kulüpler arası Yıldızlar Ligi 1.Kademe Yarışmaları</v>
      </c>
      <c r="L283" s="159" t="str">
        <f>'200m.'!N$4</f>
        <v>11 Mayıs 2014 - 11.15</v>
      </c>
      <c r="M283" s="159" t="s">
        <v>448</v>
      </c>
    </row>
    <row r="284" spans="1:13" ht="24.75" customHeight="1">
      <c r="A284" s="153">
        <v>746</v>
      </c>
      <c r="B284" s="247" t="s">
        <v>376</v>
      </c>
      <c r="C284" s="249">
        <f>'200m.'!C30</f>
        <v>0</v>
      </c>
      <c r="D284" s="251">
        <f>'200m.'!D30</f>
        <v>0</v>
      </c>
      <c r="E284" s="251">
        <f>'200m.'!E30</f>
        <v>0</v>
      </c>
      <c r="F284" s="252">
        <f>'200m.'!F30</f>
        <v>0</v>
      </c>
      <c r="G284" s="250">
        <f>'200m.'!A30</f>
        <v>0</v>
      </c>
      <c r="H284" s="161" t="s">
        <v>358</v>
      </c>
      <c r="I284" s="295"/>
      <c r="J284" s="155" t="str">
        <f>'YARIŞMA BİLGİLERİ'!$F$21</f>
        <v>Yıldız Erkekler</v>
      </c>
      <c r="K284" s="296" t="str">
        <f t="shared" si="5"/>
        <v>ESKİŞEHİR-Kulüpler arası Yıldızlar Ligi 1.Kademe Yarışmaları</v>
      </c>
      <c r="L284" s="159" t="str">
        <f>'200m.'!N$4</f>
        <v>11 Mayıs 2014 - 11.15</v>
      </c>
      <c r="M284" s="159" t="s">
        <v>448</v>
      </c>
    </row>
    <row r="285" spans="1:13" ht="24.75" customHeight="1">
      <c r="A285" s="153">
        <v>747</v>
      </c>
      <c r="B285" s="247" t="s">
        <v>376</v>
      </c>
      <c r="C285" s="249">
        <f>'200m.'!C31</f>
        <v>0</v>
      </c>
      <c r="D285" s="251">
        <f>'200m.'!D31</f>
        <v>0</v>
      </c>
      <c r="E285" s="251">
        <f>'200m.'!E31</f>
        <v>0</v>
      </c>
      <c r="F285" s="252">
        <f>'200m.'!F31</f>
        <v>0</v>
      </c>
      <c r="G285" s="250">
        <f>'200m.'!A31</f>
        <v>0</v>
      </c>
      <c r="H285" s="161" t="s">
        <v>358</v>
      </c>
      <c r="I285" s="295"/>
      <c r="J285" s="155" t="str">
        <f>'YARIŞMA BİLGİLERİ'!$F$21</f>
        <v>Yıldız Erkekler</v>
      </c>
      <c r="K285" s="296" t="str">
        <f t="shared" si="5"/>
        <v>ESKİŞEHİR-Kulüpler arası Yıldızlar Ligi 1.Kademe Yarışmaları</v>
      </c>
      <c r="L285" s="159" t="str">
        <f>'200m.'!N$4</f>
        <v>11 Mayıs 2014 - 11.15</v>
      </c>
      <c r="M285" s="159" t="s">
        <v>448</v>
      </c>
    </row>
    <row r="286" spans="1:13" ht="24.75" customHeight="1">
      <c r="A286" s="153">
        <v>748</v>
      </c>
      <c r="B286" s="247" t="s">
        <v>376</v>
      </c>
      <c r="C286" s="249">
        <f>'200m.'!C32</f>
        <v>0</v>
      </c>
      <c r="D286" s="251">
        <f>'200m.'!D32</f>
        <v>0</v>
      </c>
      <c r="E286" s="251">
        <f>'200m.'!E32</f>
        <v>0</v>
      </c>
      <c r="F286" s="252">
        <f>'200m.'!F32</f>
        <v>0</v>
      </c>
      <c r="G286" s="250">
        <f>'200m.'!A32</f>
        <v>0</v>
      </c>
      <c r="H286" s="161" t="s">
        <v>358</v>
      </c>
      <c r="I286" s="295"/>
      <c r="J286" s="155" t="str">
        <f>'YARIŞMA BİLGİLERİ'!$F$21</f>
        <v>Yıldız Erkekler</v>
      </c>
      <c r="K286" s="296" t="str">
        <f t="shared" si="5"/>
        <v>ESKİŞEHİR-Kulüpler arası Yıldızlar Ligi 1.Kademe Yarışmaları</v>
      </c>
      <c r="L286" s="159" t="str">
        <f>'200m.'!N$4</f>
        <v>11 Mayıs 2014 - 11.15</v>
      </c>
      <c r="M286" s="159" t="s">
        <v>448</v>
      </c>
    </row>
    <row r="287" spans="1:13" ht="24.75" customHeight="1">
      <c r="A287" s="153">
        <v>749</v>
      </c>
      <c r="B287" s="247" t="s">
        <v>376</v>
      </c>
      <c r="C287" s="249">
        <f>'200m.'!C33</f>
        <v>0</v>
      </c>
      <c r="D287" s="251">
        <f>'200m.'!D33</f>
        <v>0</v>
      </c>
      <c r="E287" s="251">
        <f>'200m.'!E33</f>
        <v>0</v>
      </c>
      <c r="F287" s="252">
        <f>'200m.'!F33</f>
        <v>0</v>
      </c>
      <c r="G287" s="250">
        <f>'200m.'!A33</f>
        <v>0</v>
      </c>
      <c r="H287" s="161" t="s">
        <v>358</v>
      </c>
      <c r="I287" s="295"/>
      <c r="J287" s="155" t="str">
        <f>'YARIŞMA BİLGİLERİ'!$F$21</f>
        <v>Yıldız Erkekler</v>
      </c>
      <c r="K287" s="296" t="str">
        <f t="shared" si="5"/>
        <v>ESKİŞEHİR-Kulüpler arası Yıldızlar Ligi 1.Kademe Yarışmaları</v>
      </c>
      <c r="L287" s="159" t="str">
        <f>'200m.'!N$4</f>
        <v>11 Mayıs 2014 - 11.15</v>
      </c>
      <c r="M287" s="159" t="s">
        <v>448</v>
      </c>
    </row>
    <row r="288" spans="1:13" ht="24.75" customHeight="1">
      <c r="A288" s="153">
        <v>750</v>
      </c>
      <c r="B288" s="247" t="s">
        <v>376</v>
      </c>
      <c r="C288" s="249">
        <f>'200m.'!C34</f>
        <v>0</v>
      </c>
      <c r="D288" s="251">
        <f>'200m.'!D34</f>
        <v>0</v>
      </c>
      <c r="E288" s="251">
        <f>'200m.'!E34</f>
        <v>0</v>
      </c>
      <c r="F288" s="252">
        <f>'200m.'!F34</f>
        <v>0</v>
      </c>
      <c r="G288" s="250">
        <f>'200m.'!A34</f>
        <v>0</v>
      </c>
      <c r="H288" s="161" t="s">
        <v>358</v>
      </c>
      <c r="I288" s="295"/>
      <c r="J288" s="155" t="str">
        <f>'YARIŞMA BİLGİLERİ'!$F$21</f>
        <v>Yıldız Erkekler</v>
      </c>
      <c r="K288" s="296" t="str">
        <f t="shared" si="5"/>
        <v>ESKİŞEHİR-Kulüpler arası Yıldızlar Ligi 1.Kademe Yarışmaları</v>
      </c>
      <c r="L288" s="159" t="str">
        <f>'200m.'!N$4</f>
        <v>11 Mayıs 2014 - 11.15</v>
      </c>
      <c r="M288" s="159" t="s">
        <v>448</v>
      </c>
    </row>
    <row r="289" spans="1:13" ht="24.75" customHeight="1">
      <c r="A289" s="153">
        <v>751</v>
      </c>
      <c r="B289" s="247" t="s">
        <v>376</v>
      </c>
      <c r="C289" s="249">
        <f>'200m.'!C35</f>
        <v>0</v>
      </c>
      <c r="D289" s="251">
        <f>'200m.'!D35</f>
        <v>0</v>
      </c>
      <c r="E289" s="251">
        <f>'200m.'!E35</f>
        <v>0</v>
      </c>
      <c r="F289" s="252">
        <f>'200m.'!F35</f>
        <v>0</v>
      </c>
      <c r="G289" s="250">
        <f>'200m.'!A35</f>
        <v>0</v>
      </c>
      <c r="H289" s="161" t="s">
        <v>358</v>
      </c>
      <c r="I289" s="295"/>
      <c r="J289" s="155" t="str">
        <f>'YARIŞMA BİLGİLERİ'!$F$21</f>
        <v>Yıldız Erkekler</v>
      </c>
      <c r="K289" s="296" t="str">
        <f t="shared" si="5"/>
        <v>ESKİŞEHİR-Kulüpler arası Yıldızlar Ligi 1.Kademe Yarışmaları</v>
      </c>
      <c r="L289" s="159" t="str">
        <f>'200m.'!N$4</f>
        <v>11 Mayıs 2014 - 11.15</v>
      </c>
      <c r="M289" s="159" t="s">
        <v>448</v>
      </c>
    </row>
    <row r="290" spans="1:13" ht="24.75" customHeight="1">
      <c r="A290" s="153">
        <v>752</v>
      </c>
      <c r="B290" s="247" t="s">
        <v>531</v>
      </c>
      <c r="C290" s="249">
        <f>'400m.Eng'!C8</f>
        <v>35789</v>
      </c>
      <c r="D290" s="251" t="str">
        <f>'400m.Eng'!D8</f>
        <v>MUSTAFA YILMAZ (PROTESTOLU)</v>
      </c>
      <c r="E290" s="251" t="str">
        <f>'400m.Eng'!E8</f>
        <v>KOCAELİ-B.ŞHR.BLD.KAĞIT SP.KLB.</v>
      </c>
      <c r="F290" s="252">
        <f>'400m.Eng'!F8</f>
        <v>5534</v>
      </c>
      <c r="G290" s="250">
        <f>'400m.Eng'!A8</f>
        <v>1</v>
      </c>
      <c r="H290" s="161" t="s">
        <v>456</v>
      </c>
      <c r="I290" s="295"/>
      <c r="J290" s="155" t="str">
        <f>'YARIŞMA BİLGİLERİ'!$F$21</f>
        <v>Yıldız Erkekler</v>
      </c>
      <c r="K290" s="296" t="str">
        <f t="shared" si="5"/>
        <v>ESKİŞEHİR-Kulüpler arası Yıldızlar Ligi 1.Kademe Yarışmaları</v>
      </c>
      <c r="L290" s="159" t="str">
        <f>'400m.Eng'!N$4</f>
        <v>11 Mayıs 2014 - 10.15</v>
      </c>
      <c r="M290" s="159" t="s">
        <v>448</v>
      </c>
    </row>
    <row r="291" spans="1:13" ht="24.75" customHeight="1">
      <c r="A291" s="153">
        <v>753</v>
      </c>
      <c r="B291" s="247" t="s">
        <v>531</v>
      </c>
      <c r="C291" s="249">
        <f>'400m.Eng'!C9</f>
        <v>35991</v>
      </c>
      <c r="D291" s="251" t="str">
        <f>'400m.Eng'!D9</f>
        <v>BARIŞ KILIÇ</v>
      </c>
      <c r="E291" s="251" t="str">
        <f>'400m.Eng'!E9</f>
        <v>BURSA-BURSA SP.KLB.</v>
      </c>
      <c r="F291" s="252">
        <f>'400m.Eng'!F9</f>
        <v>5779</v>
      </c>
      <c r="G291" s="250">
        <f>'400m.Eng'!A9</f>
        <v>2</v>
      </c>
      <c r="H291" s="161" t="s">
        <v>456</v>
      </c>
      <c r="I291" s="295"/>
      <c r="J291" s="155" t="str">
        <f>'YARIŞMA BİLGİLERİ'!$F$21</f>
        <v>Yıldız Erkekler</v>
      </c>
      <c r="K291" s="296" t="str">
        <f t="shared" si="5"/>
        <v>ESKİŞEHİR-Kulüpler arası Yıldızlar Ligi 1.Kademe Yarışmaları</v>
      </c>
      <c r="L291" s="159" t="str">
        <f>'400m.Eng'!N$4</f>
        <v>11 Mayıs 2014 - 10.15</v>
      </c>
      <c r="M291" s="159" t="s">
        <v>448</v>
      </c>
    </row>
    <row r="292" spans="1:13" ht="24.75" customHeight="1">
      <c r="A292" s="153">
        <v>754</v>
      </c>
      <c r="B292" s="247" t="s">
        <v>531</v>
      </c>
      <c r="C292" s="249">
        <f>'400m.Eng'!C10</f>
        <v>35431</v>
      </c>
      <c r="D292" s="251" t="str">
        <f>'400m.Eng'!D10</f>
        <v>Y.EMRE DOĞAN</v>
      </c>
      <c r="E292" s="251" t="str">
        <f>'400m.Eng'!E10</f>
        <v>ESKİŞEHİR-B.ŞHR.BLD.GNÇ.SP.KLB.</v>
      </c>
      <c r="F292" s="252">
        <f>'400m.Eng'!F10</f>
        <v>5796</v>
      </c>
      <c r="G292" s="250">
        <f>'400m.Eng'!A10</f>
        <v>3</v>
      </c>
      <c r="H292" s="161" t="s">
        <v>456</v>
      </c>
      <c r="I292" s="295"/>
      <c r="J292" s="155" t="str">
        <f>'YARIŞMA BİLGİLERİ'!$F$21</f>
        <v>Yıldız Erkekler</v>
      </c>
      <c r="K292" s="296" t="str">
        <f t="shared" si="5"/>
        <v>ESKİŞEHİR-Kulüpler arası Yıldızlar Ligi 1.Kademe Yarışmaları</v>
      </c>
      <c r="L292" s="159" t="str">
        <f>'400m.Eng'!N$4</f>
        <v>11 Mayıs 2014 - 10.15</v>
      </c>
      <c r="M292" s="159" t="s">
        <v>448</v>
      </c>
    </row>
    <row r="293" spans="1:13" ht="24.75" customHeight="1">
      <c r="A293" s="153">
        <v>755</v>
      </c>
      <c r="B293" s="247" t="s">
        <v>531</v>
      </c>
      <c r="C293" s="249">
        <f>'400m.Eng'!C11</f>
        <v>35557</v>
      </c>
      <c r="D293" s="251" t="str">
        <f>'400m.Eng'!D11</f>
        <v>KAAN SAVAŞKAN</v>
      </c>
      <c r="E293" s="251" t="str">
        <f>'400m.Eng'!E11</f>
        <v>K.K.T.C.</v>
      </c>
      <c r="F293" s="252">
        <f>'400m.Eng'!F11</f>
        <v>5827</v>
      </c>
      <c r="G293" s="250">
        <f>'400m.Eng'!A11</f>
        <v>4</v>
      </c>
      <c r="H293" s="161" t="s">
        <v>456</v>
      </c>
      <c r="I293" s="295"/>
      <c r="J293" s="155" t="str">
        <f>'YARIŞMA BİLGİLERİ'!$F$21</f>
        <v>Yıldız Erkekler</v>
      </c>
      <c r="K293" s="296" t="str">
        <f t="shared" si="5"/>
        <v>ESKİŞEHİR-Kulüpler arası Yıldızlar Ligi 1.Kademe Yarışmaları</v>
      </c>
      <c r="L293" s="159" t="str">
        <f>'400m.Eng'!N$4</f>
        <v>11 Mayıs 2014 - 10.15</v>
      </c>
      <c r="M293" s="159" t="s">
        <v>448</v>
      </c>
    </row>
    <row r="294" spans="1:13" ht="24.75" customHeight="1">
      <c r="A294" s="153">
        <v>756</v>
      </c>
      <c r="B294" s="247" t="s">
        <v>531</v>
      </c>
      <c r="C294" s="249">
        <f>'400m.Eng'!C12</f>
        <v>35431</v>
      </c>
      <c r="D294" s="251" t="str">
        <f>'400m.Eng'!D12</f>
        <v>OZAN GÖÇMEN</v>
      </c>
      <c r="E294" s="251" t="str">
        <f>'400m.Eng'!E12</f>
        <v>MERSİN-MESKİ SPOR KLB.</v>
      </c>
      <c r="F294" s="252">
        <f>'400m.Eng'!F12</f>
        <v>5833</v>
      </c>
      <c r="G294" s="250">
        <f>'400m.Eng'!A12</f>
        <v>5</v>
      </c>
      <c r="H294" s="161" t="s">
        <v>456</v>
      </c>
      <c r="I294" s="295"/>
      <c r="J294" s="155" t="str">
        <f>'YARIŞMA BİLGİLERİ'!$F$21</f>
        <v>Yıldız Erkekler</v>
      </c>
      <c r="K294" s="296" t="str">
        <f t="shared" si="5"/>
        <v>ESKİŞEHİR-Kulüpler arası Yıldızlar Ligi 1.Kademe Yarışmaları</v>
      </c>
      <c r="L294" s="159" t="str">
        <f>'400m.Eng'!N$4</f>
        <v>11 Mayıs 2014 - 10.15</v>
      </c>
      <c r="M294" s="159" t="s">
        <v>448</v>
      </c>
    </row>
    <row r="295" spans="1:13" ht="24.75" customHeight="1">
      <c r="A295" s="153">
        <v>757</v>
      </c>
      <c r="B295" s="247" t="s">
        <v>531</v>
      </c>
      <c r="C295" s="249">
        <f>'400m.Eng'!C13</f>
        <v>35451</v>
      </c>
      <c r="D295" s="251" t="str">
        <f>'400m.Eng'!D13</f>
        <v>UĞUR BİLGİ</v>
      </c>
      <c r="E295" s="251" t="str">
        <f>'400m.Eng'!E13</f>
        <v>İSTANBUL-ENKA SPOR KLB.</v>
      </c>
      <c r="F295" s="252">
        <f>'400m.Eng'!F13</f>
        <v>5859</v>
      </c>
      <c r="G295" s="250">
        <f>'400m.Eng'!A13</f>
        <v>6</v>
      </c>
      <c r="H295" s="161" t="s">
        <v>456</v>
      </c>
      <c r="I295" s="295"/>
      <c r="J295" s="155" t="str">
        <f>'YARIŞMA BİLGİLERİ'!$F$21</f>
        <v>Yıldız Erkekler</v>
      </c>
      <c r="K295" s="296" t="str">
        <f t="shared" si="5"/>
        <v>ESKİŞEHİR-Kulüpler arası Yıldızlar Ligi 1.Kademe Yarışmaları</v>
      </c>
      <c r="L295" s="159" t="str">
        <f>'400m.Eng'!N$4</f>
        <v>11 Mayıs 2014 - 10.15</v>
      </c>
      <c r="M295" s="159" t="s">
        <v>448</v>
      </c>
    </row>
    <row r="296" spans="1:13" ht="24.75" customHeight="1">
      <c r="A296" s="153">
        <v>758</v>
      </c>
      <c r="B296" s="247" t="s">
        <v>531</v>
      </c>
      <c r="C296" s="249">
        <f>'400m.Eng'!C14</f>
        <v>36161</v>
      </c>
      <c r="D296" s="251" t="str">
        <f>'400m.Eng'!D14</f>
        <v>MUHAMMED DÖNMEZ</v>
      </c>
      <c r="E296" s="251" t="str">
        <f>'400m.Eng'!E14</f>
        <v>İSTANBUL-PENDİK BLD.SP.KLB.</v>
      </c>
      <c r="F296" s="252">
        <f>'400m.Eng'!F14</f>
        <v>5960</v>
      </c>
      <c r="G296" s="250">
        <f>'400m.Eng'!A14</f>
        <v>7</v>
      </c>
      <c r="H296" s="161" t="s">
        <v>456</v>
      </c>
      <c r="I296" s="295"/>
      <c r="J296" s="155" t="str">
        <f>'YARIŞMA BİLGİLERİ'!$F$21</f>
        <v>Yıldız Erkekler</v>
      </c>
      <c r="K296" s="296" t="str">
        <f t="shared" si="5"/>
        <v>ESKİŞEHİR-Kulüpler arası Yıldızlar Ligi 1.Kademe Yarışmaları</v>
      </c>
      <c r="L296" s="159" t="str">
        <f>'400m.Eng'!N$4</f>
        <v>11 Mayıs 2014 - 10.15</v>
      </c>
      <c r="M296" s="159" t="s">
        <v>448</v>
      </c>
    </row>
    <row r="297" spans="1:13" ht="24.75" customHeight="1">
      <c r="A297" s="153">
        <v>759</v>
      </c>
      <c r="B297" s="247" t="s">
        <v>531</v>
      </c>
      <c r="C297" s="249">
        <f>'400m.Eng'!C15</f>
        <v>35510</v>
      </c>
      <c r="D297" s="251" t="str">
        <f>'400m.Eng'!D15</f>
        <v>BERKAN TURAN</v>
      </c>
      <c r="E297" s="251" t="str">
        <f>'400m.Eng'!E15</f>
        <v>İSTANBUL-ÜSKÜDAR BLD.SP.KLB.</v>
      </c>
      <c r="F297" s="252">
        <f>'400m.Eng'!F15</f>
        <v>10075</v>
      </c>
      <c r="G297" s="250">
        <f>'400m.Eng'!A15</f>
        <v>8</v>
      </c>
      <c r="H297" s="161" t="s">
        <v>456</v>
      </c>
      <c r="I297" s="295"/>
      <c r="J297" s="155" t="str">
        <f>'YARIŞMA BİLGİLERİ'!$F$21</f>
        <v>Yıldız Erkekler</v>
      </c>
      <c r="K297" s="296" t="str">
        <f t="shared" si="5"/>
        <v>ESKİŞEHİR-Kulüpler arası Yıldızlar Ligi 1.Kademe Yarışmaları</v>
      </c>
      <c r="L297" s="159" t="str">
        <f>'400m.Eng'!N$4</f>
        <v>11 Mayıs 2014 - 10.15</v>
      </c>
      <c r="M297" s="159" t="s">
        <v>448</v>
      </c>
    </row>
    <row r="298" spans="1:13" ht="24.75" customHeight="1">
      <c r="A298" s="153">
        <v>760</v>
      </c>
      <c r="B298" s="247" t="s">
        <v>531</v>
      </c>
      <c r="C298" s="249">
        <f>'400m.Eng'!C16</f>
        <v>35507</v>
      </c>
      <c r="D298" s="251" t="str">
        <f>'400m.Eng'!D16</f>
        <v>MERT ŞAHİN</v>
      </c>
      <c r="E298" s="251" t="str">
        <f>'400m.Eng'!E16</f>
        <v>ANKARA-EGO SP.KLB.</v>
      </c>
      <c r="F298" s="252" t="str">
        <f>'400m.Eng'!F16</f>
        <v>1:01.09
(083)</v>
      </c>
      <c r="G298" s="250">
        <f>'400m.Eng'!A16</f>
        <v>9</v>
      </c>
      <c r="H298" s="161" t="s">
        <v>456</v>
      </c>
      <c r="I298" s="295"/>
      <c r="J298" s="155" t="str">
        <f>'YARIŞMA BİLGİLERİ'!$F$21</f>
        <v>Yıldız Erkekler</v>
      </c>
      <c r="K298" s="296" t="str">
        <f t="shared" si="5"/>
        <v>ESKİŞEHİR-Kulüpler arası Yıldızlar Ligi 1.Kademe Yarışmaları</v>
      </c>
      <c r="L298" s="159" t="str">
        <f>'400m.Eng'!N$4</f>
        <v>11 Mayıs 2014 - 10.15</v>
      </c>
      <c r="M298" s="159" t="s">
        <v>448</v>
      </c>
    </row>
    <row r="299" spans="1:13" ht="24.75" customHeight="1">
      <c r="A299" s="153">
        <v>761</v>
      </c>
      <c r="B299" s="247" t="s">
        <v>531</v>
      </c>
      <c r="C299" s="249">
        <f>'400m.Eng'!C17</f>
        <v>35640</v>
      </c>
      <c r="D299" s="251" t="str">
        <f>'400m.Eng'!D17</f>
        <v>ENES ATAŞ</v>
      </c>
      <c r="E299" s="251" t="str">
        <f>'400m.Eng'!E17</f>
        <v>BOLU-GENÇ.MRK.SP.KLB.</v>
      </c>
      <c r="F299" s="252" t="str">
        <f>'400m.Eng'!F17</f>
        <v>1:01.09
(083)</v>
      </c>
      <c r="G299" s="250">
        <f>'400m.Eng'!A17</f>
        <v>9</v>
      </c>
      <c r="H299" s="161" t="s">
        <v>456</v>
      </c>
      <c r="I299" s="295"/>
      <c r="J299" s="155" t="str">
        <f>'YARIŞMA BİLGİLERİ'!$F$21</f>
        <v>Yıldız Erkekler</v>
      </c>
      <c r="K299" s="296" t="str">
        <f t="shared" si="5"/>
        <v>ESKİŞEHİR-Kulüpler arası Yıldızlar Ligi 1.Kademe Yarışmaları</v>
      </c>
      <c r="L299" s="159" t="str">
        <f>'400m.Eng'!N$4</f>
        <v>11 Mayıs 2014 - 10.15</v>
      </c>
      <c r="M299" s="159" t="s">
        <v>448</v>
      </c>
    </row>
    <row r="300" spans="1:13" ht="24.75" customHeight="1">
      <c r="A300" s="153">
        <v>762</v>
      </c>
      <c r="B300" s="247" t="s">
        <v>531</v>
      </c>
      <c r="C300" s="249">
        <f>'400m.Eng'!C18</f>
        <v>36526</v>
      </c>
      <c r="D300" s="251" t="str">
        <f>'400m.Eng'!D18</f>
        <v>MUSTAFA VARLI</v>
      </c>
      <c r="E300" s="251" t="str">
        <f>'400m.Eng'!E18</f>
        <v>İZMİR-KONAK BLD.SP.KLB.</v>
      </c>
      <c r="F300" s="252">
        <f>'400m.Eng'!F18</f>
        <v>10118</v>
      </c>
      <c r="G300" s="250">
        <f>'400m.Eng'!A18</f>
        <v>11</v>
      </c>
      <c r="H300" s="161" t="s">
        <v>456</v>
      </c>
      <c r="I300" s="295"/>
      <c r="J300" s="155" t="str">
        <f>'YARIŞMA BİLGİLERİ'!$F$21</f>
        <v>Yıldız Erkekler</v>
      </c>
      <c r="K300" s="296" t="str">
        <f t="shared" si="5"/>
        <v>ESKİŞEHİR-Kulüpler arası Yıldızlar Ligi 1.Kademe Yarışmaları</v>
      </c>
      <c r="L300" s="159" t="str">
        <f>'400m.Eng'!N$4</f>
        <v>11 Mayıs 2014 - 10.15</v>
      </c>
      <c r="M300" s="159" t="s">
        <v>448</v>
      </c>
    </row>
    <row r="301" spans="1:13" ht="24.75" customHeight="1">
      <c r="A301" s="153">
        <v>763</v>
      </c>
      <c r="B301" s="247" t="s">
        <v>531</v>
      </c>
      <c r="C301" s="249">
        <f>'400m.Eng'!C19</f>
        <v>35642</v>
      </c>
      <c r="D301" s="251" t="str">
        <f>'400m.Eng'!D19</f>
        <v>EMRE DOĞAN</v>
      </c>
      <c r="E301" s="251" t="str">
        <f>'400m.Eng'!E19</f>
        <v>SİVAS-SPORCU EĞT.MRK.SP.KLB.</v>
      </c>
      <c r="F301" s="252">
        <f>'400m.Eng'!F19</f>
        <v>10331</v>
      </c>
      <c r="G301" s="250">
        <f>'400m.Eng'!A19</f>
        <v>12</v>
      </c>
      <c r="H301" s="161" t="s">
        <v>456</v>
      </c>
      <c r="I301" s="295"/>
      <c r="J301" s="155" t="str">
        <f>'YARIŞMA BİLGİLERİ'!$F$21</f>
        <v>Yıldız Erkekler</v>
      </c>
      <c r="K301" s="296" t="str">
        <f t="shared" si="5"/>
        <v>ESKİŞEHİR-Kulüpler arası Yıldızlar Ligi 1.Kademe Yarışmaları</v>
      </c>
      <c r="L301" s="159" t="str">
        <f>'400m.Eng'!N$4</f>
        <v>11 Mayıs 2014 - 10.15</v>
      </c>
      <c r="M301" s="159" t="s">
        <v>448</v>
      </c>
    </row>
    <row r="302" spans="1:13" ht="24.75" customHeight="1">
      <c r="A302" s="153">
        <v>764</v>
      </c>
      <c r="B302" s="247" t="s">
        <v>531</v>
      </c>
      <c r="C302" s="249">
        <f>'400m.Eng'!C20</f>
        <v>36526</v>
      </c>
      <c r="D302" s="251" t="str">
        <f>'400m.Eng'!D20</f>
        <v>M.ENES ALTUN</v>
      </c>
      <c r="E302" s="251" t="str">
        <f>'400m.Eng'!E20</f>
        <v>İZMİR-B.ŞHR.BLD.SP.KLB.</v>
      </c>
      <c r="F302" s="252">
        <f>'400m.Eng'!F20</f>
        <v>10383</v>
      </c>
      <c r="G302" s="250">
        <f>'400m.Eng'!A20</f>
        <v>13</v>
      </c>
      <c r="H302" s="161" t="s">
        <v>456</v>
      </c>
      <c r="I302" s="295"/>
      <c r="J302" s="155" t="str">
        <f>'YARIŞMA BİLGİLERİ'!$F$21</f>
        <v>Yıldız Erkekler</v>
      </c>
      <c r="K302" s="296" t="str">
        <f t="shared" si="5"/>
        <v>ESKİŞEHİR-Kulüpler arası Yıldızlar Ligi 1.Kademe Yarışmaları</v>
      </c>
      <c r="L302" s="159" t="str">
        <f>'400m.Eng'!N$4</f>
        <v>11 Mayıs 2014 - 10.15</v>
      </c>
      <c r="M302" s="159" t="s">
        <v>448</v>
      </c>
    </row>
    <row r="303" spans="1:13" ht="24.75" customHeight="1">
      <c r="A303" s="153">
        <v>771</v>
      </c>
      <c r="B303" s="247" t="s">
        <v>531</v>
      </c>
      <c r="C303" s="249">
        <f>'400m.Eng'!C21</f>
        <v>35988</v>
      </c>
      <c r="D303" s="251" t="str">
        <f>'400m.Eng'!D21</f>
        <v>ERDAL TAŞ</v>
      </c>
      <c r="E303" s="251" t="str">
        <f>'400m.Eng'!E21</f>
        <v>MUŞ-GENÇ.HİZ.SP.KLB.</v>
      </c>
      <c r="F303" s="252">
        <f>'400m.Eng'!F21</f>
        <v>10454</v>
      </c>
      <c r="G303" s="250">
        <f>'400m.Eng'!A21</f>
        <v>14</v>
      </c>
      <c r="H303" s="161" t="s">
        <v>456</v>
      </c>
      <c r="I303" s="295"/>
      <c r="J303" s="155" t="str">
        <f>'YARIŞMA BİLGİLERİ'!$F$21</f>
        <v>Yıldız Erkekler</v>
      </c>
      <c r="K303" s="296" t="str">
        <f t="shared" si="5"/>
        <v>ESKİŞEHİR-Kulüpler arası Yıldızlar Ligi 1.Kademe Yarışmaları</v>
      </c>
      <c r="L303" s="159" t="str">
        <f>'400m.Eng'!N$4</f>
        <v>11 Mayıs 2014 - 10.15</v>
      </c>
      <c r="M303" s="159" t="s">
        <v>448</v>
      </c>
    </row>
    <row r="304" spans="1:13" ht="24.75" customHeight="1">
      <c r="A304" s="153">
        <v>772</v>
      </c>
      <c r="B304" s="247" t="s">
        <v>531</v>
      </c>
      <c r="C304" s="249">
        <f>'400m.Eng'!C22</f>
        <v>36234</v>
      </c>
      <c r="D304" s="251" t="str">
        <f>'400m.Eng'!D22</f>
        <v>MERTCAN AY</v>
      </c>
      <c r="E304" s="251" t="str">
        <f>'400m.Eng'!E22</f>
        <v>BURSA-NİLÜFER BLD.SP.KLB.</v>
      </c>
      <c r="F304" s="252">
        <f>'400m.Eng'!F22</f>
        <v>10459</v>
      </c>
      <c r="G304" s="250">
        <f>'400m.Eng'!A22</f>
        <v>15</v>
      </c>
      <c r="H304" s="161" t="s">
        <v>456</v>
      </c>
      <c r="I304" s="295"/>
      <c r="J304" s="155" t="str">
        <f>'YARIŞMA BİLGİLERİ'!$F$21</f>
        <v>Yıldız Erkekler</v>
      </c>
      <c r="K304" s="296" t="str">
        <f t="shared" si="5"/>
        <v>ESKİŞEHİR-Kulüpler arası Yıldızlar Ligi 1.Kademe Yarışmaları</v>
      </c>
      <c r="L304" s="159" t="str">
        <f>'400m.Eng'!N$4</f>
        <v>11 Mayıs 2014 - 10.15</v>
      </c>
      <c r="M304" s="159" t="s">
        <v>448</v>
      </c>
    </row>
    <row r="305" spans="1:13" ht="24.75" customHeight="1">
      <c r="A305" s="153">
        <v>773</v>
      </c>
      <c r="B305" s="247" t="s">
        <v>531</v>
      </c>
      <c r="C305" s="249">
        <f>'400m.Eng'!C23</f>
        <v>35796</v>
      </c>
      <c r="D305" s="251" t="str">
        <f>'400m.Eng'!D23</f>
        <v>SERHAT KABADAYI</v>
      </c>
      <c r="E305" s="251" t="str">
        <f>'400m.Eng'!E23</f>
        <v>ADANA-GENÇLİK SP.KLB.</v>
      </c>
      <c r="F305" s="252">
        <f>'400m.Eng'!F23</f>
        <v>10470</v>
      </c>
      <c r="G305" s="250">
        <f>'400m.Eng'!A23</f>
        <v>16</v>
      </c>
      <c r="H305" s="161" t="s">
        <v>456</v>
      </c>
      <c r="I305" s="295"/>
      <c r="J305" s="155" t="str">
        <f>'YARIŞMA BİLGİLERİ'!$F$21</f>
        <v>Yıldız Erkekler</v>
      </c>
      <c r="K305" s="296" t="str">
        <f t="shared" si="5"/>
        <v>ESKİŞEHİR-Kulüpler arası Yıldızlar Ligi 1.Kademe Yarışmaları</v>
      </c>
      <c r="L305" s="159" t="str">
        <f>'400m.Eng'!N$4</f>
        <v>11 Mayıs 2014 - 10.15</v>
      </c>
      <c r="M305" s="159" t="s">
        <v>448</v>
      </c>
    </row>
    <row r="306" spans="1:13" ht="24.75" customHeight="1">
      <c r="A306" s="153">
        <v>774</v>
      </c>
      <c r="B306" s="247" t="s">
        <v>531</v>
      </c>
      <c r="C306" s="249">
        <f>'400m.Eng'!C24</f>
        <v>35444</v>
      </c>
      <c r="D306" s="251" t="str">
        <f>'400m.Eng'!D24</f>
        <v>BAYRAM İLYÜN</v>
      </c>
      <c r="E306" s="251" t="str">
        <f>'400m.Eng'!E24</f>
        <v>TOKAT-BLD.PLEVNE SP.KLB.</v>
      </c>
      <c r="F306" s="252">
        <f>'400m.Eng'!F24</f>
        <v>10481</v>
      </c>
      <c r="G306" s="250">
        <f>'400m.Eng'!A24</f>
        <v>17</v>
      </c>
      <c r="H306" s="161" t="s">
        <v>456</v>
      </c>
      <c r="I306" s="295"/>
      <c r="J306" s="155" t="str">
        <f>'YARIŞMA BİLGİLERİ'!$F$21</f>
        <v>Yıldız Erkekler</v>
      </c>
      <c r="K306" s="296" t="str">
        <f t="shared" si="5"/>
        <v>ESKİŞEHİR-Kulüpler arası Yıldızlar Ligi 1.Kademe Yarışmaları</v>
      </c>
      <c r="L306" s="159" t="str">
        <f>'400m.Eng'!N$4</f>
        <v>11 Mayıs 2014 - 10.15</v>
      </c>
      <c r="M306" s="159" t="s">
        <v>448</v>
      </c>
    </row>
    <row r="307" spans="1:13" ht="24.75" customHeight="1">
      <c r="A307" s="153">
        <v>775</v>
      </c>
      <c r="B307" s="247" t="s">
        <v>531</v>
      </c>
      <c r="C307" s="249">
        <f>'400m.Eng'!C25</f>
        <v>36130</v>
      </c>
      <c r="D307" s="251" t="str">
        <f>'400m.Eng'!D25</f>
        <v>MURATCAN  PATAR</v>
      </c>
      <c r="E307" s="251" t="str">
        <f>'400m.Eng'!E25</f>
        <v>İZMİR-ÇİMENTAŞ SP.KLB.</v>
      </c>
      <c r="F307" s="252">
        <f>'400m.Eng'!F25</f>
        <v>10895</v>
      </c>
      <c r="G307" s="250">
        <f>'400m.Eng'!A25</f>
        <v>18</v>
      </c>
      <c r="H307" s="161" t="s">
        <v>456</v>
      </c>
      <c r="I307" s="295"/>
      <c r="J307" s="155" t="str">
        <f>'YARIŞMA BİLGİLERİ'!$F$21</f>
        <v>Yıldız Erkekler</v>
      </c>
      <c r="K307" s="296" t="str">
        <f t="shared" si="5"/>
        <v>ESKİŞEHİR-Kulüpler arası Yıldızlar Ligi 1.Kademe Yarışmaları</v>
      </c>
      <c r="L307" s="159" t="str">
        <f>'400m.Eng'!N$4</f>
        <v>11 Mayıs 2014 - 10.15</v>
      </c>
      <c r="M307" s="159" t="s">
        <v>448</v>
      </c>
    </row>
    <row r="308" spans="1:13" ht="24.75" customHeight="1">
      <c r="A308" s="153">
        <v>776</v>
      </c>
      <c r="B308" s="247" t="s">
        <v>531</v>
      </c>
      <c r="C308" s="249">
        <f>'400m.Eng'!C26</f>
        <v>35822</v>
      </c>
      <c r="D308" s="251" t="str">
        <f>'400m.Eng'!D26</f>
        <v>YASİN TEKAL</v>
      </c>
      <c r="E308" s="251" t="str">
        <f>'400m.Eng'!E26</f>
        <v>İSTANBUL-FENERBAHÇE</v>
      </c>
      <c r="F308" s="252" t="str">
        <f>'400m.Eng'!F26</f>
        <v>DQ 168.7</v>
      </c>
      <c r="G308" s="250" t="str">
        <f>'400m.Eng'!A26</f>
        <v>-</v>
      </c>
      <c r="H308" s="161" t="s">
        <v>456</v>
      </c>
      <c r="I308" s="295"/>
      <c r="J308" s="155" t="str">
        <f>'YARIŞMA BİLGİLERİ'!$F$21</f>
        <v>Yıldız Erkekler</v>
      </c>
      <c r="K308" s="296" t="str">
        <f t="shared" si="5"/>
        <v>ESKİŞEHİR-Kulüpler arası Yıldızlar Ligi 1.Kademe Yarışmaları</v>
      </c>
      <c r="L308" s="159" t="str">
        <f>'400m.Eng'!N$4</f>
        <v>11 Mayıs 2014 - 10.15</v>
      </c>
      <c r="M308" s="159" t="s">
        <v>448</v>
      </c>
    </row>
    <row r="309" spans="1:13" ht="24.75" customHeight="1">
      <c r="A309" s="153">
        <v>777</v>
      </c>
      <c r="B309" s="247" t="s">
        <v>531</v>
      </c>
      <c r="C309" s="249">
        <f>'400m.Eng'!C27</f>
        <v>0</v>
      </c>
      <c r="D309" s="251">
        <f>'400m.Eng'!D27</f>
        <v>0</v>
      </c>
      <c r="E309" s="251">
        <f>'400m.Eng'!E27</f>
        <v>0</v>
      </c>
      <c r="F309" s="252">
        <f>'400m.Eng'!F27</f>
        <v>0</v>
      </c>
      <c r="G309" s="250">
        <f>'400m.Eng'!A27</f>
        <v>0</v>
      </c>
      <c r="H309" s="161" t="s">
        <v>456</v>
      </c>
      <c r="I309" s="295"/>
      <c r="J309" s="155" t="str">
        <f>'YARIŞMA BİLGİLERİ'!$F$21</f>
        <v>Yıldız Erkekler</v>
      </c>
      <c r="K309" s="296" t="str">
        <f t="shared" si="5"/>
        <v>ESKİŞEHİR-Kulüpler arası Yıldızlar Ligi 1.Kademe Yarışmaları</v>
      </c>
      <c r="L309" s="159" t="str">
        <f>'400m.Eng'!N$4</f>
        <v>11 Mayıs 2014 - 10.15</v>
      </c>
      <c r="M309" s="159" t="s">
        <v>448</v>
      </c>
    </row>
    <row r="310" spans="1:13" ht="24.75" customHeight="1">
      <c r="A310" s="153">
        <v>778</v>
      </c>
      <c r="B310" s="247" t="s">
        <v>531</v>
      </c>
      <c r="C310" s="249">
        <f>'400m.Eng'!C28</f>
        <v>0</v>
      </c>
      <c r="D310" s="251">
        <f>'400m.Eng'!D28</f>
        <v>0</v>
      </c>
      <c r="E310" s="251">
        <f>'400m.Eng'!E28</f>
        <v>0</v>
      </c>
      <c r="F310" s="252">
        <f>'400m.Eng'!F28</f>
        <v>0</v>
      </c>
      <c r="G310" s="250">
        <f>'400m.Eng'!A28</f>
        <v>0</v>
      </c>
      <c r="H310" s="161" t="s">
        <v>456</v>
      </c>
      <c r="I310" s="295"/>
      <c r="J310" s="155" t="str">
        <f>'YARIŞMA BİLGİLERİ'!$F$21</f>
        <v>Yıldız Erkekler</v>
      </c>
      <c r="K310" s="296" t="str">
        <f t="shared" si="5"/>
        <v>ESKİŞEHİR-Kulüpler arası Yıldızlar Ligi 1.Kademe Yarışmaları</v>
      </c>
      <c r="L310" s="159" t="str">
        <f>'400m.Eng'!N$4</f>
        <v>11 Mayıs 2014 - 10.15</v>
      </c>
      <c r="M310" s="159" t="s">
        <v>448</v>
      </c>
    </row>
    <row r="311" spans="1:13" ht="24.75" customHeight="1">
      <c r="A311" s="153">
        <v>779</v>
      </c>
      <c r="B311" s="247" t="s">
        <v>531</v>
      </c>
      <c r="C311" s="249">
        <f>'400m.Eng'!C29</f>
        <v>0</v>
      </c>
      <c r="D311" s="251">
        <f>'400m.Eng'!D29</f>
        <v>0</v>
      </c>
      <c r="E311" s="251">
        <f>'400m.Eng'!E29</f>
        <v>0</v>
      </c>
      <c r="F311" s="252">
        <f>'400m.Eng'!F29</f>
        <v>0</v>
      </c>
      <c r="G311" s="250">
        <f>'400m.Eng'!A29</f>
        <v>0</v>
      </c>
      <c r="H311" s="161" t="s">
        <v>456</v>
      </c>
      <c r="I311" s="295"/>
      <c r="J311" s="155" t="str">
        <f>'YARIŞMA BİLGİLERİ'!$F$21</f>
        <v>Yıldız Erkekler</v>
      </c>
      <c r="K311" s="296" t="str">
        <f t="shared" si="5"/>
        <v>ESKİŞEHİR-Kulüpler arası Yıldızlar Ligi 1.Kademe Yarışmaları</v>
      </c>
      <c r="L311" s="159" t="str">
        <f>'400m.Eng'!N$4</f>
        <v>11 Mayıs 2014 - 10.15</v>
      </c>
      <c r="M311" s="159" t="s">
        <v>448</v>
      </c>
    </row>
    <row r="312" spans="1:13" ht="24.75" customHeight="1">
      <c r="A312" s="153">
        <v>780</v>
      </c>
      <c r="B312" s="247" t="s">
        <v>531</v>
      </c>
      <c r="C312" s="249">
        <f>'400m.Eng'!C30</f>
        <v>0</v>
      </c>
      <c r="D312" s="251">
        <f>'400m.Eng'!D30</f>
        <v>0</v>
      </c>
      <c r="E312" s="251">
        <f>'400m.Eng'!E30</f>
        <v>0</v>
      </c>
      <c r="F312" s="252">
        <f>'400m.Eng'!F30</f>
        <v>0</v>
      </c>
      <c r="G312" s="250">
        <f>'400m.Eng'!A30</f>
        <v>0</v>
      </c>
      <c r="H312" s="161" t="s">
        <v>456</v>
      </c>
      <c r="I312" s="295"/>
      <c r="J312" s="155" t="str">
        <f>'YARIŞMA BİLGİLERİ'!$F$21</f>
        <v>Yıldız Erkekler</v>
      </c>
      <c r="K312" s="296" t="str">
        <f t="shared" si="5"/>
        <v>ESKİŞEHİR-Kulüpler arası Yıldızlar Ligi 1.Kademe Yarışmaları</v>
      </c>
      <c r="L312" s="159" t="str">
        <f>'400m.Eng'!N$4</f>
        <v>11 Mayıs 2014 - 10.15</v>
      </c>
      <c r="M312" s="159" t="s">
        <v>448</v>
      </c>
    </row>
    <row r="313" spans="1:13" ht="24.75" customHeight="1">
      <c r="A313" s="153">
        <v>781</v>
      </c>
      <c r="B313" s="247" t="s">
        <v>531</v>
      </c>
      <c r="C313" s="249">
        <f>'400m.Eng'!C31</f>
        <v>0</v>
      </c>
      <c r="D313" s="251">
        <f>'400m.Eng'!D31</f>
        <v>0</v>
      </c>
      <c r="E313" s="251">
        <f>'400m.Eng'!E31</f>
        <v>0</v>
      </c>
      <c r="F313" s="252">
        <f>'400m.Eng'!F31</f>
        <v>0</v>
      </c>
      <c r="G313" s="250">
        <f>'400m.Eng'!A31</f>
        <v>0</v>
      </c>
      <c r="H313" s="161" t="s">
        <v>456</v>
      </c>
      <c r="I313" s="295"/>
      <c r="J313" s="155" t="str">
        <f>'YARIŞMA BİLGİLERİ'!$F$21</f>
        <v>Yıldız Erkekler</v>
      </c>
      <c r="K313" s="296" t="str">
        <f t="shared" si="5"/>
        <v>ESKİŞEHİR-Kulüpler arası Yıldızlar Ligi 1.Kademe Yarışmaları</v>
      </c>
      <c r="L313" s="159" t="str">
        <f>'400m.Eng'!N$4</f>
        <v>11 Mayıs 2014 - 10.15</v>
      </c>
      <c r="M313" s="159" t="s">
        <v>448</v>
      </c>
    </row>
    <row r="314" spans="1:13" ht="24.75" customHeight="1">
      <c r="A314" s="153">
        <v>782</v>
      </c>
      <c r="B314" s="247" t="s">
        <v>531</v>
      </c>
      <c r="C314" s="249">
        <f>'400m.Eng'!C32</f>
        <v>0</v>
      </c>
      <c r="D314" s="251">
        <f>'400m.Eng'!D32</f>
        <v>0</v>
      </c>
      <c r="E314" s="251">
        <f>'400m.Eng'!E32</f>
        <v>0</v>
      </c>
      <c r="F314" s="252">
        <f>'400m.Eng'!F32</f>
        <v>0</v>
      </c>
      <c r="G314" s="250">
        <f>'400m.Eng'!A32</f>
        <v>0</v>
      </c>
      <c r="H314" s="161" t="s">
        <v>456</v>
      </c>
      <c r="I314" s="295"/>
      <c r="J314" s="155" t="str">
        <f>'YARIŞMA BİLGİLERİ'!$F$21</f>
        <v>Yıldız Erkekler</v>
      </c>
      <c r="K314" s="296" t="str">
        <f t="shared" si="5"/>
        <v>ESKİŞEHİR-Kulüpler arası Yıldızlar Ligi 1.Kademe Yarışmaları</v>
      </c>
      <c r="L314" s="159" t="str">
        <f>'400m.Eng'!N$4</f>
        <v>11 Mayıs 2014 - 10.15</v>
      </c>
      <c r="M314" s="159" t="s">
        <v>448</v>
      </c>
    </row>
    <row r="315" spans="1:13" ht="24.75" customHeight="1">
      <c r="A315" s="153">
        <v>783</v>
      </c>
      <c r="B315" s="247" t="s">
        <v>531</v>
      </c>
      <c r="C315" s="249">
        <f>'400m.Eng'!C33</f>
        <v>0</v>
      </c>
      <c r="D315" s="251">
        <f>'400m.Eng'!D33</f>
        <v>0</v>
      </c>
      <c r="E315" s="251">
        <f>'400m.Eng'!E33</f>
        <v>0</v>
      </c>
      <c r="F315" s="252">
        <f>'400m.Eng'!F33</f>
        <v>0</v>
      </c>
      <c r="G315" s="250">
        <f>'400m.Eng'!A33</f>
        <v>0</v>
      </c>
      <c r="H315" s="161" t="s">
        <v>456</v>
      </c>
      <c r="I315" s="295"/>
      <c r="J315" s="155" t="str">
        <f>'YARIŞMA BİLGİLERİ'!$F$21</f>
        <v>Yıldız Erkekler</v>
      </c>
      <c r="K315" s="296" t="str">
        <f t="shared" si="5"/>
        <v>ESKİŞEHİR-Kulüpler arası Yıldızlar Ligi 1.Kademe Yarışmaları</v>
      </c>
      <c r="L315" s="159" t="str">
        <f>'400m.Eng'!N$4</f>
        <v>11 Mayıs 2014 - 10.15</v>
      </c>
      <c r="M315" s="159" t="s">
        <v>448</v>
      </c>
    </row>
    <row r="316" spans="1:13" ht="24.75" customHeight="1">
      <c r="A316" s="153">
        <v>784</v>
      </c>
      <c r="B316" s="247" t="s">
        <v>531</v>
      </c>
      <c r="C316" s="249">
        <f>'400m.Eng'!C34</f>
        <v>0</v>
      </c>
      <c r="D316" s="251">
        <f>'400m.Eng'!D34</f>
        <v>0</v>
      </c>
      <c r="E316" s="251">
        <f>'400m.Eng'!E34</f>
        <v>0</v>
      </c>
      <c r="F316" s="252">
        <f>'400m.Eng'!F34</f>
        <v>0</v>
      </c>
      <c r="G316" s="250">
        <f>'400m.Eng'!A34</f>
        <v>0</v>
      </c>
      <c r="H316" s="161" t="s">
        <v>456</v>
      </c>
      <c r="I316" s="295"/>
      <c r="J316" s="155" t="str">
        <f>'YARIŞMA BİLGİLERİ'!$F$21</f>
        <v>Yıldız Erkekler</v>
      </c>
      <c r="K316" s="296" t="str">
        <f t="shared" si="5"/>
        <v>ESKİŞEHİR-Kulüpler arası Yıldızlar Ligi 1.Kademe Yarışmaları</v>
      </c>
      <c r="L316" s="159" t="str">
        <f>'400m.Eng'!N$4</f>
        <v>11 Mayıs 2014 - 10.15</v>
      </c>
      <c r="M316" s="159" t="s">
        <v>448</v>
      </c>
    </row>
    <row r="317" spans="1:13" ht="24.75" customHeight="1">
      <c r="A317" s="153">
        <v>785</v>
      </c>
      <c r="B317" s="247" t="s">
        <v>531</v>
      </c>
      <c r="C317" s="249">
        <f>'400m.Eng'!C35</f>
        <v>0</v>
      </c>
      <c r="D317" s="251">
        <f>'400m.Eng'!D35</f>
        <v>0</v>
      </c>
      <c r="E317" s="251">
        <f>'400m.Eng'!E35</f>
        <v>0</v>
      </c>
      <c r="F317" s="252">
        <f>'400m.Eng'!F35</f>
        <v>0</v>
      </c>
      <c r="G317" s="250">
        <f>'400m.Eng'!A35</f>
        <v>0</v>
      </c>
      <c r="H317" s="161" t="s">
        <v>456</v>
      </c>
      <c r="I317" s="295"/>
      <c r="J317" s="155" t="str">
        <f>'YARIŞMA BİLGİLERİ'!$F$21</f>
        <v>Yıldız Erkekler</v>
      </c>
      <c r="K317" s="296" t="str">
        <f t="shared" si="5"/>
        <v>ESKİŞEHİR-Kulüpler arası Yıldızlar Ligi 1.Kademe Yarışmaları</v>
      </c>
      <c r="L317" s="159" t="str">
        <f>'400m.Eng'!N$4</f>
        <v>11 Mayıs 2014 - 10.15</v>
      </c>
      <c r="M317" s="159" t="s">
        <v>448</v>
      </c>
    </row>
    <row r="318" spans="1:13" ht="57.75" customHeight="1">
      <c r="A318" s="153">
        <v>786</v>
      </c>
      <c r="B318" s="163" t="s">
        <v>530</v>
      </c>
      <c r="C318" s="154" t="str">
        <f>İsveç!C8</f>
        <v>-</v>
      </c>
      <c r="D318" s="158" t="str">
        <f>İsveç!D8</f>
        <v>HÜRKAN ÇAKAN
HÜSEYİN İŞEKEŞ
DOĞAN KURT
İBRAHİM SEVİMLİ</v>
      </c>
      <c r="E318" s="158" t="str">
        <f>İsveç!E8</f>
        <v>İSTANBUL-FENERBAHÇE</v>
      </c>
      <c r="F318" s="200">
        <f>İsveç!F8</f>
        <v>15927</v>
      </c>
      <c r="G318" s="161">
        <f>İsveç!A8</f>
        <v>1</v>
      </c>
      <c r="H318" s="161" t="s">
        <v>530</v>
      </c>
      <c r="I318" s="161"/>
      <c r="J318" s="155" t="str">
        <f>'YARIŞMA BİLGİLERİ'!$F$21</f>
        <v>Yıldız Erkekler</v>
      </c>
      <c r="K318" s="158" t="str">
        <f t="shared" si="5"/>
        <v>ESKİŞEHİR-Kulüpler arası Yıldızlar Ligi 1.Kademe Yarışmaları</v>
      </c>
      <c r="L318" s="159" t="str">
        <f>İsveç!N$4</f>
        <v>11 Mayıs 2014 - 12.45</v>
      </c>
      <c r="M318" s="159" t="s">
        <v>448</v>
      </c>
    </row>
    <row r="319" spans="1:13" ht="57.75" customHeight="1">
      <c r="A319" s="153">
        <v>787</v>
      </c>
      <c r="B319" s="163" t="s">
        <v>530</v>
      </c>
      <c r="C319" s="154" t="str">
        <f>İsveç!C9</f>
        <v>-</v>
      </c>
      <c r="D319" s="158" t="str">
        <f>İsveç!D9</f>
        <v>DAVUT GÜNEŞ
SİNAN ÖREN
UĞUR BİLGİ
B.BERKAY ÇALIK</v>
      </c>
      <c r="E319" s="158" t="str">
        <f>İsveç!E9</f>
        <v>İSTANBUL-ENKA SPOR KLB.</v>
      </c>
      <c r="F319" s="200">
        <f>İsveç!F9</f>
        <v>20211</v>
      </c>
      <c r="G319" s="161">
        <f>İsveç!A9</f>
        <v>2</v>
      </c>
      <c r="H319" s="161" t="s">
        <v>530</v>
      </c>
      <c r="I319" s="161"/>
      <c r="J319" s="155" t="str">
        <f>'YARIŞMA BİLGİLERİ'!$F$21</f>
        <v>Yıldız Erkekler</v>
      </c>
      <c r="K319" s="158" t="str">
        <f t="shared" si="5"/>
        <v>ESKİŞEHİR-Kulüpler arası Yıldızlar Ligi 1.Kademe Yarışmaları</v>
      </c>
      <c r="L319" s="159" t="str">
        <f>İsveç!N$4</f>
        <v>11 Mayıs 2014 - 12.45</v>
      </c>
      <c r="M319" s="159" t="s">
        <v>448</v>
      </c>
    </row>
    <row r="320" spans="1:13" ht="57.75" customHeight="1">
      <c r="A320" s="153">
        <v>788</v>
      </c>
      <c r="B320" s="163" t="s">
        <v>530</v>
      </c>
      <c r="C320" s="154" t="str">
        <f>İsveç!C10</f>
        <v>-</v>
      </c>
      <c r="D320" s="158" t="str">
        <f>İsveç!D10</f>
        <v>FURKAN EKİNCİ
ONURCAN SEYHAN
MUSTAFA YILMAZ
BERKAY SEYHAN</v>
      </c>
      <c r="E320" s="158" t="str">
        <f>İsveç!E10</f>
        <v>KOCAELİ-B.ŞHR.BLD.KAĞIT SP.KLB.</v>
      </c>
      <c r="F320" s="200">
        <f>İsveç!F10</f>
        <v>20226</v>
      </c>
      <c r="G320" s="161">
        <f>İsveç!A10</f>
        <v>3</v>
      </c>
      <c r="H320" s="161" t="s">
        <v>530</v>
      </c>
      <c r="I320" s="161"/>
      <c r="J320" s="155" t="str">
        <f>'YARIŞMA BİLGİLERİ'!$F$21</f>
        <v>Yıldız Erkekler</v>
      </c>
      <c r="K320" s="158" t="str">
        <f t="shared" si="5"/>
        <v>ESKİŞEHİR-Kulüpler arası Yıldızlar Ligi 1.Kademe Yarışmaları</v>
      </c>
      <c r="L320" s="159" t="str">
        <f>İsveç!N$4</f>
        <v>11 Mayıs 2014 - 12.45</v>
      </c>
      <c r="M320" s="159" t="s">
        <v>448</v>
      </c>
    </row>
    <row r="321" spans="1:13" ht="57.75" customHeight="1">
      <c r="A321" s="153">
        <v>789</v>
      </c>
      <c r="B321" s="163" t="s">
        <v>530</v>
      </c>
      <c r="C321" s="154" t="str">
        <f>İsveç!C11</f>
        <v>-</v>
      </c>
      <c r="D321" s="158" t="str">
        <f>İsveç!D11</f>
        <v>BERK ÇAKIR
TURAN CENK
DİNÇER ŞÖFÖROGLU
KAAN SAVAŞKAN</v>
      </c>
      <c r="E321" s="158" t="str">
        <f>İsveç!E11</f>
        <v>K.K.T.C.</v>
      </c>
      <c r="F321" s="200">
        <f>İsveç!F11</f>
        <v>20290</v>
      </c>
      <c r="G321" s="161">
        <f>İsveç!A11</f>
        <v>4</v>
      </c>
      <c r="H321" s="161" t="s">
        <v>530</v>
      </c>
      <c r="I321" s="161"/>
      <c r="J321" s="155" t="str">
        <f>'YARIŞMA BİLGİLERİ'!$F$21</f>
        <v>Yıldız Erkekler</v>
      </c>
      <c r="K321" s="158" t="str">
        <f t="shared" si="5"/>
        <v>ESKİŞEHİR-Kulüpler arası Yıldızlar Ligi 1.Kademe Yarışmaları</v>
      </c>
      <c r="L321" s="159" t="str">
        <f>İsveç!N$4</f>
        <v>11 Mayıs 2014 - 12.45</v>
      </c>
      <c r="M321" s="159" t="s">
        <v>448</v>
      </c>
    </row>
    <row r="322" spans="1:13" ht="57.75" customHeight="1">
      <c r="A322" s="153">
        <v>790</v>
      </c>
      <c r="B322" s="163" t="s">
        <v>530</v>
      </c>
      <c r="C322" s="154" t="str">
        <f>İsveç!C12</f>
        <v>-</v>
      </c>
      <c r="D322" s="158" t="str">
        <f>İsveç!D12</f>
        <v>BERAT ŞAHİN
RAMAZAN AKKAYA
OZAN GÖÇMEN
AGİT ERYILMAZ</v>
      </c>
      <c r="E322" s="158" t="str">
        <f>İsveç!E12</f>
        <v>MERSİN-MESKİ SPOR KLB.</v>
      </c>
      <c r="F322" s="200">
        <f>İsveç!F12</f>
        <v>20584</v>
      </c>
      <c r="G322" s="161">
        <f>İsveç!A12</f>
        <v>5</v>
      </c>
      <c r="H322" s="161" t="s">
        <v>530</v>
      </c>
      <c r="I322" s="161"/>
      <c r="J322" s="155" t="str">
        <f>'YARIŞMA BİLGİLERİ'!$F$21</f>
        <v>Yıldız Erkekler</v>
      </c>
      <c r="K322" s="158" t="str">
        <f t="shared" si="5"/>
        <v>ESKİŞEHİR-Kulüpler arası Yıldızlar Ligi 1.Kademe Yarışmaları</v>
      </c>
      <c r="L322" s="159" t="str">
        <f>İsveç!N$4</f>
        <v>11 Mayıs 2014 - 12.45</v>
      </c>
      <c r="M322" s="159" t="s">
        <v>448</v>
      </c>
    </row>
    <row r="323" spans="1:13" ht="57.75" customHeight="1">
      <c r="A323" s="153">
        <v>791</v>
      </c>
      <c r="B323" s="163" t="s">
        <v>530</v>
      </c>
      <c r="C323" s="154" t="str">
        <f>İsveç!C13</f>
        <v>-</v>
      </c>
      <c r="D323" s="158" t="str">
        <f>İsveç!D13</f>
        <v>İSHAK MERT ŞEN
ÜMİT BAĞRIAÇIK
UMUT ASYALI
SEDAT BOZBAY</v>
      </c>
      <c r="E323" s="158" t="str">
        <f>İsveç!E13</f>
        <v>İSTANBUL-ÜSKÜDAR BLD.SP.KLB.</v>
      </c>
      <c r="F323" s="200">
        <f>İsveç!F13</f>
        <v>20644</v>
      </c>
      <c r="G323" s="161">
        <f>İsveç!A13</f>
        <v>6</v>
      </c>
      <c r="H323" s="161" t="s">
        <v>530</v>
      </c>
      <c r="I323" s="161"/>
      <c r="J323" s="155" t="str">
        <f>'YARIŞMA BİLGİLERİ'!$F$21</f>
        <v>Yıldız Erkekler</v>
      </c>
      <c r="K323" s="158" t="str">
        <f t="shared" si="5"/>
        <v>ESKİŞEHİR-Kulüpler arası Yıldızlar Ligi 1.Kademe Yarışmaları</v>
      </c>
      <c r="L323" s="159" t="str">
        <f>İsveç!N$4</f>
        <v>11 Mayıs 2014 - 12.45</v>
      </c>
      <c r="M323" s="159" t="s">
        <v>448</v>
      </c>
    </row>
    <row r="324" spans="1:13" ht="57.75" customHeight="1">
      <c r="A324" s="153">
        <v>792</v>
      </c>
      <c r="B324" s="163" t="s">
        <v>530</v>
      </c>
      <c r="C324" s="154" t="str">
        <f>İsveç!C14</f>
        <v>-</v>
      </c>
      <c r="D324" s="158" t="str">
        <f>İsveç!D14</f>
        <v>MUSTAFA SAVAŞ
MUSTAFA VARLI
M.ALİ GÜNİNDİ
RAMAZAN NAŞAL</v>
      </c>
      <c r="E324" s="158" t="str">
        <f>İsveç!E14</f>
        <v>İZMİR-KONAK BLD.SP.KLB.</v>
      </c>
      <c r="F324" s="200">
        <f>İsveç!F14</f>
        <v>20715</v>
      </c>
      <c r="G324" s="161">
        <f>İsveç!A14</f>
        <v>7</v>
      </c>
      <c r="H324" s="161" t="s">
        <v>530</v>
      </c>
      <c r="I324" s="161"/>
      <c r="J324" s="155" t="str">
        <f>'YARIŞMA BİLGİLERİ'!$F$21</f>
        <v>Yıldız Erkekler</v>
      </c>
      <c r="K324" s="158" t="str">
        <f t="shared" si="5"/>
        <v>ESKİŞEHİR-Kulüpler arası Yıldızlar Ligi 1.Kademe Yarışmaları</v>
      </c>
      <c r="L324" s="159" t="str">
        <f>İsveç!N$4</f>
        <v>11 Mayıs 2014 - 12.45</v>
      </c>
      <c r="M324" s="159" t="s">
        <v>448</v>
      </c>
    </row>
    <row r="325" spans="1:13" ht="57.75" customHeight="1">
      <c r="A325" s="153">
        <v>793</v>
      </c>
      <c r="B325" s="163" t="s">
        <v>530</v>
      </c>
      <c r="C325" s="154" t="str">
        <f>İsveç!C15</f>
        <v>-</v>
      </c>
      <c r="D325" s="158" t="str">
        <f>İsveç!D15</f>
        <v>SUAT ACER
FURKAN KILIÇ
Y.EMRE DOĞAN
BERK KURCAN</v>
      </c>
      <c r="E325" s="158" t="str">
        <f>İsveç!E15</f>
        <v>ESKİŞEHİR-B.ŞHR.BLD.GNÇ.SP.KLB.</v>
      </c>
      <c r="F325" s="200">
        <f>İsveç!F15</f>
        <v>20789</v>
      </c>
      <c r="G325" s="161">
        <f>İsveç!A15</f>
        <v>8</v>
      </c>
      <c r="H325" s="161" t="s">
        <v>530</v>
      </c>
      <c r="I325" s="161"/>
      <c r="J325" s="155" t="str">
        <f>'YARIŞMA BİLGİLERİ'!$F$21</f>
        <v>Yıldız Erkekler</v>
      </c>
      <c r="K325" s="158" t="str">
        <f t="shared" si="5"/>
        <v>ESKİŞEHİR-Kulüpler arası Yıldızlar Ligi 1.Kademe Yarışmaları</v>
      </c>
      <c r="L325" s="159" t="str">
        <f>İsveç!N$4</f>
        <v>11 Mayıs 2014 - 12.45</v>
      </c>
      <c r="M325" s="159" t="s">
        <v>448</v>
      </c>
    </row>
    <row r="326" spans="1:13" ht="57.75" customHeight="1">
      <c r="A326" s="153">
        <v>794</v>
      </c>
      <c r="B326" s="163" t="s">
        <v>530</v>
      </c>
      <c r="C326" s="154" t="str">
        <f>İsveç!C16</f>
        <v>-</v>
      </c>
      <c r="D326" s="158" t="str">
        <f>İsveç!D16</f>
        <v>BURAK AKIN
MEHMET ÖCAL
BARIŞ KILIÇ
ZAFER KILBAŞ</v>
      </c>
      <c r="E326" s="158" t="str">
        <f>İsveç!E16</f>
        <v>BURSA-BURSA SP.KLB.</v>
      </c>
      <c r="F326" s="200">
        <f>İsveç!F16</f>
        <v>20801</v>
      </c>
      <c r="G326" s="161">
        <f>İsveç!A16</f>
        <v>9</v>
      </c>
      <c r="H326" s="161" t="s">
        <v>530</v>
      </c>
      <c r="I326" s="161"/>
      <c r="J326" s="155" t="str">
        <f>'YARIŞMA BİLGİLERİ'!$F$21</f>
        <v>Yıldız Erkekler</v>
      </c>
      <c r="K326" s="158" t="str">
        <f t="shared" si="5"/>
        <v>ESKİŞEHİR-Kulüpler arası Yıldızlar Ligi 1.Kademe Yarışmaları</v>
      </c>
      <c r="L326" s="159" t="str">
        <f>İsveç!N$4</f>
        <v>11 Mayıs 2014 - 12.45</v>
      </c>
      <c r="M326" s="159" t="s">
        <v>448</v>
      </c>
    </row>
    <row r="327" spans="1:13" ht="57.75" customHeight="1">
      <c r="A327" s="153">
        <v>795</v>
      </c>
      <c r="B327" s="163" t="s">
        <v>530</v>
      </c>
      <c r="C327" s="154" t="str">
        <f>İsveç!C17</f>
        <v>-</v>
      </c>
      <c r="D327" s="158" t="str">
        <f>İsveç!D17</f>
        <v>SEDAT BARIŞ ALA
SEÇKİN YILDIZ
BARIŞ KURBAN
BURAK ÖZDEMİR</v>
      </c>
      <c r="E327" s="158" t="str">
        <f>İsveç!E17</f>
        <v>TOKAT-BLD.PLEVNE SP.KLB.</v>
      </c>
      <c r="F327" s="200">
        <f>İsveç!F17</f>
        <v>20841</v>
      </c>
      <c r="G327" s="161">
        <f>İsveç!A17</f>
        <v>10</v>
      </c>
      <c r="H327" s="161" t="s">
        <v>530</v>
      </c>
      <c r="I327" s="161"/>
      <c r="J327" s="155" t="str">
        <f>'YARIŞMA BİLGİLERİ'!$F$21</f>
        <v>Yıldız Erkekler</v>
      </c>
      <c r="K327" s="158" t="str">
        <f t="shared" si="5"/>
        <v>ESKİŞEHİR-Kulüpler arası Yıldızlar Ligi 1.Kademe Yarışmaları</v>
      </c>
      <c r="L327" s="159" t="str">
        <f>İsveç!N$4</f>
        <v>11 Mayıs 2014 - 12.45</v>
      </c>
      <c r="M327" s="159" t="s">
        <v>448</v>
      </c>
    </row>
    <row r="328" spans="1:13" ht="57.75" customHeight="1">
      <c r="A328" s="153">
        <v>796</v>
      </c>
      <c r="B328" s="163" t="s">
        <v>530</v>
      </c>
      <c r="C328" s="154" t="str">
        <f>İsveç!C18</f>
        <v>-</v>
      </c>
      <c r="D328" s="158" t="str">
        <f>İsveç!D18</f>
        <v>ALPER ÜNVER
MERT ÖZZEYBEK
İLHAM DUYAR
SEZAİ TURHAN</v>
      </c>
      <c r="E328" s="158" t="str">
        <f>İsveç!E18</f>
        <v>ANKARA-EGO SP.KLB.</v>
      </c>
      <c r="F328" s="200">
        <f>İsveç!F18</f>
        <v>20850</v>
      </c>
      <c r="G328" s="161">
        <f>İsveç!A18</f>
        <v>11</v>
      </c>
      <c r="H328" s="161" t="s">
        <v>530</v>
      </c>
      <c r="I328" s="161"/>
      <c r="J328" s="155" t="str">
        <f>'YARIŞMA BİLGİLERİ'!$F$21</f>
        <v>Yıldız Erkekler</v>
      </c>
      <c r="K328" s="158" t="str">
        <f t="shared" si="5"/>
        <v>ESKİŞEHİR-Kulüpler arası Yıldızlar Ligi 1.Kademe Yarışmaları</v>
      </c>
      <c r="L328" s="159" t="str">
        <f>İsveç!N$4</f>
        <v>11 Mayıs 2014 - 12.45</v>
      </c>
      <c r="M328" s="159" t="s">
        <v>448</v>
      </c>
    </row>
    <row r="329" spans="1:13" ht="57.75" customHeight="1">
      <c r="A329" s="153">
        <v>797</v>
      </c>
      <c r="B329" s="163" t="s">
        <v>530</v>
      </c>
      <c r="C329" s="154" t="str">
        <f>İsveç!C19</f>
        <v>-</v>
      </c>
      <c r="D329" s="158" t="str">
        <f>İsveç!D19</f>
        <v>ÇAĞATAY ÇAKAN
ERDİ SERT
KERİM AKKOLOĞLU
OĞUZHAN ÖZHAN</v>
      </c>
      <c r="E329" s="158" t="str">
        <f>İsveç!E19</f>
        <v>BOLU-GENÇ.MRK.SP.KLB.</v>
      </c>
      <c r="F329" s="200">
        <f>İsveç!F19</f>
        <v>20881</v>
      </c>
      <c r="G329" s="161">
        <f>İsveç!A19</f>
        <v>12</v>
      </c>
      <c r="H329" s="161" t="s">
        <v>530</v>
      </c>
      <c r="I329" s="161"/>
      <c r="J329" s="155" t="str">
        <f>'YARIŞMA BİLGİLERİ'!$F$21</f>
        <v>Yıldız Erkekler</v>
      </c>
      <c r="K329" s="158" t="str">
        <f t="shared" si="5"/>
        <v>ESKİŞEHİR-Kulüpler arası Yıldızlar Ligi 1.Kademe Yarışmaları</v>
      </c>
      <c r="L329" s="159" t="str">
        <f>İsveç!N$4</f>
        <v>11 Mayıs 2014 - 12.45</v>
      </c>
      <c r="M329" s="159" t="s">
        <v>448</v>
      </c>
    </row>
    <row r="330" spans="1:13" ht="57.75" customHeight="1">
      <c r="A330" s="153">
        <v>798</v>
      </c>
      <c r="B330" s="163" t="s">
        <v>530</v>
      </c>
      <c r="C330" s="154" t="str">
        <f>İsveç!C20</f>
        <v>-</v>
      </c>
      <c r="D330" s="158" t="str">
        <f>İsveç!D20</f>
        <v>ÖMER FARUK İÇYAR
ÖMER FARUK IŞIKDAĞ
MUHAMMED DÖNMEZ
UĞUR ERİM</v>
      </c>
      <c r="E330" s="158" t="str">
        <f>İsveç!E20</f>
        <v>İSTANBUL-PENDİK BLD.SP.KLB.</v>
      </c>
      <c r="F330" s="200">
        <f>İsveç!F20</f>
        <v>20946</v>
      </c>
      <c r="G330" s="161">
        <f>İsveç!A20</f>
        <v>13</v>
      </c>
      <c r="H330" s="161" t="s">
        <v>530</v>
      </c>
      <c r="I330" s="161"/>
      <c r="J330" s="155" t="str">
        <f>'YARIŞMA BİLGİLERİ'!$F$21</f>
        <v>Yıldız Erkekler</v>
      </c>
      <c r="K330" s="158" t="str">
        <f t="shared" si="5"/>
        <v>ESKİŞEHİR-Kulüpler arası Yıldızlar Ligi 1.Kademe Yarışmaları</v>
      </c>
      <c r="L330" s="159" t="str">
        <f>İsveç!N$4</f>
        <v>11 Mayıs 2014 - 12.45</v>
      </c>
      <c r="M330" s="159" t="s">
        <v>448</v>
      </c>
    </row>
    <row r="331" spans="1:13" ht="57.75" customHeight="1">
      <c r="A331" s="153">
        <v>799</v>
      </c>
      <c r="B331" s="163" t="s">
        <v>530</v>
      </c>
      <c r="C331" s="154" t="str">
        <f>İsveç!C21</f>
        <v>-</v>
      </c>
      <c r="D331" s="158" t="str">
        <f>İsveç!D21</f>
        <v>MEHMET POLAT
HAMZA ÇETİN
EMRE GÜZEL
EMRE ÜNAL</v>
      </c>
      <c r="E331" s="158" t="str">
        <f>İsveç!E21</f>
        <v>ADANA-GENÇLİK SP.KLB.</v>
      </c>
      <c r="F331" s="200">
        <f>İsveç!F21</f>
        <v>21008</v>
      </c>
      <c r="G331" s="161">
        <f>İsveç!A21</f>
        <v>14</v>
      </c>
      <c r="H331" s="161" t="s">
        <v>530</v>
      </c>
      <c r="I331" s="161"/>
      <c r="J331" s="155" t="str">
        <f>'YARIŞMA BİLGİLERİ'!$F$21</f>
        <v>Yıldız Erkekler</v>
      </c>
      <c r="K331" s="158" t="str">
        <f t="shared" si="5"/>
        <v>ESKİŞEHİR-Kulüpler arası Yıldızlar Ligi 1.Kademe Yarışmaları</v>
      </c>
      <c r="L331" s="159" t="str">
        <f>İsveç!N$4</f>
        <v>11 Mayıs 2014 - 12.45</v>
      </c>
      <c r="M331" s="159" t="s">
        <v>448</v>
      </c>
    </row>
    <row r="332" spans="1:13" ht="57.75" customHeight="1">
      <c r="A332" s="153">
        <v>800</v>
      </c>
      <c r="B332" s="163" t="s">
        <v>530</v>
      </c>
      <c r="C332" s="154" t="str">
        <f>İsveç!C22</f>
        <v>-</v>
      </c>
      <c r="D332" s="158" t="str">
        <f>İsveç!D22</f>
        <v>GÜNAY ONAYBERİ
CEMİL FATİH DEMİR
M.ENES ALTUN
ABDURRAHMAN GEDİKOĞLU</v>
      </c>
      <c r="E332" s="158" t="str">
        <f>İsveç!E22</f>
        <v>İZMİR-B.ŞHR.BLD.SP.KLB.</v>
      </c>
      <c r="F332" s="200">
        <f>İsveç!F22</f>
        <v>21103</v>
      </c>
      <c r="G332" s="161">
        <f>İsveç!A22</f>
        <v>15</v>
      </c>
      <c r="H332" s="161" t="s">
        <v>530</v>
      </c>
      <c r="I332" s="161"/>
      <c r="J332" s="155" t="str">
        <f>'YARIŞMA BİLGİLERİ'!$F$21</f>
        <v>Yıldız Erkekler</v>
      </c>
      <c r="K332" s="158" t="str">
        <f t="shared" si="5"/>
        <v>ESKİŞEHİR-Kulüpler arası Yıldızlar Ligi 1.Kademe Yarışmaları</v>
      </c>
      <c r="L332" s="159" t="str">
        <f>İsveç!N$4</f>
        <v>11 Mayıs 2014 - 12.45</v>
      </c>
      <c r="M332" s="159" t="s">
        <v>448</v>
      </c>
    </row>
    <row r="333" spans="1:13" ht="57.75" customHeight="1">
      <c r="A333" s="153">
        <v>801</v>
      </c>
      <c r="B333" s="163" t="s">
        <v>530</v>
      </c>
      <c r="C333" s="154" t="str">
        <f>İsveç!C23</f>
        <v>-</v>
      </c>
      <c r="D333" s="158" t="str">
        <f>İsveç!D23</f>
        <v>ONUR ÖZKAYA
H.ALPER GÜRSES
İHSAN CAN ERİŞ
ALPEREN KÖYLÜ</v>
      </c>
      <c r="E333" s="158" t="str">
        <f>İsveç!E23</f>
        <v>İZMİR-ÇİMENTAŞ SP.KLB.</v>
      </c>
      <c r="F333" s="200">
        <f>İsveç!F23</f>
        <v>21169</v>
      </c>
      <c r="G333" s="161">
        <f>İsveç!A23</f>
        <v>16</v>
      </c>
      <c r="H333" s="161" t="s">
        <v>530</v>
      </c>
      <c r="I333" s="161"/>
      <c r="J333" s="155" t="str">
        <f>'YARIŞMA BİLGİLERİ'!$F$21</f>
        <v>Yıldız Erkekler</v>
      </c>
      <c r="K333" s="158" t="str">
        <f t="shared" si="5"/>
        <v>ESKİŞEHİR-Kulüpler arası Yıldızlar Ligi 1.Kademe Yarışmaları</v>
      </c>
      <c r="L333" s="159" t="str">
        <f>İsveç!N$4</f>
        <v>11 Mayıs 2014 - 12.45</v>
      </c>
      <c r="M333" s="159" t="s">
        <v>448</v>
      </c>
    </row>
    <row r="334" spans="1:13" ht="57.75" customHeight="1">
      <c r="A334" s="153">
        <v>802</v>
      </c>
      <c r="B334" s="163" t="s">
        <v>530</v>
      </c>
      <c r="C334" s="154" t="str">
        <f>İsveç!C24</f>
        <v>-</v>
      </c>
      <c r="D334" s="158" t="str">
        <f>İsveç!D24</f>
        <v>SEFA YUNT
ŞENOL ŞEN
ERDAL TAŞ
YUSUF KOÇLARDAN</v>
      </c>
      <c r="E334" s="158" t="str">
        <f>İsveç!E24</f>
        <v>MUŞ-GENÇ.HİZ.SP.KLB.</v>
      </c>
      <c r="F334" s="200">
        <f>İsveç!F24</f>
        <v>21446</v>
      </c>
      <c r="G334" s="161">
        <f>İsveç!A24</f>
        <v>17</v>
      </c>
      <c r="H334" s="161" t="s">
        <v>530</v>
      </c>
      <c r="I334" s="161"/>
      <c r="J334" s="155" t="str">
        <f>'YARIŞMA BİLGİLERİ'!$F$21</f>
        <v>Yıldız Erkekler</v>
      </c>
      <c r="K334" s="158" t="str">
        <f t="shared" si="5"/>
        <v>ESKİŞEHİR-Kulüpler arası Yıldızlar Ligi 1.Kademe Yarışmaları</v>
      </c>
      <c r="L334" s="159" t="str">
        <f>İsveç!N$4</f>
        <v>11 Mayıs 2014 - 12.45</v>
      </c>
      <c r="M334" s="159" t="s">
        <v>448</v>
      </c>
    </row>
    <row r="335" spans="1:13" ht="57.75" customHeight="1">
      <c r="A335" s="153">
        <v>803</v>
      </c>
      <c r="B335" s="163" t="s">
        <v>530</v>
      </c>
      <c r="C335" s="154" t="str">
        <f>İsveç!C25</f>
        <v>-</v>
      </c>
      <c r="D335" s="158" t="str">
        <f>İsveç!D25</f>
        <v>B. YILMAZHANYILMAZ
TAHA YILDIZ
EMRE DOĞAN
ÇAĞRI KARABEY</v>
      </c>
      <c r="E335" s="158" t="str">
        <f>İsveç!E25</f>
        <v>SİVAS-SPORCU EĞT.MRK.SP.KLB.</v>
      </c>
      <c r="F335" s="200">
        <f>İsveç!F25</f>
        <v>21717</v>
      </c>
      <c r="G335" s="161">
        <f>İsveç!A25</f>
        <v>18</v>
      </c>
      <c r="H335" s="161" t="s">
        <v>530</v>
      </c>
      <c r="I335" s="161"/>
      <c r="J335" s="155" t="str">
        <f>'YARIŞMA BİLGİLERİ'!$F$21</f>
        <v>Yıldız Erkekler</v>
      </c>
      <c r="K335" s="158" t="str">
        <f t="shared" si="5"/>
        <v>ESKİŞEHİR-Kulüpler arası Yıldızlar Ligi 1.Kademe Yarışmaları</v>
      </c>
      <c r="L335" s="159" t="str">
        <f>İsveç!N$4</f>
        <v>11 Mayıs 2014 - 12.45</v>
      </c>
      <c r="M335" s="159" t="s">
        <v>448</v>
      </c>
    </row>
    <row r="336" spans="1:13" ht="24">
      <c r="A336" s="153">
        <v>804</v>
      </c>
      <c r="B336" s="163" t="s">
        <v>135</v>
      </c>
      <c r="C336" s="154">
        <f>'800m.'!C8</f>
        <v>35796</v>
      </c>
      <c r="D336" s="158" t="str">
        <f>'800m.'!D8</f>
        <v>ABDURRAHMAN GEDİKLİOĞLU</v>
      </c>
      <c r="E336" s="158" t="str">
        <f>'800m.'!E8</f>
        <v>İZMİR-B.ŞHR.BLD.SP.KLB.</v>
      </c>
      <c r="F336" s="200">
        <f>'800m.'!F8</f>
        <v>15744</v>
      </c>
      <c r="G336" s="156">
        <f>'800m.'!A8</f>
        <v>1</v>
      </c>
      <c r="H336" s="155" t="s">
        <v>135</v>
      </c>
      <c r="I336" s="161"/>
      <c r="J336" s="155" t="str">
        <f>'YARIŞMA BİLGİLERİ'!$F$21</f>
        <v>Yıldız Erkekler</v>
      </c>
      <c r="K336" s="158" t="str">
        <f t="shared" si="5"/>
        <v>ESKİŞEHİR-Kulüpler arası Yıldızlar Ligi 1.Kademe Yarışmaları</v>
      </c>
      <c r="L336" s="159" t="str">
        <f>'800m.'!N$4</f>
        <v>11 Mayıs 2014 - 12.15</v>
      </c>
      <c r="M336" s="159" t="s">
        <v>448</v>
      </c>
    </row>
    <row r="337" spans="1:13" ht="24">
      <c r="A337" s="153">
        <v>805</v>
      </c>
      <c r="B337" s="163" t="s">
        <v>135</v>
      </c>
      <c r="C337" s="154" t="str">
        <f>'800m.'!C9</f>
        <v>-</v>
      </c>
      <c r="D337" s="158" t="str">
        <f>'800m.'!D9</f>
        <v>İBRAHİM SEVİMLİ</v>
      </c>
      <c r="E337" s="158" t="str">
        <f>'800m.'!E9</f>
        <v>İSTANBUL-FENERBAHÇE</v>
      </c>
      <c r="F337" s="200">
        <f>'800m.'!F9</f>
        <v>15751</v>
      </c>
      <c r="G337" s="156">
        <f>'800m.'!A9</f>
        <v>2</v>
      </c>
      <c r="H337" s="155" t="s">
        <v>135</v>
      </c>
      <c r="I337" s="161"/>
      <c r="J337" s="155" t="str">
        <f>'YARIŞMA BİLGİLERİ'!$F$21</f>
        <v>Yıldız Erkekler</v>
      </c>
      <c r="K337" s="158" t="str">
        <f t="shared" si="5"/>
        <v>ESKİŞEHİR-Kulüpler arası Yıldızlar Ligi 1.Kademe Yarışmaları</v>
      </c>
      <c r="L337" s="159" t="str">
        <f>'800m.'!N$4</f>
        <v>11 Mayıs 2014 - 12.15</v>
      </c>
      <c r="M337" s="159" t="s">
        <v>448</v>
      </c>
    </row>
    <row r="338" spans="1:13" ht="24">
      <c r="A338" s="153">
        <v>806</v>
      </c>
      <c r="B338" s="163" t="s">
        <v>135</v>
      </c>
      <c r="C338" s="154">
        <f>'800m.'!C10</f>
        <v>35528</v>
      </c>
      <c r="D338" s="158" t="str">
        <f>'800m.'!D10</f>
        <v>NEDİM AKKOLOĞLU</v>
      </c>
      <c r="E338" s="158" t="str">
        <f>'800m.'!E10</f>
        <v>BOLU-GENÇ.MRK.SP.KLB.</v>
      </c>
      <c r="F338" s="200">
        <f>'800m.'!F10</f>
        <v>15796</v>
      </c>
      <c r="G338" s="156">
        <f>'800m.'!A10</f>
        <v>3</v>
      </c>
      <c r="H338" s="155" t="s">
        <v>135</v>
      </c>
      <c r="I338" s="161"/>
      <c r="J338" s="155" t="str">
        <f>'YARIŞMA BİLGİLERİ'!$F$21</f>
        <v>Yıldız Erkekler</v>
      </c>
      <c r="K338" s="158" t="str">
        <f t="shared" si="5"/>
        <v>ESKİŞEHİR-Kulüpler arası Yıldızlar Ligi 1.Kademe Yarışmaları</v>
      </c>
      <c r="L338" s="159" t="str">
        <f>'800m.'!N$4</f>
        <v>11 Mayıs 2014 - 12.15</v>
      </c>
      <c r="M338" s="159" t="s">
        <v>448</v>
      </c>
    </row>
    <row r="339" spans="1:13" ht="24">
      <c r="A339" s="153">
        <v>807</v>
      </c>
      <c r="B339" s="163" t="s">
        <v>135</v>
      </c>
      <c r="C339" s="154">
        <f>'800m.'!C11</f>
        <v>35465</v>
      </c>
      <c r="D339" s="158" t="str">
        <f>'800m.'!D11</f>
        <v>EŞREF KARAASLAN</v>
      </c>
      <c r="E339" s="158" t="str">
        <f>'800m.'!E11</f>
        <v>MERSİN-MESKİ SPOR KLB.</v>
      </c>
      <c r="F339" s="200">
        <f>'800m.'!F11</f>
        <v>15934</v>
      </c>
      <c r="G339" s="156">
        <f>'800m.'!A11</f>
        <v>4</v>
      </c>
      <c r="H339" s="155" t="s">
        <v>135</v>
      </c>
      <c r="I339" s="161"/>
      <c r="J339" s="155" t="str">
        <f>'YARIŞMA BİLGİLERİ'!$F$21</f>
        <v>Yıldız Erkekler</v>
      </c>
      <c r="K339" s="158" t="str">
        <f t="shared" si="5"/>
        <v>ESKİŞEHİR-Kulüpler arası Yıldızlar Ligi 1.Kademe Yarışmaları</v>
      </c>
      <c r="L339" s="159" t="str">
        <f>'800m.'!N$4</f>
        <v>11 Mayıs 2014 - 12.15</v>
      </c>
      <c r="M339" s="159" t="s">
        <v>448</v>
      </c>
    </row>
    <row r="340" spans="1:13" ht="24">
      <c r="A340" s="153">
        <v>808</v>
      </c>
      <c r="B340" s="163" t="s">
        <v>135</v>
      </c>
      <c r="C340" s="154">
        <f>'800m.'!C12</f>
        <v>35560</v>
      </c>
      <c r="D340" s="158" t="str">
        <f>'800m.'!D12</f>
        <v>AKİF YILDIZ (PROTESTOLU)</v>
      </c>
      <c r="E340" s="158" t="str">
        <f>'800m.'!E12</f>
        <v>ANKARA-EGO SP.KLB.</v>
      </c>
      <c r="F340" s="200">
        <f>'800m.'!F12</f>
        <v>20001</v>
      </c>
      <c r="G340" s="156">
        <f>'800m.'!A12</f>
        <v>5</v>
      </c>
      <c r="H340" s="155" t="s">
        <v>135</v>
      </c>
      <c r="I340" s="161"/>
      <c r="J340" s="155" t="str">
        <f>'YARIŞMA BİLGİLERİ'!$F$21</f>
        <v>Yıldız Erkekler</v>
      </c>
      <c r="K340" s="158" t="str">
        <f t="shared" si="5"/>
        <v>ESKİŞEHİR-Kulüpler arası Yıldızlar Ligi 1.Kademe Yarışmaları</v>
      </c>
      <c r="L340" s="159" t="str">
        <f>'800m.'!N$4</f>
        <v>11 Mayıs 2014 - 12.15</v>
      </c>
      <c r="M340" s="159" t="s">
        <v>448</v>
      </c>
    </row>
    <row r="341" spans="1:13" ht="24">
      <c r="A341" s="153">
        <v>809</v>
      </c>
      <c r="B341" s="163" t="s">
        <v>135</v>
      </c>
      <c r="C341" s="154">
        <f>'800m.'!C13</f>
        <v>35709</v>
      </c>
      <c r="D341" s="158" t="str">
        <f>'800m.'!D13</f>
        <v>UMUT KÜRKÇÜ</v>
      </c>
      <c r="E341" s="158" t="str">
        <f>'800m.'!E13</f>
        <v>İSTANBUL-ENKA SPOR KLB.</v>
      </c>
      <c r="F341" s="200">
        <f>'800m.'!F13</f>
        <v>20068</v>
      </c>
      <c r="G341" s="156">
        <f>'800m.'!A13</f>
        <v>6</v>
      </c>
      <c r="H341" s="155" t="s">
        <v>135</v>
      </c>
      <c r="I341" s="161"/>
      <c r="J341" s="155" t="str">
        <f>'YARIŞMA BİLGİLERİ'!$F$21</f>
        <v>Yıldız Erkekler</v>
      </c>
      <c r="K341" s="158" t="str">
        <f t="shared" si="5"/>
        <v>ESKİŞEHİR-Kulüpler arası Yıldızlar Ligi 1.Kademe Yarışmaları</v>
      </c>
      <c r="L341" s="159" t="str">
        <f>'800m.'!N$4</f>
        <v>11 Mayıs 2014 - 12.15</v>
      </c>
      <c r="M341" s="159" t="s">
        <v>448</v>
      </c>
    </row>
    <row r="342" spans="1:13" ht="24">
      <c r="A342" s="153">
        <v>810</v>
      </c>
      <c r="B342" s="163" t="s">
        <v>135</v>
      </c>
      <c r="C342" s="154">
        <f>'800m.'!C16</f>
        <v>36161</v>
      </c>
      <c r="D342" s="158" t="str">
        <f>'800m.'!D16</f>
        <v>ÖZKAN  ARSLAN</v>
      </c>
      <c r="E342" s="158" t="str">
        <f>'800m.'!E16</f>
        <v>İZMİR-ÇİMENTAŞ SP.KLB.</v>
      </c>
      <c r="F342" s="200">
        <f>'800m.'!F16</f>
        <v>20317</v>
      </c>
      <c r="G342" s="156">
        <f>'800m.'!A16</f>
        <v>9</v>
      </c>
      <c r="H342" s="155" t="s">
        <v>135</v>
      </c>
      <c r="I342" s="161"/>
      <c r="J342" s="155" t="str">
        <f>'YARIŞMA BİLGİLERİ'!$F$21</f>
        <v>Yıldız Erkekler</v>
      </c>
      <c r="K342" s="158" t="str">
        <f t="shared" si="5"/>
        <v>ESKİŞEHİR-Kulüpler arası Yıldızlar Ligi 1.Kademe Yarışmaları</v>
      </c>
      <c r="L342" s="159" t="str">
        <f>'800m.'!N$4</f>
        <v>11 Mayıs 2014 - 12.15</v>
      </c>
      <c r="M342" s="159" t="s">
        <v>448</v>
      </c>
    </row>
    <row r="343" spans="1:13" ht="24">
      <c r="A343" s="153">
        <v>811</v>
      </c>
      <c r="B343" s="163" t="s">
        <v>135</v>
      </c>
      <c r="C343" s="154">
        <f>'800m.'!C17</f>
        <v>36001</v>
      </c>
      <c r="D343" s="158" t="str">
        <f>'800m.'!D17</f>
        <v>ZAFER KILBAŞ</v>
      </c>
      <c r="E343" s="158" t="str">
        <f>'800m.'!E17</f>
        <v>BURSA-BURSA SP.KLB.</v>
      </c>
      <c r="F343" s="200">
        <f>'800m.'!F17</f>
        <v>20496</v>
      </c>
      <c r="G343" s="156">
        <f>'800m.'!A17</f>
        <v>10</v>
      </c>
      <c r="H343" s="155" t="s">
        <v>135</v>
      </c>
      <c r="I343" s="161"/>
      <c r="J343" s="155" t="str">
        <f>'YARIŞMA BİLGİLERİ'!$F$21</f>
        <v>Yıldız Erkekler</v>
      </c>
      <c r="K343" s="158" t="str">
        <f t="shared" si="5"/>
        <v>ESKİŞEHİR-Kulüpler arası Yıldızlar Ligi 1.Kademe Yarışmaları</v>
      </c>
      <c r="L343" s="159" t="str">
        <f>'800m.'!N$4</f>
        <v>11 Mayıs 2014 - 12.15</v>
      </c>
      <c r="M343" s="159" t="s">
        <v>448</v>
      </c>
    </row>
    <row r="344" spans="1:13" ht="24">
      <c r="A344" s="153">
        <v>812</v>
      </c>
      <c r="B344" s="163" t="s">
        <v>135</v>
      </c>
      <c r="C344" s="154">
        <f>'800m.'!C18</f>
        <v>36139</v>
      </c>
      <c r="D344" s="158" t="str">
        <f>'800m.'!D18</f>
        <v>OĞUZHAN BENLİ</v>
      </c>
      <c r="E344" s="158" t="str">
        <f>'800m.'!E18</f>
        <v>KOCAELİ-B.ŞHR.BLD.KAĞIT SP.KLB.</v>
      </c>
      <c r="F344" s="200">
        <f>'800m.'!F18</f>
        <v>20631</v>
      </c>
      <c r="G344" s="156">
        <f>'800m.'!A18</f>
        <v>11</v>
      </c>
      <c r="H344" s="155" t="s">
        <v>135</v>
      </c>
      <c r="I344" s="161"/>
      <c r="J344" s="155" t="str">
        <f>'YARIŞMA BİLGİLERİ'!$F$21</f>
        <v>Yıldız Erkekler</v>
      </c>
      <c r="K344" s="158" t="str">
        <f t="shared" si="5"/>
        <v>ESKİŞEHİR-Kulüpler arası Yıldızlar Ligi 1.Kademe Yarışmaları</v>
      </c>
      <c r="L344" s="159" t="str">
        <f>'800m.'!N$4</f>
        <v>11 Mayıs 2014 - 12.15</v>
      </c>
      <c r="M344" s="159" t="s">
        <v>448</v>
      </c>
    </row>
    <row r="345" spans="1:13" ht="24">
      <c r="A345" s="153">
        <v>813</v>
      </c>
      <c r="B345" s="163" t="s">
        <v>135</v>
      </c>
      <c r="C345" s="154">
        <f>'800m.'!C19</f>
        <v>36179</v>
      </c>
      <c r="D345" s="158" t="str">
        <f>'800m.'!D19</f>
        <v>BARIŞ KURBAN</v>
      </c>
      <c r="E345" s="158" t="str">
        <f>'800m.'!E19</f>
        <v>TOKAT-BLD.PLEVNE SP.KLB.</v>
      </c>
      <c r="F345" s="200">
        <f>'800m.'!F19</f>
        <v>20735</v>
      </c>
      <c r="G345" s="156">
        <f>'800m.'!A19</f>
        <v>12</v>
      </c>
      <c r="H345" s="155" t="s">
        <v>135</v>
      </c>
      <c r="I345" s="161"/>
      <c r="J345" s="155" t="str">
        <f>'YARIŞMA BİLGİLERİ'!$F$21</f>
        <v>Yıldız Erkekler</v>
      </c>
      <c r="K345" s="158" t="str">
        <f t="shared" si="5"/>
        <v>ESKİŞEHİR-Kulüpler arası Yıldızlar Ligi 1.Kademe Yarışmaları</v>
      </c>
      <c r="L345" s="159" t="str">
        <f>'800m.'!N$4</f>
        <v>11 Mayıs 2014 - 12.15</v>
      </c>
      <c r="M345" s="159" t="s">
        <v>448</v>
      </c>
    </row>
    <row r="346" spans="1:13" ht="24">
      <c r="A346" s="153">
        <v>814</v>
      </c>
      <c r="B346" s="163" t="s">
        <v>135</v>
      </c>
      <c r="C346" s="154">
        <f>'800m.'!C20</f>
        <v>36161</v>
      </c>
      <c r="D346" s="158" t="str">
        <f>'800m.'!D20</f>
        <v>BERK KURCAN</v>
      </c>
      <c r="E346" s="158" t="str">
        <f>'800m.'!E20</f>
        <v>ESKİŞEHİR-B.ŞHR.BLD.GNÇ.SP.KLB.</v>
      </c>
      <c r="F346" s="200">
        <f>'800m.'!F20</f>
        <v>20828</v>
      </c>
      <c r="G346" s="156">
        <f>'800m.'!A20</f>
        <v>13</v>
      </c>
      <c r="H346" s="155" t="s">
        <v>135</v>
      </c>
      <c r="I346" s="161"/>
      <c r="J346" s="155" t="str">
        <f>'YARIŞMA BİLGİLERİ'!$F$21</f>
        <v>Yıldız Erkekler</v>
      </c>
      <c r="K346" s="158" t="str">
        <f t="shared" si="5"/>
        <v>ESKİŞEHİR-Kulüpler arası Yıldızlar Ligi 1.Kademe Yarışmaları</v>
      </c>
      <c r="L346" s="159" t="str">
        <f>'800m.'!N$4</f>
        <v>11 Mayıs 2014 - 12.15</v>
      </c>
      <c r="M346" s="159" t="s">
        <v>448</v>
      </c>
    </row>
    <row r="347" spans="1:13" ht="24">
      <c r="A347" s="153">
        <v>815</v>
      </c>
      <c r="B347" s="163" t="s">
        <v>135</v>
      </c>
      <c r="C347" s="154">
        <f>'800m.'!C21</f>
        <v>35481</v>
      </c>
      <c r="D347" s="158" t="str">
        <f>'800m.'!D21</f>
        <v>TAHSİN KAYHAN</v>
      </c>
      <c r="E347" s="158" t="str">
        <f>'800m.'!E21</f>
        <v>İSTANBUL-ÜSKÜDAR BLD.SP.KLB.</v>
      </c>
      <c r="F347" s="200">
        <f>'800m.'!F21</f>
        <v>20956</v>
      </c>
      <c r="G347" s="156">
        <f>'800m.'!A21</f>
        <v>14</v>
      </c>
      <c r="H347" s="155" t="s">
        <v>135</v>
      </c>
      <c r="I347" s="161"/>
      <c r="J347" s="155" t="str">
        <f>'YARIŞMA BİLGİLERİ'!$F$21</f>
        <v>Yıldız Erkekler</v>
      </c>
      <c r="K347" s="158" t="str">
        <f aca="true" t="shared" si="6" ref="K347:K371">CONCATENATE(K$1,"-",A$1)</f>
        <v>ESKİŞEHİR-Kulüpler arası Yıldızlar Ligi 1.Kademe Yarışmaları</v>
      </c>
      <c r="L347" s="159" t="str">
        <f>'800m.'!N$4</f>
        <v>11 Mayıs 2014 - 12.15</v>
      </c>
      <c r="M347" s="159" t="s">
        <v>448</v>
      </c>
    </row>
    <row r="348" spans="1:13" ht="24">
      <c r="A348" s="153">
        <v>816</v>
      </c>
      <c r="B348" s="163" t="s">
        <v>135</v>
      </c>
      <c r="C348" s="154">
        <f>'800m.'!C22</f>
        <v>35431</v>
      </c>
      <c r="D348" s="158" t="str">
        <f>'800m.'!D22</f>
        <v>EMRE YAŞKEÇELİ</v>
      </c>
      <c r="E348" s="158" t="str">
        <f>'800m.'!E22</f>
        <v>ADANA-GENÇLİK SP.KLB.</v>
      </c>
      <c r="F348" s="200">
        <f>'800m.'!F22</f>
        <v>20962</v>
      </c>
      <c r="G348" s="156">
        <f>'800m.'!A22</f>
        <v>15</v>
      </c>
      <c r="H348" s="155" t="s">
        <v>135</v>
      </c>
      <c r="I348" s="161"/>
      <c r="J348" s="155" t="str">
        <f>'YARIŞMA BİLGİLERİ'!$F$21</f>
        <v>Yıldız Erkekler</v>
      </c>
      <c r="K348" s="158" t="str">
        <f t="shared" si="6"/>
        <v>ESKİŞEHİR-Kulüpler arası Yıldızlar Ligi 1.Kademe Yarışmaları</v>
      </c>
      <c r="L348" s="159" t="str">
        <f>'800m.'!N$4</f>
        <v>11 Mayıs 2014 - 12.15</v>
      </c>
      <c r="M348" s="159" t="s">
        <v>448</v>
      </c>
    </row>
    <row r="349" spans="1:13" ht="24">
      <c r="A349" s="153">
        <v>817</v>
      </c>
      <c r="B349" s="163" t="s">
        <v>135</v>
      </c>
      <c r="C349" s="154">
        <f>'800m.'!C23</f>
        <v>35919</v>
      </c>
      <c r="D349" s="158" t="str">
        <f>'800m.'!D23</f>
        <v>ZAFER ATİKOĞLU</v>
      </c>
      <c r="E349" s="158" t="str">
        <f>'800m.'!E23</f>
        <v>K.K.T.C.</v>
      </c>
      <c r="F349" s="200">
        <f>'800m.'!F23</f>
        <v>21171</v>
      </c>
      <c r="G349" s="156">
        <f>'800m.'!A23</f>
        <v>16</v>
      </c>
      <c r="H349" s="155" t="s">
        <v>135</v>
      </c>
      <c r="I349" s="161"/>
      <c r="J349" s="155" t="str">
        <f>'YARIŞMA BİLGİLERİ'!$F$21</f>
        <v>Yıldız Erkekler</v>
      </c>
      <c r="K349" s="158" t="str">
        <f t="shared" si="6"/>
        <v>ESKİŞEHİR-Kulüpler arası Yıldızlar Ligi 1.Kademe Yarışmaları</v>
      </c>
      <c r="L349" s="159" t="str">
        <f>'800m.'!N$4</f>
        <v>11 Mayıs 2014 - 12.15</v>
      </c>
      <c r="M349" s="159" t="s">
        <v>448</v>
      </c>
    </row>
    <row r="350" spans="1:13" ht="24">
      <c r="A350" s="153">
        <v>818</v>
      </c>
      <c r="B350" s="163" t="s">
        <v>135</v>
      </c>
      <c r="C350" s="154">
        <f>'800m.'!C24</f>
        <v>36526</v>
      </c>
      <c r="D350" s="158" t="str">
        <f>'800m.'!D24</f>
        <v>DEVRİM ÇELİK</v>
      </c>
      <c r="E350" s="158" t="str">
        <f>'800m.'!E24</f>
        <v>İZMİR-KONAK BLD.SP.KLB.</v>
      </c>
      <c r="F350" s="200">
        <f>'800m.'!F24</f>
        <v>21260</v>
      </c>
      <c r="G350" s="156">
        <f>'800m.'!A24</f>
        <v>17</v>
      </c>
      <c r="H350" s="155" t="s">
        <v>135</v>
      </c>
      <c r="I350" s="161"/>
      <c r="J350" s="155" t="str">
        <f>'YARIŞMA BİLGİLERİ'!$F$21</f>
        <v>Yıldız Erkekler</v>
      </c>
      <c r="K350" s="158" t="str">
        <f t="shared" si="6"/>
        <v>ESKİŞEHİR-Kulüpler arası Yıldızlar Ligi 1.Kademe Yarışmaları</v>
      </c>
      <c r="L350" s="159" t="str">
        <f>'800m.'!N$4</f>
        <v>11 Mayıs 2014 - 12.15</v>
      </c>
      <c r="M350" s="159" t="s">
        <v>448</v>
      </c>
    </row>
    <row r="351" spans="1:13" ht="24">
      <c r="A351" s="153">
        <v>819</v>
      </c>
      <c r="B351" s="163" t="s">
        <v>135</v>
      </c>
      <c r="C351" s="154">
        <f>'800m.'!C25</f>
        <v>35804</v>
      </c>
      <c r="D351" s="158" t="str">
        <f>'800m.'!D25</f>
        <v>MUHAMET DOĞDU</v>
      </c>
      <c r="E351" s="158" t="str">
        <f>'800m.'!E25</f>
        <v>BURSA-NİLÜFER BLD.SP.KLB.</v>
      </c>
      <c r="F351" s="200">
        <f>'800m.'!F25</f>
        <v>21645</v>
      </c>
      <c r="G351" s="156">
        <f>'800m.'!A25</f>
        <v>18</v>
      </c>
      <c r="H351" s="155" t="s">
        <v>135</v>
      </c>
      <c r="I351" s="161"/>
      <c r="J351" s="155" t="str">
        <f>'YARIŞMA BİLGİLERİ'!$F$21</f>
        <v>Yıldız Erkekler</v>
      </c>
      <c r="K351" s="158" t="str">
        <f t="shared" si="6"/>
        <v>ESKİŞEHİR-Kulüpler arası Yıldızlar Ligi 1.Kademe Yarışmaları</v>
      </c>
      <c r="L351" s="159" t="str">
        <f>'800m.'!N$4</f>
        <v>11 Mayıs 2014 - 12.15</v>
      </c>
      <c r="M351" s="159" t="s">
        <v>448</v>
      </c>
    </row>
    <row r="352" spans="1:13" ht="24">
      <c r="A352" s="153">
        <v>832</v>
      </c>
      <c r="B352" s="247" t="s">
        <v>271</v>
      </c>
      <c r="C352" s="249">
        <f>Cirit!D8</f>
        <v>35551</v>
      </c>
      <c r="D352" s="251" t="str">
        <f>Cirit!E8</f>
        <v>EMİN ÖNCEL</v>
      </c>
      <c r="E352" s="251" t="str">
        <f>Cirit!F8</f>
        <v>İSTANBUL-ENKA SPOR KLB.</v>
      </c>
      <c r="F352" s="252">
        <f>Cirit!N8</f>
        <v>6708</v>
      </c>
      <c r="G352" s="250">
        <f>Cirit!A8</f>
        <v>1</v>
      </c>
      <c r="H352" s="161" t="s">
        <v>271</v>
      </c>
      <c r="I352" s="161" t="str">
        <f>Cirit!G$4</f>
        <v>700 gr.</v>
      </c>
      <c r="J352" s="155" t="str">
        <f>'YARIŞMA BİLGİLERİ'!$F$21</f>
        <v>Yıldız Erkekler</v>
      </c>
      <c r="K352" s="296" t="str">
        <f t="shared" si="6"/>
        <v>ESKİŞEHİR-Kulüpler arası Yıldızlar Ligi 1.Kademe Yarışmaları</v>
      </c>
      <c r="L352" s="159" t="str">
        <f>Cirit!M$4</f>
        <v>11 Mayıs 2014 - 11.30</v>
      </c>
      <c r="M352" s="159" t="s">
        <v>448</v>
      </c>
    </row>
    <row r="353" spans="1:13" ht="24">
      <c r="A353" s="153">
        <v>833</v>
      </c>
      <c r="B353" s="247" t="s">
        <v>271</v>
      </c>
      <c r="C353" s="249">
        <f>Cirit!D9</f>
        <v>35826</v>
      </c>
      <c r="D353" s="251" t="str">
        <f>Cirit!E9</f>
        <v>TANER BOZDEMİR</v>
      </c>
      <c r="E353" s="251" t="str">
        <f>Cirit!F9</f>
        <v>İSTANBUL-FENERBAHÇE</v>
      </c>
      <c r="F353" s="252">
        <f>Cirit!N9</f>
        <v>5231</v>
      </c>
      <c r="G353" s="250">
        <f>Cirit!A9</f>
        <v>2</v>
      </c>
      <c r="H353" s="161" t="s">
        <v>271</v>
      </c>
      <c r="I353" s="161" t="str">
        <f>Cirit!G$4</f>
        <v>700 gr.</v>
      </c>
      <c r="J353" s="155" t="str">
        <f>'YARIŞMA BİLGİLERİ'!$F$21</f>
        <v>Yıldız Erkekler</v>
      </c>
      <c r="K353" s="296" t="str">
        <f t="shared" si="6"/>
        <v>ESKİŞEHİR-Kulüpler arası Yıldızlar Ligi 1.Kademe Yarışmaları</v>
      </c>
      <c r="L353" s="159" t="str">
        <f>Cirit!M$4</f>
        <v>11 Mayıs 2014 - 11.30</v>
      </c>
      <c r="M353" s="159" t="s">
        <v>448</v>
      </c>
    </row>
    <row r="354" spans="1:13" ht="24">
      <c r="A354" s="153">
        <v>834</v>
      </c>
      <c r="B354" s="247" t="s">
        <v>271</v>
      </c>
      <c r="C354" s="249">
        <f>Cirit!D10</f>
        <v>35596</v>
      </c>
      <c r="D354" s="251" t="str">
        <f>Cirit!E10</f>
        <v>ALİ  KARA</v>
      </c>
      <c r="E354" s="251" t="str">
        <f>Cirit!F10</f>
        <v>İZMİR-ÇİMENTAŞ SP.KLB.</v>
      </c>
      <c r="F354" s="252">
        <f>Cirit!N10</f>
        <v>5119</v>
      </c>
      <c r="G354" s="250">
        <f>Cirit!A10</f>
        <v>3</v>
      </c>
      <c r="H354" s="161" t="s">
        <v>271</v>
      </c>
      <c r="I354" s="161" t="str">
        <f>Cirit!G$4</f>
        <v>700 gr.</v>
      </c>
      <c r="J354" s="155" t="str">
        <f>'YARIŞMA BİLGİLERİ'!$F$21</f>
        <v>Yıldız Erkekler</v>
      </c>
      <c r="K354" s="296" t="str">
        <f t="shared" si="6"/>
        <v>ESKİŞEHİR-Kulüpler arası Yıldızlar Ligi 1.Kademe Yarışmaları</v>
      </c>
      <c r="L354" s="159" t="str">
        <f>Cirit!M$4</f>
        <v>11 Mayıs 2014 - 11.30</v>
      </c>
      <c r="M354" s="159" t="s">
        <v>448</v>
      </c>
    </row>
    <row r="355" spans="1:13" ht="24">
      <c r="A355" s="153">
        <v>835</v>
      </c>
      <c r="B355" s="247" t="s">
        <v>271</v>
      </c>
      <c r="C355" s="249">
        <f>Cirit!D11</f>
        <v>35604</v>
      </c>
      <c r="D355" s="251" t="str">
        <f>Cirit!E11</f>
        <v>CÜNEYT YAMAN</v>
      </c>
      <c r="E355" s="251" t="str">
        <f>Cirit!F11</f>
        <v>BURSA-BURSA SP.KLB.</v>
      </c>
      <c r="F355" s="252">
        <f>Cirit!N11</f>
        <v>5055</v>
      </c>
      <c r="G355" s="250">
        <f>Cirit!A11</f>
        <v>4</v>
      </c>
      <c r="H355" s="161" t="s">
        <v>271</v>
      </c>
      <c r="I355" s="161" t="str">
        <f>Cirit!G$4</f>
        <v>700 gr.</v>
      </c>
      <c r="J355" s="155" t="str">
        <f>'YARIŞMA BİLGİLERİ'!$F$21</f>
        <v>Yıldız Erkekler</v>
      </c>
      <c r="K355" s="296" t="str">
        <f t="shared" si="6"/>
        <v>ESKİŞEHİR-Kulüpler arası Yıldızlar Ligi 1.Kademe Yarışmaları</v>
      </c>
      <c r="L355" s="159" t="str">
        <f>Cirit!M$4</f>
        <v>11 Mayıs 2014 - 11.30</v>
      </c>
      <c r="M355" s="159" t="s">
        <v>448</v>
      </c>
    </row>
    <row r="356" spans="1:13" ht="24">
      <c r="A356" s="153">
        <v>836</v>
      </c>
      <c r="B356" s="247" t="s">
        <v>271</v>
      </c>
      <c r="C356" s="249">
        <f>Cirit!D12</f>
        <v>35796</v>
      </c>
      <c r="D356" s="251" t="str">
        <f>Cirit!E12</f>
        <v>CEBRAİL KOZAN</v>
      </c>
      <c r="E356" s="251" t="str">
        <f>Cirit!F12</f>
        <v>ADANA-GENÇLİK SP.KLB.</v>
      </c>
      <c r="F356" s="252">
        <f>Cirit!N12</f>
        <v>4931</v>
      </c>
      <c r="G356" s="250">
        <f>Cirit!A12</f>
        <v>5</v>
      </c>
      <c r="H356" s="161" t="s">
        <v>271</v>
      </c>
      <c r="I356" s="161" t="str">
        <f>Cirit!G$4</f>
        <v>700 gr.</v>
      </c>
      <c r="J356" s="155" t="str">
        <f>'YARIŞMA BİLGİLERİ'!$F$21</f>
        <v>Yıldız Erkekler</v>
      </c>
      <c r="K356" s="296" t="str">
        <f t="shared" si="6"/>
        <v>ESKİŞEHİR-Kulüpler arası Yıldızlar Ligi 1.Kademe Yarışmaları</v>
      </c>
      <c r="L356" s="159" t="str">
        <f>Cirit!M$4</f>
        <v>11 Mayıs 2014 - 11.30</v>
      </c>
      <c r="M356" s="159" t="s">
        <v>448</v>
      </c>
    </row>
    <row r="357" spans="1:13" ht="24">
      <c r="A357" s="153">
        <v>837</v>
      </c>
      <c r="B357" s="247" t="s">
        <v>271</v>
      </c>
      <c r="C357" s="249">
        <f>Cirit!D13</f>
        <v>36008</v>
      </c>
      <c r="D357" s="251" t="str">
        <f>Cirit!E13</f>
        <v>İSMAİL ÇALIŞKANLI</v>
      </c>
      <c r="E357" s="251" t="str">
        <f>Cirit!F13</f>
        <v>ANKARA-EGO SP.KLB.</v>
      </c>
      <c r="F357" s="252">
        <f>Cirit!N13</f>
        <v>4863</v>
      </c>
      <c r="G357" s="250">
        <f>Cirit!A13</f>
        <v>6</v>
      </c>
      <c r="H357" s="161" t="s">
        <v>271</v>
      </c>
      <c r="I357" s="161" t="str">
        <f>Cirit!G$4</f>
        <v>700 gr.</v>
      </c>
      <c r="J357" s="155" t="str">
        <f>'YARIŞMA BİLGİLERİ'!$F$21</f>
        <v>Yıldız Erkekler</v>
      </c>
      <c r="K357" s="296" t="str">
        <f t="shared" si="6"/>
        <v>ESKİŞEHİR-Kulüpler arası Yıldızlar Ligi 1.Kademe Yarışmaları</v>
      </c>
      <c r="L357" s="159" t="str">
        <f>Cirit!M$4</f>
        <v>11 Mayıs 2014 - 11.30</v>
      </c>
      <c r="M357" s="159" t="s">
        <v>448</v>
      </c>
    </row>
    <row r="358" spans="1:13" ht="24">
      <c r="A358" s="153">
        <v>838</v>
      </c>
      <c r="B358" s="247" t="s">
        <v>271</v>
      </c>
      <c r="C358" s="249">
        <f>Cirit!D14</f>
        <v>36522</v>
      </c>
      <c r="D358" s="251" t="str">
        <f>Cirit!E14</f>
        <v>ALİ DENİZ SEKMEÇ </v>
      </c>
      <c r="E358" s="251" t="str">
        <f>Cirit!F14</f>
        <v>KOCAELİ-B.ŞHR.BLD.KAĞIT SP.KLB.</v>
      </c>
      <c r="F358" s="252">
        <f>Cirit!N14</f>
        <v>4714</v>
      </c>
      <c r="G358" s="250">
        <f>Cirit!A14</f>
        <v>7</v>
      </c>
      <c r="H358" s="161" t="s">
        <v>271</v>
      </c>
      <c r="I358" s="161" t="str">
        <f>Cirit!G$4</f>
        <v>700 gr.</v>
      </c>
      <c r="J358" s="155" t="str">
        <f>'YARIŞMA BİLGİLERİ'!$F$21</f>
        <v>Yıldız Erkekler</v>
      </c>
      <c r="K358" s="296" t="str">
        <f t="shared" si="6"/>
        <v>ESKİŞEHİR-Kulüpler arası Yıldızlar Ligi 1.Kademe Yarışmaları</v>
      </c>
      <c r="L358" s="159" t="str">
        <f>Cirit!M$4</f>
        <v>11 Mayıs 2014 - 11.30</v>
      </c>
      <c r="M358" s="159" t="s">
        <v>448</v>
      </c>
    </row>
    <row r="359" spans="1:13" ht="24">
      <c r="A359" s="153">
        <v>839</v>
      </c>
      <c r="B359" s="247" t="s">
        <v>271</v>
      </c>
      <c r="C359" s="249">
        <f>Cirit!D15</f>
        <v>36224</v>
      </c>
      <c r="D359" s="251" t="str">
        <f>Cirit!E15</f>
        <v>TAHA YILDIZ</v>
      </c>
      <c r="E359" s="251" t="str">
        <f>Cirit!F15</f>
        <v>SİVAS-SPORCU EĞT.MRK.SP.KLB.</v>
      </c>
      <c r="F359" s="252">
        <f>Cirit!N15</f>
        <v>4701</v>
      </c>
      <c r="G359" s="250">
        <f>Cirit!A15</f>
        <v>8</v>
      </c>
      <c r="H359" s="161" t="s">
        <v>271</v>
      </c>
      <c r="I359" s="161" t="str">
        <f>Cirit!G$4</f>
        <v>700 gr.</v>
      </c>
      <c r="J359" s="155" t="str">
        <f>'YARIŞMA BİLGİLERİ'!$F$21</f>
        <v>Yıldız Erkekler</v>
      </c>
      <c r="K359" s="296" t="str">
        <f t="shared" si="6"/>
        <v>ESKİŞEHİR-Kulüpler arası Yıldızlar Ligi 1.Kademe Yarışmaları</v>
      </c>
      <c r="L359" s="159" t="str">
        <f>Cirit!M$4</f>
        <v>11 Mayıs 2014 - 11.30</v>
      </c>
      <c r="M359" s="159" t="s">
        <v>448</v>
      </c>
    </row>
    <row r="360" spans="1:13" ht="24">
      <c r="A360" s="153">
        <v>840</v>
      </c>
      <c r="B360" s="247" t="s">
        <v>271</v>
      </c>
      <c r="C360" s="249">
        <f>Cirit!D16</f>
        <v>36164</v>
      </c>
      <c r="D360" s="251" t="str">
        <f>Cirit!E16</f>
        <v>FURKAN ÖNCEL</v>
      </c>
      <c r="E360" s="251" t="str">
        <f>Cirit!F16</f>
        <v>MERSİN-MESKİ SPOR KLB.</v>
      </c>
      <c r="F360" s="252">
        <f>Cirit!N16</f>
        <v>4500</v>
      </c>
      <c r="G360" s="250">
        <f>Cirit!A16</f>
        <v>9</v>
      </c>
      <c r="H360" s="161" t="s">
        <v>271</v>
      </c>
      <c r="I360" s="161" t="str">
        <f>Cirit!G$4</f>
        <v>700 gr.</v>
      </c>
      <c r="J360" s="155" t="str">
        <f>'YARIŞMA BİLGİLERİ'!$F$21</f>
        <v>Yıldız Erkekler</v>
      </c>
      <c r="K360" s="296" t="str">
        <f t="shared" si="6"/>
        <v>ESKİŞEHİR-Kulüpler arası Yıldızlar Ligi 1.Kademe Yarışmaları</v>
      </c>
      <c r="L360" s="159" t="str">
        <f>Cirit!M$4</f>
        <v>11 Mayıs 2014 - 11.30</v>
      </c>
      <c r="M360" s="159" t="s">
        <v>448</v>
      </c>
    </row>
    <row r="361" spans="1:13" ht="24">
      <c r="A361" s="153">
        <v>841</v>
      </c>
      <c r="B361" s="247" t="s">
        <v>271</v>
      </c>
      <c r="C361" s="249">
        <f>Cirit!D17</f>
        <v>35431</v>
      </c>
      <c r="D361" s="251" t="str">
        <f>Cirit!E17</f>
        <v>DOĞUKAN ÇATKIN</v>
      </c>
      <c r="E361" s="251" t="str">
        <f>Cirit!F17</f>
        <v>ESKİŞEHİR-B.ŞHR.BLD.GNÇ.SP.KLB.</v>
      </c>
      <c r="F361" s="252">
        <f>Cirit!N17</f>
        <v>4492</v>
      </c>
      <c r="G361" s="250">
        <f>Cirit!A17</f>
        <v>10</v>
      </c>
      <c r="H361" s="161" t="s">
        <v>271</v>
      </c>
      <c r="I361" s="161" t="str">
        <f>Cirit!G$4</f>
        <v>700 gr.</v>
      </c>
      <c r="J361" s="155" t="str">
        <f>'YARIŞMA BİLGİLERİ'!$F$21</f>
        <v>Yıldız Erkekler</v>
      </c>
      <c r="K361" s="296" t="str">
        <f t="shared" si="6"/>
        <v>ESKİŞEHİR-Kulüpler arası Yıldızlar Ligi 1.Kademe Yarışmaları</v>
      </c>
      <c r="L361" s="159" t="str">
        <f>Cirit!M$4</f>
        <v>11 Mayıs 2014 - 11.30</v>
      </c>
      <c r="M361" s="159" t="s">
        <v>448</v>
      </c>
    </row>
    <row r="362" spans="1:13" ht="24">
      <c r="A362" s="153">
        <v>857</v>
      </c>
      <c r="B362" s="247" t="s">
        <v>270</v>
      </c>
      <c r="C362" s="249">
        <f>Disk!D8</f>
        <v>35548</v>
      </c>
      <c r="D362" s="251" t="str">
        <f>Disk!E8</f>
        <v>EMRECAN ERCAN</v>
      </c>
      <c r="E362" s="251" t="str">
        <f>Disk!F8</f>
        <v>İSTANBUL-FENERBAHÇE</v>
      </c>
      <c r="F362" s="252">
        <f>Disk!N8</f>
        <v>4995</v>
      </c>
      <c r="G362" s="250">
        <f>Disk!A8</f>
        <v>1</v>
      </c>
      <c r="H362" s="161" t="s">
        <v>270</v>
      </c>
      <c r="I362" s="161" t="str">
        <f>Disk!G$4</f>
        <v>1.5 Kg.</v>
      </c>
      <c r="J362" s="155" t="str">
        <f>'YARIŞMA BİLGİLERİ'!$F$21</f>
        <v>Yıldız Erkekler</v>
      </c>
      <c r="K362" s="296" t="str">
        <f t="shared" si="6"/>
        <v>ESKİŞEHİR-Kulüpler arası Yıldızlar Ligi 1.Kademe Yarışmaları</v>
      </c>
      <c r="L362" s="159" t="str">
        <f>Disk!M$4</f>
        <v>11 Mayıs 2014 - 09.30</v>
      </c>
      <c r="M362" s="159" t="s">
        <v>448</v>
      </c>
    </row>
    <row r="363" spans="1:13" ht="24">
      <c r="A363" s="153">
        <v>858</v>
      </c>
      <c r="B363" s="247" t="s">
        <v>270</v>
      </c>
      <c r="C363" s="249">
        <f>Disk!D9</f>
        <v>35661</v>
      </c>
      <c r="D363" s="251" t="str">
        <f>Disk!E9</f>
        <v>GÖKTUĞ BAŞARAN </v>
      </c>
      <c r="E363" s="251" t="str">
        <f>Disk!F9</f>
        <v>İSTANBUL-ENKA SPOR KLB.</v>
      </c>
      <c r="F363" s="252">
        <f>Disk!N9</f>
        <v>4843</v>
      </c>
      <c r="G363" s="250">
        <f>Disk!A9</f>
        <v>2</v>
      </c>
      <c r="H363" s="161" t="s">
        <v>270</v>
      </c>
      <c r="I363" s="161" t="str">
        <f>Disk!G$4</f>
        <v>1.5 Kg.</v>
      </c>
      <c r="J363" s="155" t="str">
        <f>'YARIŞMA BİLGİLERİ'!$F$21</f>
        <v>Yıldız Erkekler</v>
      </c>
      <c r="K363" s="296" t="str">
        <f t="shared" si="6"/>
        <v>ESKİŞEHİR-Kulüpler arası Yıldızlar Ligi 1.Kademe Yarışmaları</v>
      </c>
      <c r="L363" s="159" t="str">
        <f>Disk!M$4</f>
        <v>11 Mayıs 2014 - 09.30</v>
      </c>
      <c r="M363" s="159" t="s">
        <v>448</v>
      </c>
    </row>
    <row r="364" spans="1:13" ht="24">
      <c r="A364" s="153">
        <v>859</v>
      </c>
      <c r="B364" s="247" t="s">
        <v>270</v>
      </c>
      <c r="C364" s="249">
        <f>Disk!D10</f>
        <v>35497</v>
      </c>
      <c r="D364" s="251" t="str">
        <f>Disk!E10</f>
        <v>ERKAN TAŞAN</v>
      </c>
      <c r="E364" s="251" t="str">
        <f>Disk!F10</f>
        <v>MERSİN-MESKİ SPOR KLB.</v>
      </c>
      <c r="F364" s="252">
        <f>Disk!N10</f>
        <v>4369</v>
      </c>
      <c r="G364" s="250">
        <f>Disk!A10</f>
        <v>3</v>
      </c>
      <c r="H364" s="161" t="s">
        <v>270</v>
      </c>
      <c r="I364" s="161" t="str">
        <f>Disk!G$4</f>
        <v>1.5 Kg.</v>
      </c>
      <c r="J364" s="155" t="str">
        <f>'YARIŞMA BİLGİLERİ'!$F$21</f>
        <v>Yıldız Erkekler</v>
      </c>
      <c r="K364" s="296" t="str">
        <f t="shared" si="6"/>
        <v>ESKİŞEHİR-Kulüpler arası Yıldızlar Ligi 1.Kademe Yarışmaları</v>
      </c>
      <c r="L364" s="159" t="str">
        <f>Disk!M$4</f>
        <v>11 Mayıs 2014 - 09.30</v>
      </c>
      <c r="M364" s="159" t="s">
        <v>448</v>
      </c>
    </row>
    <row r="365" spans="1:13" ht="24">
      <c r="A365" s="153">
        <v>860</v>
      </c>
      <c r="B365" s="247" t="s">
        <v>270</v>
      </c>
      <c r="C365" s="249">
        <f>Disk!D11</f>
        <v>35668</v>
      </c>
      <c r="D365" s="251" t="str">
        <f>Disk!E11</f>
        <v>BATUHAN DEMİRKOL</v>
      </c>
      <c r="E365" s="251" t="str">
        <f>Disk!F11</f>
        <v>KOCAELİ-B.ŞHR.BLD.KAĞIT SP.KLB.</v>
      </c>
      <c r="F365" s="252">
        <f>Disk!N11</f>
        <v>4293</v>
      </c>
      <c r="G365" s="250">
        <f>Disk!A11</f>
        <v>4</v>
      </c>
      <c r="H365" s="161" t="s">
        <v>270</v>
      </c>
      <c r="I365" s="161" t="str">
        <f>Disk!G$4</f>
        <v>1.5 Kg.</v>
      </c>
      <c r="J365" s="155" t="str">
        <f>'YARIŞMA BİLGİLERİ'!$F$21</f>
        <v>Yıldız Erkekler</v>
      </c>
      <c r="K365" s="296" t="str">
        <f t="shared" si="6"/>
        <v>ESKİŞEHİR-Kulüpler arası Yıldızlar Ligi 1.Kademe Yarışmaları</v>
      </c>
      <c r="L365" s="159" t="str">
        <f>Disk!M$4</f>
        <v>11 Mayıs 2014 - 09.30</v>
      </c>
      <c r="M365" s="159" t="s">
        <v>448</v>
      </c>
    </row>
    <row r="366" spans="1:13" ht="24">
      <c r="A366" s="153">
        <v>861</v>
      </c>
      <c r="B366" s="247" t="s">
        <v>270</v>
      </c>
      <c r="C366" s="249">
        <f>Disk!D12</f>
        <v>36298</v>
      </c>
      <c r="D366" s="251" t="str">
        <f>Disk!E12</f>
        <v>MUSTAFA CEYRAN</v>
      </c>
      <c r="E366" s="251" t="str">
        <f>Disk!F12</f>
        <v>İZMİR-ÇİMENTAŞ SP.KLB.</v>
      </c>
      <c r="F366" s="252">
        <f>Disk!N12</f>
        <v>4215</v>
      </c>
      <c r="G366" s="250">
        <f>Disk!A12</f>
        <v>5</v>
      </c>
      <c r="H366" s="161" t="s">
        <v>270</v>
      </c>
      <c r="I366" s="161" t="str">
        <f>Disk!G$4</f>
        <v>1.5 Kg.</v>
      </c>
      <c r="J366" s="155" t="str">
        <f>'YARIŞMA BİLGİLERİ'!$F$21</f>
        <v>Yıldız Erkekler</v>
      </c>
      <c r="K366" s="296" t="str">
        <f t="shared" si="6"/>
        <v>ESKİŞEHİR-Kulüpler arası Yıldızlar Ligi 1.Kademe Yarışmaları</v>
      </c>
      <c r="L366" s="159" t="str">
        <f>Disk!M$4</f>
        <v>11 Mayıs 2014 - 09.30</v>
      </c>
      <c r="M366" s="159" t="s">
        <v>448</v>
      </c>
    </row>
    <row r="367" spans="1:13" ht="24">
      <c r="A367" s="153">
        <v>862</v>
      </c>
      <c r="B367" s="247" t="s">
        <v>270</v>
      </c>
      <c r="C367" s="249">
        <f>Disk!D13</f>
        <v>36161</v>
      </c>
      <c r="D367" s="251" t="str">
        <f>Disk!E13</f>
        <v>B. MERT SÜRÜCÜOĞLU</v>
      </c>
      <c r="E367" s="251" t="str">
        <f>Disk!F13</f>
        <v>İZMİR-KONAK BLD.SP.KLB.</v>
      </c>
      <c r="F367" s="252">
        <f>Disk!N13</f>
        <v>3973</v>
      </c>
      <c r="G367" s="250">
        <f>Disk!A13</f>
        <v>6</v>
      </c>
      <c r="H367" s="161" t="s">
        <v>270</v>
      </c>
      <c r="I367" s="161" t="str">
        <f>Disk!G$4</f>
        <v>1.5 Kg.</v>
      </c>
      <c r="J367" s="155" t="str">
        <f>'YARIŞMA BİLGİLERİ'!$F$21</f>
        <v>Yıldız Erkekler</v>
      </c>
      <c r="K367" s="296" t="str">
        <f t="shared" si="6"/>
        <v>ESKİŞEHİR-Kulüpler arası Yıldızlar Ligi 1.Kademe Yarışmaları</v>
      </c>
      <c r="L367" s="159" t="str">
        <f>Disk!M$4</f>
        <v>11 Mayıs 2014 - 09.30</v>
      </c>
      <c r="M367" s="159" t="s">
        <v>448</v>
      </c>
    </row>
    <row r="368" spans="1:13" ht="24">
      <c r="A368" s="153">
        <v>863</v>
      </c>
      <c r="B368" s="247" t="s">
        <v>270</v>
      </c>
      <c r="C368" s="249">
        <f>Disk!D14</f>
        <v>35639</v>
      </c>
      <c r="D368" s="251" t="str">
        <f>Disk!E14</f>
        <v>R. ENDER ALEMDAR</v>
      </c>
      <c r="E368" s="251" t="str">
        <f>Disk!F14</f>
        <v>İSTANBUL-ÜSKÜDAR BLD.SP.KLB.</v>
      </c>
      <c r="F368" s="252">
        <f>Disk!N14</f>
        <v>3876</v>
      </c>
      <c r="G368" s="250">
        <f>Disk!A14</f>
        <v>7</v>
      </c>
      <c r="H368" s="161" t="s">
        <v>270</v>
      </c>
      <c r="I368" s="161" t="str">
        <f>Disk!G$4</f>
        <v>1.5 Kg.</v>
      </c>
      <c r="J368" s="155" t="str">
        <f>'YARIŞMA BİLGİLERİ'!$F$21</f>
        <v>Yıldız Erkekler</v>
      </c>
      <c r="K368" s="296" t="str">
        <f t="shared" si="6"/>
        <v>ESKİŞEHİR-Kulüpler arası Yıldızlar Ligi 1.Kademe Yarışmaları</v>
      </c>
      <c r="L368" s="159" t="str">
        <f>Disk!M$4</f>
        <v>11 Mayıs 2014 - 09.30</v>
      </c>
      <c r="M368" s="159" t="s">
        <v>448</v>
      </c>
    </row>
    <row r="369" spans="1:13" ht="24">
      <c r="A369" s="153">
        <v>864</v>
      </c>
      <c r="B369" s="247" t="s">
        <v>270</v>
      </c>
      <c r="C369" s="249">
        <f>Disk!D15</f>
        <v>35817</v>
      </c>
      <c r="D369" s="251" t="str">
        <f>Disk!E15</f>
        <v>ÇAĞDAŞ TUFAN</v>
      </c>
      <c r="E369" s="251" t="str">
        <f>Disk!F15</f>
        <v>ANKARA-EGO SP.KLB.</v>
      </c>
      <c r="F369" s="252">
        <f>Disk!N15</f>
        <v>3577</v>
      </c>
      <c r="G369" s="250">
        <f>Disk!A15</f>
        <v>8</v>
      </c>
      <c r="H369" s="161" t="s">
        <v>270</v>
      </c>
      <c r="I369" s="161" t="str">
        <f>Disk!G$4</f>
        <v>1.5 Kg.</v>
      </c>
      <c r="J369" s="155" t="str">
        <f>'YARIŞMA BİLGİLERİ'!$F$21</f>
        <v>Yıldız Erkekler</v>
      </c>
      <c r="K369" s="296" t="str">
        <f t="shared" si="6"/>
        <v>ESKİŞEHİR-Kulüpler arası Yıldızlar Ligi 1.Kademe Yarışmaları</v>
      </c>
      <c r="L369" s="159" t="str">
        <f>Disk!M$4</f>
        <v>11 Mayıs 2014 - 09.30</v>
      </c>
      <c r="M369" s="159" t="s">
        <v>448</v>
      </c>
    </row>
    <row r="370" spans="1:13" ht="24">
      <c r="A370" s="153">
        <v>865</v>
      </c>
      <c r="B370" s="247" t="s">
        <v>270</v>
      </c>
      <c r="C370" s="249">
        <f>Disk!D16</f>
        <v>35796</v>
      </c>
      <c r="D370" s="251" t="str">
        <f>Disk!E16</f>
        <v>İBRAHİM SOYER</v>
      </c>
      <c r="E370" s="251" t="str">
        <f>Disk!F16</f>
        <v>İZMİR-B.ŞHR.BLD.SP.KLB.</v>
      </c>
      <c r="F370" s="252">
        <f>Disk!N16</f>
        <v>3551</v>
      </c>
      <c r="G370" s="250">
        <f>Disk!A16</f>
        <v>9</v>
      </c>
      <c r="H370" s="161" t="s">
        <v>270</v>
      </c>
      <c r="I370" s="161" t="str">
        <f>Disk!G$4</f>
        <v>1.5 Kg.</v>
      </c>
      <c r="J370" s="155" t="str">
        <f>'YARIŞMA BİLGİLERİ'!$F$21</f>
        <v>Yıldız Erkekler</v>
      </c>
      <c r="K370" s="296" t="str">
        <f t="shared" si="6"/>
        <v>ESKİŞEHİR-Kulüpler arası Yıldızlar Ligi 1.Kademe Yarışmaları</v>
      </c>
      <c r="L370" s="159" t="str">
        <f>Disk!M$4</f>
        <v>11 Mayıs 2014 - 09.30</v>
      </c>
      <c r="M370" s="159" t="s">
        <v>448</v>
      </c>
    </row>
    <row r="371" spans="1:13" ht="24">
      <c r="A371" s="153">
        <v>866</v>
      </c>
      <c r="B371" s="247" t="s">
        <v>270</v>
      </c>
      <c r="C371" s="249">
        <f>Disk!D17</f>
        <v>35431</v>
      </c>
      <c r="D371" s="251" t="str">
        <f>Disk!E17</f>
        <v>MERT KAYADÜĞÜN</v>
      </c>
      <c r="E371" s="251" t="str">
        <f>Disk!F17</f>
        <v>ESKİŞEHİR-B.ŞHR.BLD.GNÇ.SP.KLB.</v>
      </c>
      <c r="F371" s="252">
        <f>Disk!N17</f>
        <v>3200</v>
      </c>
      <c r="G371" s="250">
        <f>Disk!A17</f>
        <v>10</v>
      </c>
      <c r="H371" s="161" t="s">
        <v>270</v>
      </c>
      <c r="I371" s="161" t="str">
        <f>Disk!G$4</f>
        <v>1.5 Kg.</v>
      </c>
      <c r="J371" s="155" t="str">
        <f>'YARIŞMA BİLGİLERİ'!$F$21</f>
        <v>Yıldız Erkekler</v>
      </c>
      <c r="K371" s="296" t="str">
        <f t="shared" si="6"/>
        <v>ESKİŞEHİR-Kulüpler arası Yıldızlar Ligi 1.Kademe Yarışmaları</v>
      </c>
      <c r="L371" s="159" t="str">
        <f>Disk!M$4</f>
        <v>11 Mayıs 2014 - 09.30</v>
      </c>
      <c r="M371" s="159" t="s">
        <v>448</v>
      </c>
    </row>
    <row r="372" spans="1:13" ht="24">
      <c r="A372" s="153">
        <v>882</v>
      </c>
      <c r="B372" s="163" t="s">
        <v>66</v>
      </c>
      <c r="C372" s="154">
        <f>Uzun!D8</f>
        <v>35431</v>
      </c>
      <c r="D372" s="158" t="str">
        <f>Uzun!E8</f>
        <v>ŞEYHMUS YİĞİTALP</v>
      </c>
      <c r="E372" s="158" t="str">
        <f>Uzun!F8</f>
        <v>İSTANBUL-FENERBAHÇE</v>
      </c>
      <c r="F372" s="199">
        <f>Uzun!N8</f>
        <v>720</v>
      </c>
      <c r="G372" s="156">
        <f>Uzun!A8</f>
        <v>1</v>
      </c>
      <c r="H372" s="155" t="s">
        <v>66</v>
      </c>
      <c r="I372" s="161"/>
      <c r="J372" s="155" t="str">
        <f>'YARIŞMA BİLGİLERİ'!$F$21</f>
        <v>Yıldız Erkekler</v>
      </c>
      <c r="K372" s="158" t="str">
        <f aca="true" t="shared" si="7" ref="K372:K391">CONCATENATE(K$1,"-",A$1)</f>
        <v>ESKİŞEHİR-Kulüpler arası Yıldızlar Ligi 1.Kademe Yarışmaları</v>
      </c>
      <c r="L372" s="159" t="str">
        <f>Uzun!M$4</f>
        <v>10 Mayıs 2014 - 17.25</v>
      </c>
      <c r="M372" s="159" t="s">
        <v>448</v>
      </c>
    </row>
    <row r="373" spans="1:13" ht="24">
      <c r="A373" s="153">
        <v>883</v>
      </c>
      <c r="B373" s="163" t="s">
        <v>66</v>
      </c>
      <c r="C373" s="154">
        <f>Uzun!D9</f>
        <v>35485</v>
      </c>
      <c r="D373" s="158" t="str">
        <f>Uzun!E9</f>
        <v>NECATİ ER</v>
      </c>
      <c r="E373" s="158" t="str">
        <f>Uzun!F9</f>
        <v>İSTANBUL-ENKA SPOR KLB.</v>
      </c>
      <c r="F373" s="199">
        <f>Uzun!N9</f>
        <v>695</v>
      </c>
      <c r="G373" s="156">
        <f>Uzun!A9</f>
        <v>2</v>
      </c>
      <c r="H373" s="155" t="s">
        <v>66</v>
      </c>
      <c r="I373" s="161"/>
      <c r="J373" s="155" t="str">
        <f>'YARIŞMA BİLGİLERİ'!$F$21</f>
        <v>Yıldız Erkekler</v>
      </c>
      <c r="K373" s="158" t="str">
        <f t="shared" si="7"/>
        <v>ESKİŞEHİR-Kulüpler arası Yıldızlar Ligi 1.Kademe Yarışmaları</v>
      </c>
      <c r="L373" s="159" t="str">
        <f>Uzun!M$4</f>
        <v>10 Mayıs 2014 - 17.25</v>
      </c>
      <c r="M373" s="159" t="s">
        <v>448</v>
      </c>
    </row>
    <row r="374" spans="1:13" ht="24">
      <c r="A374" s="153">
        <v>884</v>
      </c>
      <c r="B374" s="163" t="s">
        <v>66</v>
      </c>
      <c r="C374" s="154">
        <f>Uzun!D10</f>
        <v>35435</v>
      </c>
      <c r="D374" s="158" t="str">
        <f>Uzun!E10</f>
        <v>BERAT ŞAHİN</v>
      </c>
      <c r="E374" s="158" t="str">
        <f>Uzun!F10</f>
        <v>MERSİN-MESKİ SPOR KLB.</v>
      </c>
      <c r="F374" s="199">
        <f>Uzun!N10</f>
        <v>667</v>
      </c>
      <c r="G374" s="156">
        <f>Uzun!A10</f>
        <v>3</v>
      </c>
      <c r="H374" s="155" t="s">
        <v>66</v>
      </c>
      <c r="I374" s="161"/>
      <c r="J374" s="155" t="str">
        <f>'YARIŞMA BİLGİLERİ'!$F$21</f>
        <v>Yıldız Erkekler</v>
      </c>
      <c r="K374" s="158" t="str">
        <f t="shared" si="7"/>
        <v>ESKİŞEHİR-Kulüpler arası Yıldızlar Ligi 1.Kademe Yarışmaları</v>
      </c>
      <c r="L374" s="159" t="str">
        <f>Uzun!M$4</f>
        <v>10 Mayıs 2014 - 17.25</v>
      </c>
      <c r="M374" s="159" t="s">
        <v>448</v>
      </c>
    </row>
    <row r="375" spans="1:13" ht="24">
      <c r="A375" s="153">
        <v>885</v>
      </c>
      <c r="B375" s="163" t="s">
        <v>66</v>
      </c>
      <c r="C375" s="154">
        <f>Uzun!D11</f>
        <v>35567</v>
      </c>
      <c r="D375" s="158" t="str">
        <f>Uzun!E11</f>
        <v>SÜLEYMAN AKAR</v>
      </c>
      <c r="E375" s="158" t="str">
        <f>Uzun!F11</f>
        <v>ANKARA-EGO SP.KLB.</v>
      </c>
      <c r="F375" s="199">
        <f>Uzun!N11</f>
        <v>658</v>
      </c>
      <c r="G375" s="156">
        <f>Uzun!A11</f>
        <v>4</v>
      </c>
      <c r="H375" s="155" t="s">
        <v>66</v>
      </c>
      <c r="I375" s="161"/>
      <c r="J375" s="155" t="str">
        <f>'YARIŞMA BİLGİLERİ'!$F$21</f>
        <v>Yıldız Erkekler</v>
      </c>
      <c r="K375" s="158" t="str">
        <f t="shared" si="7"/>
        <v>ESKİŞEHİR-Kulüpler arası Yıldızlar Ligi 1.Kademe Yarışmaları</v>
      </c>
      <c r="L375" s="159" t="str">
        <f>Uzun!M$4</f>
        <v>10 Mayıs 2014 - 17.25</v>
      </c>
      <c r="M375" s="159" t="s">
        <v>448</v>
      </c>
    </row>
    <row r="376" spans="1:13" ht="24">
      <c r="A376" s="153">
        <v>886</v>
      </c>
      <c r="B376" s="163" t="s">
        <v>66</v>
      </c>
      <c r="C376" s="154">
        <f>Uzun!D12</f>
        <v>35812</v>
      </c>
      <c r="D376" s="158" t="str">
        <f>Uzun!E12</f>
        <v>DENİZCAN  AKTAŞ</v>
      </c>
      <c r="E376" s="158" t="str">
        <f>Uzun!F12</f>
        <v>İZMİR-ÇİMENTAŞ SP.KLB.</v>
      </c>
      <c r="F376" s="199">
        <f>Uzun!N12</f>
        <v>647</v>
      </c>
      <c r="G376" s="156">
        <f>Uzun!A12</f>
        <v>5</v>
      </c>
      <c r="H376" s="155" t="s">
        <v>66</v>
      </c>
      <c r="I376" s="161"/>
      <c r="J376" s="155" t="str">
        <f>'YARIŞMA BİLGİLERİ'!$F$21</f>
        <v>Yıldız Erkekler</v>
      </c>
      <c r="K376" s="158" t="str">
        <f t="shared" si="7"/>
        <v>ESKİŞEHİR-Kulüpler arası Yıldızlar Ligi 1.Kademe Yarışmaları</v>
      </c>
      <c r="L376" s="159" t="str">
        <f>Uzun!M$4</f>
        <v>10 Mayıs 2014 - 17.25</v>
      </c>
      <c r="M376" s="159" t="s">
        <v>448</v>
      </c>
    </row>
    <row r="377" spans="1:13" ht="24">
      <c r="A377" s="153">
        <v>887</v>
      </c>
      <c r="B377" s="163" t="s">
        <v>66</v>
      </c>
      <c r="C377" s="154">
        <f>Uzun!D13</f>
        <v>36063</v>
      </c>
      <c r="D377" s="158" t="str">
        <f>Uzun!E13</f>
        <v>SERKAN ALTUN</v>
      </c>
      <c r="E377" s="158" t="str">
        <f>Uzun!F13</f>
        <v>KOCAELİ-B.ŞHR.BLD.KAĞIT SP.KLB.</v>
      </c>
      <c r="F377" s="199">
        <f>Uzun!N13</f>
        <v>633</v>
      </c>
      <c r="G377" s="156">
        <f>Uzun!A13</f>
        <v>6</v>
      </c>
      <c r="H377" s="155" t="s">
        <v>66</v>
      </c>
      <c r="I377" s="161"/>
      <c r="J377" s="155" t="str">
        <f>'YARIŞMA BİLGİLERİ'!$F$21</f>
        <v>Yıldız Erkekler</v>
      </c>
      <c r="K377" s="158" t="str">
        <f t="shared" si="7"/>
        <v>ESKİŞEHİR-Kulüpler arası Yıldızlar Ligi 1.Kademe Yarışmaları</v>
      </c>
      <c r="L377" s="159" t="str">
        <f>Uzun!M$4</f>
        <v>10 Mayıs 2014 - 17.25</v>
      </c>
      <c r="M377" s="159" t="s">
        <v>448</v>
      </c>
    </row>
    <row r="378" spans="1:13" ht="24">
      <c r="A378" s="153">
        <v>888</v>
      </c>
      <c r="B378" s="163" t="s">
        <v>66</v>
      </c>
      <c r="C378" s="154">
        <f>Uzun!D14</f>
        <v>35847</v>
      </c>
      <c r="D378" s="158" t="str">
        <f>Uzun!E14</f>
        <v>MURAT ÖZBEY</v>
      </c>
      <c r="E378" s="158" t="str">
        <f>Uzun!F14</f>
        <v>BURSA-BURSA SP.KLB.</v>
      </c>
      <c r="F378" s="199">
        <f>Uzun!N14</f>
        <v>631</v>
      </c>
      <c r="G378" s="156">
        <f>Uzun!A14</f>
        <v>7</v>
      </c>
      <c r="H378" s="155" t="s">
        <v>66</v>
      </c>
      <c r="I378" s="161"/>
      <c r="J378" s="155" t="str">
        <f>'YARIŞMA BİLGİLERİ'!$F$21</f>
        <v>Yıldız Erkekler</v>
      </c>
      <c r="K378" s="158" t="str">
        <f t="shared" si="7"/>
        <v>ESKİŞEHİR-Kulüpler arası Yıldızlar Ligi 1.Kademe Yarışmaları</v>
      </c>
      <c r="L378" s="159" t="str">
        <f>Uzun!M$4</f>
        <v>10 Mayıs 2014 - 17.25</v>
      </c>
      <c r="M378" s="159" t="s">
        <v>448</v>
      </c>
    </row>
    <row r="379" spans="1:13" ht="24">
      <c r="A379" s="153">
        <v>889</v>
      </c>
      <c r="B379" s="163" t="s">
        <v>66</v>
      </c>
      <c r="C379" s="154">
        <f>Uzun!D15</f>
        <v>35431</v>
      </c>
      <c r="D379" s="158" t="str">
        <f>Uzun!E15</f>
        <v>TUGAY ÖZ</v>
      </c>
      <c r="E379" s="158" t="str">
        <f>Uzun!F15</f>
        <v>ESKİŞEHİR-B.ŞHR.BLD.GNÇ.SP.KLB.</v>
      </c>
      <c r="F379" s="199">
        <f>Uzun!N15</f>
        <v>612</v>
      </c>
      <c r="G379" s="156">
        <f>Uzun!A15</f>
        <v>8</v>
      </c>
      <c r="H379" s="155" t="s">
        <v>66</v>
      </c>
      <c r="I379" s="161"/>
      <c r="J379" s="155" t="str">
        <f>'YARIŞMA BİLGİLERİ'!$F$21</f>
        <v>Yıldız Erkekler</v>
      </c>
      <c r="K379" s="158" t="str">
        <f t="shared" si="7"/>
        <v>ESKİŞEHİR-Kulüpler arası Yıldızlar Ligi 1.Kademe Yarışmaları</v>
      </c>
      <c r="L379" s="159" t="str">
        <f>Uzun!M$4</f>
        <v>10 Mayıs 2014 - 17.25</v>
      </c>
      <c r="M379" s="159" t="s">
        <v>448</v>
      </c>
    </row>
    <row r="380" spans="1:13" ht="24">
      <c r="A380" s="153">
        <v>890</v>
      </c>
      <c r="B380" s="163" t="s">
        <v>66</v>
      </c>
      <c r="C380" s="154">
        <f>Uzun!D16</f>
        <v>35820</v>
      </c>
      <c r="D380" s="158" t="str">
        <f>Uzun!E16</f>
        <v>RAMAZAN ŞENKAL</v>
      </c>
      <c r="E380" s="158" t="str">
        <f>Uzun!F16</f>
        <v>İSTANBUL-ÜSKÜDAR BLD.SP.KLB.</v>
      </c>
      <c r="F380" s="199">
        <f>Uzun!N16</f>
        <v>606</v>
      </c>
      <c r="G380" s="156">
        <f>Uzun!A16</f>
        <v>9</v>
      </c>
      <c r="H380" s="155" t="s">
        <v>66</v>
      </c>
      <c r="I380" s="161"/>
      <c r="J380" s="155" t="str">
        <f>'YARIŞMA BİLGİLERİ'!$F$21</f>
        <v>Yıldız Erkekler</v>
      </c>
      <c r="K380" s="158" t="str">
        <f t="shared" si="7"/>
        <v>ESKİŞEHİR-Kulüpler arası Yıldızlar Ligi 1.Kademe Yarışmaları</v>
      </c>
      <c r="L380" s="159" t="str">
        <f>Uzun!M$4</f>
        <v>10 Mayıs 2014 - 17.25</v>
      </c>
      <c r="M380" s="159" t="s">
        <v>448</v>
      </c>
    </row>
    <row r="381" spans="1:13" ht="24">
      <c r="A381" s="153">
        <v>891</v>
      </c>
      <c r="B381" s="163" t="s">
        <v>66</v>
      </c>
      <c r="C381" s="154">
        <f>Uzun!D17</f>
        <v>35462</v>
      </c>
      <c r="D381" s="158" t="str">
        <f>Uzun!E17</f>
        <v>BERK ÇAKIR</v>
      </c>
      <c r="E381" s="158" t="str">
        <f>Uzun!F17</f>
        <v>K.K.T.C.</v>
      </c>
      <c r="F381" s="199">
        <f>Uzun!N17</f>
        <v>595</v>
      </c>
      <c r="G381" s="156">
        <f>Uzun!A17</f>
        <v>10</v>
      </c>
      <c r="H381" s="155" t="s">
        <v>66</v>
      </c>
      <c r="I381" s="161"/>
      <c r="J381" s="155" t="str">
        <f>'YARIŞMA BİLGİLERİ'!$F$21</f>
        <v>Yıldız Erkekler</v>
      </c>
      <c r="K381" s="158" t="str">
        <f t="shared" si="7"/>
        <v>ESKİŞEHİR-Kulüpler arası Yıldızlar Ligi 1.Kademe Yarışmaları</v>
      </c>
      <c r="L381" s="159" t="str">
        <f>Uzun!M$4</f>
        <v>10 Mayıs 2014 - 17.25</v>
      </c>
      <c r="M381" s="159" t="s">
        <v>448</v>
      </c>
    </row>
    <row r="382" spans="1:13" ht="24">
      <c r="A382" s="153">
        <v>907</v>
      </c>
      <c r="B382" s="163" t="s">
        <v>67</v>
      </c>
      <c r="C382" s="154">
        <f>Yüksek!D8</f>
        <v>35449</v>
      </c>
      <c r="D382" s="158" t="str">
        <f>Yüksek!E8</f>
        <v>METİN DOĞU</v>
      </c>
      <c r="E382" s="158" t="str">
        <f>Yüksek!F8</f>
        <v>BURSA-BURSA SP.KLB.</v>
      </c>
      <c r="F382" s="199">
        <f>Yüksek!BO8</f>
        <v>200</v>
      </c>
      <c r="G382" s="156">
        <f>Yüksek!A8</f>
        <v>1</v>
      </c>
      <c r="H382" s="155" t="s">
        <v>67</v>
      </c>
      <c r="I382" s="161"/>
      <c r="J382" s="155" t="str">
        <f>'YARIŞMA BİLGİLERİ'!$F$21</f>
        <v>Yıldız Erkekler</v>
      </c>
      <c r="K382" s="158" t="str">
        <f t="shared" si="7"/>
        <v>ESKİŞEHİR-Kulüpler arası Yıldızlar Ligi 1.Kademe Yarışmaları</v>
      </c>
      <c r="L382" s="159" t="str">
        <f>Yüksek!BC$4</f>
        <v>10 Mayıs 2014 - 15.00</v>
      </c>
      <c r="M382" s="159" t="s">
        <v>448</v>
      </c>
    </row>
    <row r="383" spans="1:13" ht="24">
      <c r="A383" s="153">
        <v>908</v>
      </c>
      <c r="B383" s="163" t="s">
        <v>67</v>
      </c>
      <c r="C383" s="154">
        <f>Yüksek!D9</f>
        <v>35698</v>
      </c>
      <c r="D383" s="158" t="str">
        <f>Yüksek!E9</f>
        <v>SERKAN GÖZEL</v>
      </c>
      <c r="E383" s="158" t="str">
        <f>Yüksek!F9</f>
        <v>İSTANBUL-ENKA SPOR KLB.</v>
      </c>
      <c r="F383" s="199">
        <f>Yüksek!BO9</f>
        <v>200</v>
      </c>
      <c r="G383" s="156">
        <f>Yüksek!A9</f>
        <v>2</v>
      </c>
      <c r="H383" s="155" t="s">
        <v>67</v>
      </c>
      <c r="I383" s="161"/>
      <c r="J383" s="155" t="str">
        <f>'YARIŞMA BİLGİLERİ'!$F$21</f>
        <v>Yıldız Erkekler</v>
      </c>
      <c r="K383" s="158" t="str">
        <f t="shared" si="7"/>
        <v>ESKİŞEHİR-Kulüpler arası Yıldızlar Ligi 1.Kademe Yarışmaları</v>
      </c>
      <c r="L383" s="159" t="str">
        <f>Yüksek!BC$4</f>
        <v>10 Mayıs 2014 - 15.00</v>
      </c>
      <c r="M383" s="159" t="s">
        <v>448</v>
      </c>
    </row>
    <row r="384" spans="1:13" ht="24">
      <c r="A384" s="153">
        <v>909</v>
      </c>
      <c r="B384" s="163" t="s">
        <v>67</v>
      </c>
      <c r="C384" s="154">
        <f>Yüksek!D10</f>
        <v>35622</v>
      </c>
      <c r="D384" s="158" t="str">
        <f>Yüksek!E10</f>
        <v>KUTAY YILDIZ</v>
      </c>
      <c r="E384" s="158" t="str">
        <f>Yüksek!F10</f>
        <v>İSTANBUL-FENERBAHÇE</v>
      </c>
      <c r="F384" s="199">
        <f>Yüksek!BO10</f>
        <v>197</v>
      </c>
      <c r="G384" s="156">
        <f>Yüksek!A10</f>
        <v>3</v>
      </c>
      <c r="H384" s="155" t="s">
        <v>67</v>
      </c>
      <c r="I384" s="161"/>
      <c r="J384" s="155" t="str">
        <f>'YARIŞMA BİLGİLERİ'!$F$21</f>
        <v>Yıldız Erkekler</v>
      </c>
      <c r="K384" s="158" t="str">
        <f t="shared" si="7"/>
        <v>ESKİŞEHİR-Kulüpler arası Yıldızlar Ligi 1.Kademe Yarışmaları</v>
      </c>
      <c r="L384" s="159" t="str">
        <f>Yüksek!BC$4</f>
        <v>10 Mayıs 2014 - 15.00</v>
      </c>
      <c r="M384" s="159" t="s">
        <v>448</v>
      </c>
    </row>
    <row r="385" spans="1:13" ht="24">
      <c r="A385" s="153">
        <v>910</v>
      </c>
      <c r="B385" s="163" t="s">
        <v>67</v>
      </c>
      <c r="C385" s="154">
        <f>Yüksek!D11</f>
        <v>35492</v>
      </c>
      <c r="D385" s="158" t="str">
        <f>Yüksek!E11</f>
        <v>FURKAN ARDIÇ</v>
      </c>
      <c r="E385" s="158" t="str">
        <f>Yüksek!F11</f>
        <v>MERSİN-MESKİ SPOR KLB.</v>
      </c>
      <c r="F385" s="199">
        <f>Yüksek!BO11</f>
        <v>191</v>
      </c>
      <c r="G385" s="156">
        <f>Yüksek!A11</f>
        <v>4</v>
      </c>
      <c r="H385" s="155" t="s">
        <v>67</v>
      </c>
      <c r="I385" s="161"/>
      <c r="J385" s="155" t="str">
        <f>'YARIŞMA BİLGİLERİ'!$F$21</f>
        <v>Yıldız Erkekler</v>
      </c>
      <c r="K385" s="158" t="str">
        <f t="shared" si="7"/>
        <v>ESKİŞEHİR-Kulüpler arası Yıldızlar Ligi 1.Kademe Yarışmaları</v>
      </c>
      <c r="L385" s="159" t="str">
        <f>Yüksek!BC$4</f>
        <v>10 Mayıs 2014 - 15.00</v>
      </c>
      <c r="M385" s="159" t="s">
        <v>448</v>
      </c>
    </row>
    <row r="386" spans="1:13" ht="24">
      <c r="A386" s="153">
        <v>911</v>
      </c>
      <c r="B386" s="163" t="s">
        <v>67</v>
      </c>
      <c r="C386" s="154">
        <f>Yüksek!D12</f>
        <v>35963</v>
      </c>
      <c r="D386" s="158" t="str">
        <f>Yüksek!E12</f>
        <v>H. ALPER GÜRSES</v>
      </c>
      <c r="E386" s="158" t="str">
        <f>Yüksek!F12</f>
        <v>İZMİR-ÇİMENTAŞ SP.KLB.</v>
      </c>
      <c r="F386" s="199">
        <f>Yüksek!BO12</f>
        <v>188</v>
      </c>
      <c r="G386" s="156">
        <f>Yüksek!A12</f>
        <v>5</v>
      </c>
      <c r="H386" s="155" t="s">
        <v>67</v>
      </c>
      <c r="I386" s="161"/>
      <c r="J386" s="155" t="str">
        <f>'YARIŞMA BİLGİLERİ'!$F$21</f>
        <v>Yıldız Erkekler</v>
      </c>
      <c r="K386" s="158" t="str">
        <f t="shared" si="7"/>
        <v>ESKİŞEHİR-Kulüpler arası Yıldızlar Ligi 1.Kademe Yarışmaları</v>
      </c>
      <c r="L386" s="159" t="str">
        <f>Yüksek!BC$4</f>
        <v>10 Mayıs 2014 - 15.00</v>
      </c>
      <c r="M386" s="159" t="s">
        <v>448</v>
      </c>
    </row>
    <row r="387" spans="1:13" ht="24">
      <c r="A387" s="153">
        <v>912</v>
      </c>
      <c r="B387" s="163" t="s">
        <v>67</v>
      </c>
      <c r="C387" s="154">
        <f>Yüksek!D13</f>
        <v>35472</v>
      </c>
      <c r="D387" s="158" t="str">
        <f>Yüksek!E13</f>
        <v>ALPER KAAN YASİN</v>
      </c>
      <c r="E387" s="158" t="str">
        <f>Yüksek!F13</f>
        <v>ANKARA-EGO SP.KLB.</v>
      </c>
      <c r="F387" s="199">
        <f>Yüksek!BO13</f>
        <v>179</v>
      </c>
      <c r="G387" s="156">
        <f>Yüksek!A13</f>
        <v>6</v>
      </c>
      <c r="H387" s="155" t="s">
        <v>67</v>
      </c>
      <c r="I387" s="161"/>
      <c r="J387" s="155" t="str">
        <f>'YARIŞMA BİLGİLERİ'!$F$21</f>
        <v>Yıldız Erkekler</v>
      </c>
      <c r="K387" s="158" t="str">
        <f t="shared" si="7"/>
        <v>ESKİŞEHİR-Kulüpler arası Yıldızlar Ligi 1.Kademe Yarışmaları</v>
      </c>
      <c r="L387" s="159" t="str">
        <f>Yüksek!BC$4</f>
        <v>10 Mayıs 2014 - 15.00</v>
      </c>
      <c r="M387" s="159" t="s">
        <v>448</v>
      </c>
    </row>
    <row r="388" spans="1:13" ht="24">
      <c r="A388" s="153">
        <v>913</v>
      </c>
      <c r="B388" s="163" t="s">
        <v>67</v>
      </c>
      <c r="C388" s="154">
        <f>Yüksek!D14</f>
        <v>35431</v>
      </c>
      <c r="D388" s="158" t="str">
        <f>Yüksek!E14</f>
        <v>A.SEMET ARIHAN</v>
      </c>
      <c r="E388" s="158" t="str">
        <f>Yüksek!F14</f>
        <v>ESKİŞEHİR-B.ŞHR.BLD.GNÇ.SP.KLB.</v>
      </c>
      <c r="F388" s="199">
        <f>Yüksek!BO14</f>
        <v>179</v>
      </c>
      <c r="G388" s="156">
        <f>Yüksek!A14</f>
        <v>7</v>
      </c>
      <c r="H388" s="155" t="s">
        <v>67</v>
      </c>
      <c r="I388" s="161"/>
      <c r="J388" s="155" t="str">
        <f>'YARIŞMA BİLGİLERİ'!$F$21</f>
        <v>Yıldız Erkekler</v>
      </c>
      <c r="K388" s="158" t="str">
        <f t="shared" si="7"/>
        <v>ESKİŞEHİR-Kulüpler arası Yıldızlar Ligi 1.Kademe Yarışmaları</v>
      </c>
      <c r="L388" s="159" t="str">
        <f>Yüksek!BC$4</f>
        <v>10 Mayıs 2014 - 15.00</v>
      </c>
      <c r="M388" s="159" t="s">
        <v>448</v>
      </c>
    </row>
    <row r="389" spans="1:13" ht="24">
      <c r="A389" s="153">
        <v>914</v>
      </c>
      <c r="B389" s="163" t="s">
        <v>67</v>
      </c>
      <c r="C389" s="154">
        <f>Yüksek!D15</f>
        <v>36161</v>
      </c>
      <c r="D389" s="158" t="str">
        <f>Yüksek!E15</f>
        <v>M.SALİH BARAN</v>
      </c>
      <c r="E389" s="158" t="str">
        <f>Yüksek!F15</f>
        <v>İZMİR-KONAK BLD.SP.KLB.</v>
      </c>
      <c r="F389" s="199">
        <f>Yüksek!BO15</f>
        <v>176</v>
      </c>
      <c r="G389" s="156">
        <f>Yüksek!A15</f>
        <v>8</v>
      </c>
      <c r="H389" s="155" t="s">
        <v>67</v>
      </c>
      <c r="I389" s="161"/>
      <c r="J389" s="155" t="str">
        <f>'YARIŞMA BİLGİLERİ'!$F$21</f>
        <v>Yıldız Erkekler</v>
      </c>
      <c r="K389" s="158" t="str">
        <f t="shared" si="7"/>
        <v>ESKİŞEHİR-Kulüpler arası Yıldızlar Ligi 1.Kademe Yarışmaları</v>
      </c>
      <c r="L389" s="159" t="str">
        <f>Yüksek!BC$4</f>
        <v>10 Mayıs 2014 - 15.00</v>
      </c>
      <c r="M389" s="159" t="s">
        <v>448</v>
      </c>
    </row>
    <row r="390" spans="1:13" ht="24">
      <c r="A390" s="153">
        <v>915</v>
      </c>
      <c r="B390" s="163" t="s">
        <v>67</v>
      </c>
      <c r="C390" s="154">
        <f>Yüksek!D16</f>
        <v>36301</v>
      </c>
      <c r="D390" s="158" t="str">
        <f>Yüksek!E16</f>
        <v>KADİR ÇETİNKAYA</v>
      </c>
      <c r="E390" s="158" t="str">
        <f>Yüksek!F16</f>
        <v>K.K.T.C.</v>
      </c>
      <c r="F390" s="199">
        <f>Yüksek!BO16</f>
        <v>176</v>
      </c>
      <c r="G390" s="156">
        <f>Yüksek!A16</f>
        <v>9</v>
      </c>
      <c r="H390" s="155" t="s">
        <v>67</v>
      </c>
      <c r="I390" s="161"/>
      <c r="J390" s="155" t="str">
        <f>'YARIŞMA BİLGİLERİ'!$F$21</f>
        <v>Yıldız Erkekler</v>
      </c>
      <c r="K390" s="158" t="str">
        <f t="shared" si="7"/>
        <v>ESKİŞEHİR-Kulüpler arası Yıldızlar Ligi 1.Kademe Yarışmaları</v>
      </c>
      <c r="L390" s="159" t="str">
        <f>Yüksek!BC$4</f>
        <v>10 Mayıs 2014 - 15.00</v>
      </c>
      <c r="M390" s="159" t="s">
        <v>448</v>
      </c>
    </row>
    <row r="391" spans="1:13" ht="24">
      <c r="A391" s="153">
        <v>916</v>
      </c>
      <c r="B391" s="163" t="s">
        <v>67</v>
      </c>
      <c r="C391" s="154">
        <f>Yüksek!D17</f>
        <v>36146</v>
      </c>
      <c r="D391" s="158" t="str">
        <f>Yüksek!E17</f>
        <v>MUSTAFA GÜRMERİÇ</v>
      </c>
      <c r="E391" s="158" t="str">
        <f>Yüksek!F17</f>
        <v>KOCAELİ-B.ŞHR.BLD.KAĞIT SP.KLB.</v>
      </c>
      <c r="F391" s="199">
        <f>Yüksek!BO17</f>
        <v>176</v>
      </c>
      <c r="G391" s="156">
        <f>Yüksek!A17</f>
        <v>10</v>
      </c>
      <c r="H391" s="155" t="s">
        <v>67</v>
      </c>
      <c r="I391" s="161"/>
      <c r="J391" s="155" t="str">
        <f>'YARIŞMA BİLGİLERİ'!$F$21</f>
        <v>Yıldız Erkekler</v>
      </c>
      <c r="K391" s="158" t="str">
        <f t="shared" si="7"/>
        <v>ESKİŞEHİR-Kulüpler arası Yıldızlar Ligi 1.Kademe Yarışmaları</v>
      </c>
      <c r="L391" s="159" t="str">
        <f>Yüksek!BC$4</f>
        <v>10 Mayıs 2014 - 15.00</v>
      </c>
      <c r="M391" s="159" t="s">
        <v>448</v>
      </c>
    </row>
  </sheetData>
  <sheetProtection/>
  <autoFilter ref="A2:M256"/>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364"/>
  <sheetViews>
    <sheetView view="pageBreakPreview" zoomScale="98" zoomScaleSheetLayoutView="98" zoomScalePageLayoutView="0" workbookViewId="0" topLeftCell="A337">
      <selection activeCell="C345" sqref="C345"/>
    </sheetView>
  </sheetViews>
  <sheetFormatPr defaultColWidth="6.140625" defaultRowHeight="12.75"/>
  <cols>
    <col min="1" max="1" width="6.140625" style="135" customWidth="1"/>
    <col min="2" max="2" width="16.00390625" style="209" customWidth="1"/>
    <col min="3" max="3" width="8.7109375" style="186" customWidth="1"/>
    <col min="4" max="4" width="11.7109375" style="135" customWidth="1"/>
    <col min="5" max="5" width="31.57421875" style="132" customWidth="1"/>
    <col min="6" max="6" width="30.7109375" style="210" bestFit="1" customWidth="1"/>
    <col min="7" max="7" width="12.421875" style="185" customWidth="1"/>
    <col min="8" max="8" width="9.57421875" style="138" hidden="1" customWidth="1"/>
    <col min="9" max="10" width="8.57421875" style="139" customWidth="1"/>
    <col min="11" max="11" width="8.57421875" style="137" customWidth="1"/>
    <col min="12" max="12" width="6.140625" style="132" customWidth="1"/>
    <col min="13" max="13" width="10.28125" style="132" customWidth="1"/>
    <col min="14" max="14" width="4.7109375" style="132" customWidth="1"/>
    <col min="15" max="15" width="30.421875" style="132" customWidth="1"/>
    <col min="16" max="16384" width="6.140625" style="132" customWidth="1"/>
  </cols>
  <sheetData>
    <row r="1" spans="1:11" ht="44.25" customHeight="1">
      <c r="A1" s="489" t="str">
        <f>'YARIŞMA BİLGİLERİ'!F19</f>
        <v>Kulüpler arası Yıldızlar Ligi 1.Kademe Yarışmaları</v>
      </c>
      <c r="B1" s="489"/>
      <c r="C1" s="489"/>
      <c r="D1" s="489"/>
      <c r="E1" s="490"/>
      <c r="F1" s="490"/>
      <c r="G1" s="490"/>
      <c r="H1" s="490"/>
      <c r="I1" s="489"/>
      <c r="J1" s="489"/>
      <c r="K1" s="489"/>
    </row>
    <row r="2" spans="1:11" ht="44.25" customHeight="1">
      <c r="A2" s="491" t="str">
        <f>'YARIŞMA BİLGİLERİ'!F21</f>
        <v>Yıldız Erkekler</v>
      </c>
      <c r="B2" s="491"/>
      <c r="C2" s="491"/>
      <c r="D2" s="491"/>
      <c r="E2" s="491"/>
      <c r="F2" s="207" t="s">
        <v>90</v>
      </c>
      <c r="G2" s="188"/>
      <c r="H2" s="492">
        <f ca="1">NOW()</f>
        <v>41770.96389814815</v>
      </c>
      <c r="I2" s="492"/>
      <c r="J2" s="492"/>
      <c r="K2" s="492"/>
    </row>
    <row r="3" spans="1:11" s="135" customFormat="1" ht="45" customHeight="1">
      <c r="A3" s="133" t="s">
        <v>25</v>
      </c>
      <c r="B3" s="134" t="s">
        <v>29</v>
      </c>
      <c r="C3" s="134" t="s">
        <v>80</v>
      </c>
      <c r="D3" s="133" t="s">
        <v>21</v>
      </c>
      <c r="E3" s="133" t="s">
        <v>7</v>
      </c>
      <c r="F3" s="133" t="s">
        <v>539</v>
      </c>
      <c r="G3" s="184" t="s">
        <v>139</v>
      </c>
      <c r="H3" s="181" t="s">
        <v>47</v>
      </c>
      <c r="I3" s="182" t="s">
        <v>136</v>
      </c>
      <c r="J3" s="182" t="s">
        <v>137</v>
      </c>
      <c r="K3" s="183" t="s">
        <v>138</v>
      </c>
    </row>
    <row r="4" spans="1:11" s="136" customFormat="1" ht="15.75">
      <c r="A4" s="319">
        <v>1</v>
      </c>
      <c r="B4" s="226" t="str">
        <f aca="true" t="shared" si="0" ref="B4:B12">CONCATENATE(G4,"-",I4,"-",J4)</f>
        <v>100M-3-6</v>
      </c>
      <c r="C4" s="134">
        <v>322</v>
      </c>
      <c r="D4" s="343">
        <v>35431</v>
      </c>
      <c r="E4" s="344" t="s">
        <v>799</v>
      </c>
      <c r="F4" s="345" t="s">
        <v>811</v>
      </c>
      <c r="G4" s="346" t="s">
        <v>162</v>
      </c>
      <c r="H4" s="181"/>
      <c r="I4" s="347" t="s">
        <v>981</v>
      </c>
      <c r="J4" s="347" t="s">
        <v>982</v>
      </c>
      <c r="K4" s="348">
        <v>18</v>
      </c>
    </row>
    <row r="5" spans="1:11" s="136" customFormat="1" ht="15.75">
      <c r="A5" s="319">
        <v>2</v>
      </c>
      <c r="B5" s="226" t="str">
        <f t="shared" si="0"/>
        <v>200M-3-6</v>
      </c>
      <c r="C5" s="134">
        <v>322</v>
      </c>
      <c r="D5" s="343">
        <v>35431</v>
      </c>
      <c r="E5" s="344" t="s">
        <v>799</v>
      </c>
      <c r="F5" s="345" t="s">
        <v>811</v>
      </c>
      <c r="G5" s="346" t="s">
        <v>358</v>
      </c>
      <c r="H5" s="181"/>
      <c r="I5" s="347" t="s">
        <v>981</v>
      </c>
      <c r="J5" s="347" t="s">
        <v>982</v>
      </c>
      <c r="K5" s="348">
        <v>18</v>
      </c>
    </row>
    <row r="6" spans="1:11" s="136" customFormat="1" ht="15.75">
      <c r="A6" s="319">
        <v>3</v>
      </c>
      <c r="B6" s="226" t="str">
        <f t="shared" si="0"/>
        <v>400M-3-6</v>
      </c>
      <c r="C6" s="134">
        <v>319</v>
      </c>
      <c r="D6" s="343">
        <v>35796</v>
      </c>
      <c r="E6" s="344" t="s">
        <v>800</v>
      </c>
      <c r="F6" s="345" t="s">
        <v>811</v>
      </c>
      <c r="G6" s="346" t="s">
        <v>359</v>
      </c>
      <c r="H6" s="181"/>
      <c r="I6" s="347" t="s">
        <v>981</v>
      </c>
      <c r="J6" s="347" t="s">
        <v>982</v>
      </c>
      <c r="K6" s="348">
        <v>18</v>
      </c>
    </row>
    <row r="7" spans="1:11" s="136" customFormat="1" ht="15.75">
      <c r="A7" s="319">
        <v>4</v>
      </c>
      <c r="B7" s="226" t="str">
        <f t="shared" si="0"/>
        <v>800M-2-8</v>
      </c>
      <c r="C7" s="134">
        <v>320</v>
      </c>
      <c r="D7" s="343">
        <v>35431</v>
      </c>
      <c r="E7" s="344" t="s">
        <v>801</v>
      </c>
      <c r="F7" s="345" t="s">
        <v>811</v>
      </c>
      <c r="G7" s="346" t="s">
        <v>135</v>
      </c>
      <c r="H7" s="181"/>
      <c r="I7" s="347" t="s">
        <v>985</v>
      </c>
      <c r="J7" s="347" t="s">
        <v>988</v>
      </c>
      <c r="K7" s="348">
        <v>18</v>
      </c>
    </row>
    <row r="8" spans="1:11" s="136" customFormat="1" ht="15.75">
      <c r="A8" s="319">
        <v>5</v>
      </c>
      <c r="B8" s="226" t="str">
        <f t="shared" si="0"/>
        <v>1500M-2-8</v>
      </c>
      <c r="C8" s="134">
        <v>327</v>
      </c>
      <c r="D8" s="343">
        <v>35796</v>
      </c>
      <c r="E8" s="344" t="s">
        <v>802</v>
      </c>
      <c r="F8" s="345" t="s">
        <v>811</v>
      </c>
      <c r="G8" s="346" t="s">
        <v>267</v>
      </c>
      <c r="H8" s="181"/>
      <c r="I8" s="347" t="s">
        <v>985</v>
      </c>
      <c r="J8" s="347" t="s">
        <v>988</v>
      </c>
      <c r="K8" s="348">
        <v>18</v>
      </c>
    </row>
    <row r="9" spans="1:11" s="136" customFormat="1" ht="15.75">
      <c r="A9" s="319">
        <v>6</v>
      </c>
      <c r="B9" s="226" t="str">
        <f t="shared" si="0"/>
        <v>3000M-2-8</v>
      </c>
      <c r="C9" s="134">
        <v>327</v>
      </c>
      <c r="D9" s="343">
        <v>35796</v>
      </c>
      <c r="E9" s="344" t="s">
        <v>802</v>
      </c>
      <c r="F9" s="345" t="s">
        <v>811</v>
      </c>
      <c r="G9" s="346" t="s">
        <v>457</v>
      </c>
      <c r="H9" s="181"/>
      <c r="I9" s="347" t="s">
        <v>985</v>
      </c>
      <c r="J9" s="347" t="s">
        <v>988</v>
      </c>
      <c r="K9" s="348">
        <v>18</v>
      </c>
    </row>
    <row r="10" spans="1:11" s="136" customFormat="1" ht="15.75">
      <c r="A10" s="319">
        <v>7</v>
      </c>
      <c r="B10" s="226" t="str">
        <f t="shared" si="0"/>
        <v>110M.ENG-3-6</v>
      </c>
      <c r="C10" s="134">
        <v>330</v>
      </c>
      <c r="D10" s="343">
        <v>35796</v>
      </c>
      <c r="E10" s="344" t="s">
        <v>803</v>
      </c>
      <c r="F10" s="345" t="s">
        <v>811</v>
      </c>
      <c r="G10" s="346" t="s">
        <v>1075</v>
      </c>
      <c r="H10" s="181"/>
      <c r="I10" s="347" t="s">
        <v>981</v>
      </c>
      <c r="J10" s="347" t="s">
        <v>982</v>
      </c>
      <c r="K10" s="348">
        <v>18</v>
      </c>
    </row>
    <row r="11" spans="1:11" s="136" customFormat="1" ht="15.75">
      <c r="A11" s="319">
        <v>8</v>
      </c>
      <c r="B11" s="226" t="str">
        <f t="shared" si="0"/>
        <v>400M.ENG-3-6</v>
      </c>
      <c r="C11" s="134">
        <v>330</v>
      </c>
      <c r="D11" s="343">
        <v>35796</v>
      </c>
      <c r="E11" s="344" t="s">
        <v>803</v>
      </c>
      <c r="F11" s="345" t="s">
        <v>811</v>
      </c>
      <c r="G11" s="346" t="s">
        <v>456</v>
      </c>
      <c r="H11" s="181"/>
      <c r="I11" s="347" t="s">
        <v>981</v>
      </c>
      <c r="J11" s="347" t="s">
        <v>982</v>
      </c>
      <c r="K11" s="348">
        <v>18</v>
      </c>
    </row>
    <row r="12" spans="1:11" s="136" customFormat="1" ht="15.75">
      <c r="A12" s="319">
        <v>9</v>
      </c>
      <c r="B12" s="226" t="str">
        <f t="shared" si="0"/>
        <v>2000M.ENG-2-8</v>
      </c>
      <c r="C12" s="134">
        <v>318</v>
      </c>
      <c r="D12" s="343">
        <v>35796</v>
      </c>
      <c r="E12" s="344" t="s">
        <v>804</v>
      </c>
      <c r="F12" s="345" t="s">
        <v>811</v>
      </c>
      <c r="G12" s="346" t="s">
        <v>545</v>
      </c>
      <c r="H12" s="181"/>
      <c r="I12" s="347" t="s">
        <v>985</v>
      </c>
      <c r="J12" s="347" t="s">
        <v>988</v>
      </c>
      <c r="K12" s="348">
        <v>18</v>
      </c>
    </row>
    <row r="13" spans="1:11" s="136" customFormat="1" ht="15.75">
      <c r="A13" s="319">
        <v>10</v>
      </c>
      <c r="B13" s="226" t="str">
        <f aca="true" t="shared" si="1" ref="B13:B20">CONCATENATE(G13,"-",K13)</f>
        <v>GÜLLE-18</v>
      </c>
      <c r="C13" s="134">
        <v>328</v>
      </c>
      <c r="D13" s="343">
        <v>35431</v>
      </c>
      <c r="E13" s="344" t="s">
        <v>805</v>
      </c>
      <c r="F13" s="345" t="s">
        <v>811</v>
      </c>
      <c r="G13" s="346" t="s">
        <v>269</v>
      </c>
      <c r="H13" s="181"/>
      <c r="I13" s="347" t="s">
        <v>981</v>
      </c>
      <c r="J13" s="347" t="s">
        <v>982</v>
      </c>
      <c r="K13" s="348">
        <v>18</v>
      </c>
    </row>
    <row r="14" spans="1:11" s="136" customFormat="1" ht="15.75">
      <c r="A14" s="319">
        <v>11</v>
      </c>
      <c r="B14" s="226" t="str">
        <f t="shared" si="1"/>
        <v>DİSK-18</v>
      </c>
      <c r="C14" s="134">
        <v>328</v>
      </c>
      <c r="D14" s="343">
        <v>35431</v>
      </c>
      <c r="E14" s="344" t="s">
        <v>805</v>
      </c>
      <c r="F14" s="345" t="s">
        <v>811</v>
      </c>
      <c r="G14" s="346" t="s">
        <v>270</v>
      </c>
      <c r="H14" s="181"/>
      <c r="I14" s="347" t="s">
        <v>981</v>
      </c>
      <c r="J14" s="347" t="s">
        <v>982</v>
      </c>
      <c r="K14" s="348">
        <v>18</v>
      </c>
    </row>
    <row r="15" spans="1:11" s="136" customFormat="1" ht="15.75">
      <c r="A15" s="319">
        <v>12</v>
      </c>
      <c r="B15" s="226" t="str">
        <f t="shared" si="1"/>
        <v>CİRİT-18</v>
      </c>
      <c r="C15" s="134">
        <v>315</v>
      </c>
      <c r="D15" s="343">
        <v>35796</v>
      </c>
      <c r="E15" s="344" t="s">
        <v>806</v>
      </c>
      <c r="F15" s="345" t="s">
        <v>811</v>
      </c>
      <c r="G15" s="346" t="s">
        <v>271</v>
      </c>
      <c r="H15" s="181"/>
      <c r="I15" s="347" t="s">
        <v>981</v>
      </c>
      <c r="J15" s="347" t="s">
        <v>982</v>
      </c>
      <c r="K15" s="348">
        <v>18</v>
      </c>
    </row>
    <row r="16" spans="1:11" s="136" customFormat="1" ht="15.75">
      <c r="A16" s="319">
        <v>13</v>
      </c>
      <c r="B16" s="226" t="str">
        <f t="shared" si="1"/>
        <v>ÇEKİÇ-18</v>
      </c>
      <c r="C16" s="134">
        <v>316</v>
      </c>
      <c r="D16" s="343">
        <v>35431</v>
      </c>
      <c r="E16" s="344" t="s">
        <v>807</v>
      </c>
      <c r="F16" s="345" t="s">
        <v>811</v>
      </c>
      <c r="G16" s="346" t="s">
        <v>460</v>
      </c>
      <c r="H16" s="181"/>
      <c r="I16" s="347" t="s">
        <v>981</v>
      </c>
      <c r="J16" s="347" t="s">
        <v>982</v>
      </c>
      <c r="K16" s="348">
        <v>18</v>
      </c>
    </row>
    <row r="17" spans="1:11" s="136" customFormat="1" ht="15.75">
      <c r="A17" s="319">
        <v>14</v>
      </c>
      <c r="B17" s="226" t="str">
        <f t="shared" si="1"/>
        <v>UZUN-18</v>
      </c>
      <c r="C17" s="134">
        <v>325</v>
      </c>
      <c r="D17" s="343">
        <v>35796</v>
      </c>
      <c r="E17" s="344" t="s">
        <v>808</v>
      </c>
      <c r="F17" s="345" t="s">
        <v>811</v>
      </c>
      <c r="G17" s="346" t="s">
        <v>66</v>
      </c>
      <c r="H17" s="181"/>
      <c r="I17" s="347" t="s">
        <v>981</v>
      </c>
      <c r="J17" s="347" t="s">
        <v>982</v>
      </c>
      <c r="K17" s="348">
        <v>18</v>
      </c>
    </row>
    <row r="18" spans="1:11" s="136" customFormat="1" ht="15.75">
      <c r="A18" s="319">
        <v>15</v>
      </c>
      <c r="B18" s="226" t="str">
        <f t="shared" si="1"/>
        <v>ÜÇADIM-18</v>
      </c>
      <c r="C18" s="134">
        <v>325</v>
      </c>
      <c r="D18" s="343">
        <v>35796</v>
      </c>
      <c r="E18" s="344" t="s">
        <v>808</v>
      </c>
      <c r="F18" s="345" t="s">
        <v>811</v>
      </c>
      <c r="G18" s="346" t="s">
        <v>360</v>
      </c>
      <c r="H18" s="181"/>
      <c r="I18" s="347" t="s">
        <v>981</v>
      </c>
      <c r="J18" s="347" t="s">
        <v>982</v>
      </c>
      <c r="K18" s="348">
        <v>18</v>
      </c>
    </row>
    <row r="19" spans="1:11" s="136" customFormat="1" ht="15.75">
      <c r="A19" s="319">
        <v>16</v>
      </c>
      <c r="B19" s="226" t="str">
        <f t="shared" si="1"/>
        <v>YÜKSEK-18</v>
      </c>
      <c r="C19" s="134">
        <v>329</v>
      </c>
      <c r="D19" s="343">
        <v>35431</v>
      </c>
      <c r="E19" s="344" t="s">
        <v>809</v>
      </c>
      <c r="F19" s="345" t="s">
        <v>811</v>
      </c>
      <c r="G19" s="346" t="s">
        <v>67</v>
      </c>
      <c r="H19" s="181"/>
      <c r="I19" s="347" t="s">
        <v>981</v>
      </c>
      <c r="J19" s="347" t="s">
        <v>982</v>
      </c>
      <c r="K19" s="348">
        <v>18</v>
      </c>
    </row>
    <row r="20" spans="1:11" s="136" customFormat="1" ht="15.75">
      <c r="A20" s="319">
        <v>17</v>
      </c>
      <c r="B20" s="226" t="str">
        <f t="shared" si="1"/>
        <v>SIRIK-18</v>
      </c>
      <c r="C20" s="134">
        <v>324</v>
      </c>
      <c r="D20" s="343">
        <v>36161</v>
      </c>
      <c r="E20" s="344" t="s">
        <v>810</v>
      </c>
      <c r="F20" s="345" t="s">
        <v>811</v>
      </c>
      <c r="G20" s="346" t="s">
        <v>361</v>
      </c>
      <c r="H20" s="181"/>
      <c r="I20" s="347" t="s">
        <v>981</v>
      </c>
      <c r="J20" s="347" t="s">
        <v>982</v>
      </c>
      <c r="K20" s="348">
        <v>18</v>
      </c>
    </row>
    <row r="21" spans="1:11" s="136" customFormat="1" ht="62.25" customHeight="1">
      <c r="A21" s="319">
        <v>18</v>
      </c>
      <c r="B21" s="226" t="str">
        <f aca="true" t="shared" si="2" ref="B21:B31">CONCATENATE(G21,"-",I21,"-",J21)</f>
        <v>4X100M-3-6</v>
      </c>
      <c r="C21" s="134" t="s">
        <v>1094</v>
      </c>
      <c r="D21" s="343" t="s">
        <v>1073</v>
      </c>
      <c r="E21" s="344" t="s">
        <v>1095</v>
      </c>
      <c r="F21" s="345" t="s">
        <v>811</v>
      </c>
      <c r="G21" s="346" t="s">
        <v>461</v>
      </c>
      <c r="H21" s="181"/>
      <c r="I21" s="347" t="s">
        <v>981</v>
      </c>
      <c r="J21" s="347" t="s">
        <v>982</v>
      </c>
      <c r="K21" s="348">
        <v>18</v>
      </c>
    </row>
    <row r="22" spans="1:11" s="136" customFormat="1" ht="51">
      <c r="A22" s="319">
        <v>19</v>
      </c>
      <c r="B22" s="226" t="str">
        <f t="shared" si="2"/>
        <v>İSVEÇ-3-6</v>
      </c>
      <c r="C22" s="134" t="s">
        <v>1166</v>
      </c>
      <c r="D22" s="343" t="s">
        <v>1073</v>
      </c>
      <c r="E22" s="344" t="s">
        <v>1167</v>
      </c>
      <c r="F22" s="345" t="s">
        <v>811</v>
      </c>
      <c r="G22" s="346" t="s">
        <v>546</v>
      </c>
      <c r="H22" s="181"/>
      <c r="I22" s="347" t="s">
        <v>981</v>
      </c>
      <c r="J22" s="347" t="s">
        <v>982</v>
      </c>
      <c r="K22" s="348">
        <v>18</v>
      </c>
    </row>
    <row r="23" spans="1:11" s="136" customFormat="1" ht="15.75">
      <c r="A23" s="319">
        <v>20</v>
      </c>
      <c r="B23" s="226" t="str">
        <f t="shared" si="2"/>
        <v>100M-1-7</v>
      </c>
      <c r="C23" s="349">
        <v>337</v>
      </c>
      <c r="D23" s="350">
        <v>35586</v>
      </c>
      <c r="E23" s="351" t="s">
        <v>1014</v>
      </c>
      <c r="F23" s="352" t="s">
        <v>812</v>
      </c>
      <c r="G23" s="353" t="s">
        <v>162</v>
      </c>
      <c r="H23" s="354"/>
      <c r="I23" s="355" t="s">
        <v>983</v>
      </c>
      <c r="J23" s="355" t="s">
        <v>984</v>
      </c>
      <c r="K23" s="356">
        <v>6</v>
      </c>
    </row>
    <row r="24" spans="1:11" s="136" customFormat="1" ht="15.75">
      <c r="A24" s="319">
        <v>21</v>
      </c>
      <c r="B24" s="226" t="str">
        <f t="shared" si="2"/>
        <v>200M-1-7</v>
      </c>
      <c r="C24" s="349">
        <v>337</v>
      </c>
      <c r="D24" s="350">
        <v>35586</v>
      </c>
      <c r="E24" s="351" t="s">
        <v>1014</v>
      </c>
      <c r="F24" s="352" t="s">
        <v>812</v>
      </c>
      <c r="G24" s="353" t="s">
        <v>358</v>
      </c>
      <c r="H24" s="354"/>
      <c r="I24" s="355" t="s">
        <v>983</v>
      </c>
      <c r="J24" s="355" t="s">
        <v>984</v>
      </c>
      <c r="K24" s="356">
        <v>6</v>
      </c>
    </row>
    <row r="25" spans="1:11" s="136" customFormat="1" ht="15.75">
      <c r="A25" s="319">
        <v>22</v>
      </c>
      <c r="B25" s="226" t="str">
        <f t="shared" si="2"/>
        <v>400M-1-7</v>
      </c>
      <c r="C25" s="349">
        <v>331</v>
      </c>
      <c r="D25" s="350">
        <v>35560</v>
      </c>
      <c r="E25" s="351" t="s">
        <v>1106</v>
      </c>
      <c r="F25" s="352" t="s">
        <v>812</v>
      </c>
      <c r="G25" s="353" t="s">
        <v>359</v>
      </c>
      <c r="H25" s="354"/>
      <c r="I25" s="355" t="s">
        <v>983</v>
      </c>
      <c r="J25" s="355" t="s">
        <v>984</v>
      </c>
      <c r="K25" s="356">
        <v>6</v>
      </c>
    </row>
    <row r="26" spans="1:11" s="136" customFormat="1" ht="15.75">
      <c r="A26" s="319">
        <v>23</v>
      </c>
      <c r="B26" s="226" t="str">
        <f t="shared" si="2"/>
        <v>800M-1-6</v>
      </c>
      <c r="C26" s="349">
        <v>331</v>
      </c>
      <c r="D26" s="350">
        <v>35560</v>
      </c>
      <c r="E26" s="351" t="s">
        <v>1106</v>
      </c>
      <c r="F26" s="352" t="s">
        <v>812</v>
      </c>
      <c r="G26" s="353" t="s">
        <v>135</v>
      </c>
      <c r="H26" s="354"/>
      <c r="I26" s="355" t="s">
        <v>983</v>
      </c>
      <c r="J26" s="355" t="s">
        <v>982</v>
      </c>
      <c r="K26" s="356">
        <v>6</v>
      </c>
    </row>
    <row r="27" spans="1:11" s="136" customFormat="1" ht="15.75">
      <c r="A27" s="319">
        <v>24</v>
      </c>
      <c r="B27" s="226" t="str">
        <f t="shared" si="2"/>
        <v>1500M-1-6</v>
      </c>
      <c r="C27" s="349">
        <v>343</v>
      </c>
      <c r="D27" s="350">
        <v>36520</v>
      </c>
      <c r="E27" s="351" t="s">
        <v>1128</v>
      </c>
      <c r="F27" s="352" t="s">
        <v>812</v>
      </c>
      <c r="G27" s="353" t="s">
        <v>267</v>
      </c>
      <c r="H27" s="354"/>
      <c r="I27" s="355" t="s">
        <v>983</v>
      </c>
      <c r="J27" s="355" t="s">
        <v>982</v>
      </c>
      <c r="K27" s="356">
        <v>6</v>
      </c>
    </row>
    <row r="28" spans="1:11" s="136" customFormat="1" ht="15.75">
      <c r="A28" s="319">
        <v>25</v>
      </c>
      <c r="B28" s="226" t="str">
        <f t="shared" si="2"/>
        <v>3000M-1-6</v>
      </c>
      <c r="C28" s="349">
        <v>343</v>
      </c>
      <c r="D28" s="350">
        <v>36520</v>
      </c>
      <c r="E28" s="351" t="s">
        <v>1128</v>
      </c>
      <c r="F28" s="352" t="s">
        <v>812</v>
      </c>
      <c r="G28" s="353" t="s">
        <v>457</v>
      </c>
      <c r="H28" s="354"/>
      <c r="I28" s="355" t="s">
        <v>983</v>
      </c>
      <c r="J28" s="355" t="s">
        <v>982</v>
      </c>
      <c r="K28" s="356">
        <v>6</v>
      </c>
    </row>
    <row r="29" spans="1:11" s="136" customFormat="1" ht="15.75">
      <c r="A29" s="319">
        <v>26</v>
      </c>
      <c r="B29" s="226" t="str">
        <f t="shared" si="2"/>
        <v>110M.ENG-1-7</v>
      </c>
      <c r="C29" s="349">
        <v>345</v>
      </c>
      <c r="D29" s="350">
        <v>35507</v>
      </c>
      <c r="E29" s="351" t="s">
        <v>1015</v>
      </c>
      <c r="F29" s="352" t="s">
        <v>812</v>
      </c>
      <c r="G29" s="353" t="s">
        <v>1075</v>
      </c>
      <c r="H29" s="354"/>
      <c r="I29" s="355" t="s">
        <v>983</v>
      </c>
      <c r="J29" s="355" t="s">
        <v>984</v>
      </c>
      <c r="K29" s="356">
        <v>6</v>
      </c>
    </row>
    <row r="30" spans="1:11" s="136" customFormat="1" ht="15.75">
      <c r="A30" s="319">
        <v>27</v>
      </c>
      <c r="B30" s="226" t="str">
        <f t="shared" si="2"/>
        <v>400M.ENG-1-7</v>
      </c>
      <c r="C30" s="349">
        <v>345</v>
      </c>
      <c r="D30" s="350">
        <v>35507</v>
      </c>
      <c r="E30" s="351" t="s">
        <v>1015</v>
      </c>
      <c r="F30" s="352" t="s">
        <v>812</v>
      </c>
      <c r="G30" s="353" t="s">
        <v>456</v>
      </c>
      <c r="H30" s="354"/>
      <c r="I30" s="355" t="s">
        <v>983</v>
      </c>
      <c r="J30" s="355" t="s">
        <v>984</v>
      </c>
      <c r="K30" s="356">
        <v>6</v>
      </c>
    </row>
    <row r="31" spans="1:11" s="136" customFormat="1" ht="15.75">
      <c r="A31" s="319">
        <v>28</v>
      </c>
      <c r="B31" s="226" t="str">
        <f t="shared" si="2"/>
        <v>2000M.ENG-1-6</v>
      </c>
      <c r="C31" s="349">
        <v>339</v>
      </c>
      <c r="D31" s="350">
        <v>35679</v>
      </c>
      <c r="E31" s="351" t="s">
        <v>1016</v>
      </c>
      <c r="F31" s="352" t="s">
        <v>812</v>
      </c>
      <c r="G31" s="353" t="s">
        <v>545</v>
      </c>
      <c r="H31" s="354"/>
      <c r="I31" s="355" t="s">
        <v>983</v>
      </c>
      <c r="J31" s="355" t="s">
        <v>982</v>
      </c>
      <c r="K31" s="356">
        <v>6</v>
      </c>
    </row>
    <row r="32" spans="1:11" s="136" customFormat="1" ht="15.75">
      <c r="A32" s="319">
        <v>29</v>
      </c>
      <c r="B32" s="226" t="str">
        <f aca="true" t="shared" si="3" ref="B32:B39">CONCATENATE(G32,"-",K32)</f>
        <v>GÜLLE-6</v>
      </c>
      <c r="C32" s="349">
        <v>346</v>
      </c>
      <c r="D32" s="350">
        <v>35743</v>
      </c>
      <c r="E32" s="351" t="s">
        <v>1017</v>
      </c>
      <c r="F32" s="352" t="s">
        <v>812</v>
      </c>
      <c r="G32" s="353" t="s">
        <v>269</v>
      </c>
      <c r="H32" s="354"/>
      <c r="I32" s="355" t="s">
        <v>983</v>
      </c>
      <c r="J32" s="355" t="s">
        <v>984</v>
      </c>
      <c r="K32" s="356">
        <v>6</v>
      </c>
    </row>
    <row r="33" spans="1:11" s="136" customFormat="1" ht="15.75">
      <c r="A33" s="319">
        <v>30</v>
      </c>
      <c r="B33" s="226" t="str">
        <f t="shared" si="3"/>
        <v>DİSK-6</v>
      </c>
      <c r="C33" s="349">
        <v>336</v>
      </c>
      <c r="D33" s="350">
        <v>35817</v>
      </c>
      <c r="E33" s="351" t="s">
        <v>1018</v>
      </c>
      <c r="F33" s="352" t="s">
        <v>812</v>
      </c>
      <c r="G33" s="353" t="s">
        <v>270</v>
      </c>
      <c r="H33" s="354"/>
      <c r="I33" s="355" t="s">
        <v>983</v>
      </c>
      <c r="J33" s="355" t="s">
        <v>984</v>
      </c>
      <c r="K33" s="356">
        <v>6</v>
      </c>
    </row>
    <row r="34" spans="1:11" s="136" customFormat="1" ht="15.75">
      <c r="A34" s="319">
        <v>31</v>
      </c>
      <c r="B34" s="226" t="str">
        <f t="shared" si="3"/>
        <v>CİRİT-6</v>
      </c>
      <c r="C34" s="349">
        <v>342</v>
      </c>
      <c r="D34" s="350">
        <v>36008</v>
      </c>
      <c r="E34" s="351" t="s">
        <v>1019</v>
      </c>
      <c r="F34" s="352" t="s">
        <v>812</v>
      </c>
      <c r="G34" s="353" t="s">
        <v>271</v>
      </c>
      <c r="H34" s="354"/>
      <c r="I34" s="355" t="s">
        <v>983</v>
      </c>
      <c r="J34" s="355" t="s">
        <v>984</v>
      </c>
      <c r="K34" s="356">
        <v>6</v>
      </c>
    </row>
    <row r="35" spans="1:11" s="136" customFormat="1" ht="15.75">
      <c r="A35" s="319">
        <v>32</v>
      </c>
      <c r="B35" s="226" t="str">
        <f t="shared" si="3"/>
        <v>ÇEKİÇ-6</v>
      </c>
      <c r="C35" s="349">
        <v>340</v>
      </c>
      <c r="D35" s="350">
        <v>35960</v>
      </c>
      <c r="E35" s="351" t="s">
        <v>1020</v>
      </c>
      <c r="F35" s="352" t="s">
        <v>812</v>
      </c>
      <c r="G35" s="353" t="s">
        <v>460</v>
      </c>
      <c r="H35" s="354"/>
      <c r="I35" s="355" t="s">
        <v>983</v>
      </c>
      <c r="J35" s="355" t="s">
        <v>984</v>
      </c>
      <c r="K35" s="356">
        <v>6</v>
      </c>
    </row>
    <row r="36" spans="1:11" s="136" customFormat="1" ht="15.75">
      <c r="A36" s="319">
        <v>33</v>
      </c>
      <c r="B36" s="226" t="str">
        <f t="shared" si="3"/>
        <v>UZUN-6</v>
      </c>
      <c r="C36" s="349">
        <v>348</v>
      </c>
      <c r="D36" s="350">
        <v>35567</v>
      </c>
      <c r="E36" s="351" t="s">
        <v>1021</v>
      </c>
      <c r="F36" s="352" t="s">
        <v>812</v>
      </c>
      <c r="G36" s="353" t="s">
        <v>66</v>
      </c>
      <c r="H36" s="354"/>
      <c r="I36" s="355" t="s">
        <v>983</v>
      </c>
      <c r="J36" s="355" t="s">
        <v>984</v>
      </c>
      <c r="K36" s="356">
        <v>6</v>
      </c>
    </row>
    <row r="37" spans="1:11" s="136" customFormat="1" ht="15.75">
      <c r="A37" s="319">
        <v>34</v>
      </c>
      <c r="B37" s="226" t="str">
        <f t="shared" si="3"/>
        <v>ÜÇADIM-6</v>
      </c>
      <c r="C37" s="349">
        <v>333</v>
      </c>
      <c r="D37" s="350">
        <v>35472</v>
      </c>
      <c r="E37" s="351" t="s">
        <v>1022</v>
      </c>
      <c r="F37" s="352" t="s">
        <v>812</v>
      </c>
      <c r="G37" s="353" t="s">
        <v>360</v>
      </c>
      <c r="H37" s="354"/>
      <c r="I37" s="355" t="s">
        <v>983</v>
      </c>
      <c r="J37" s="355" t="s">
        <v>984</v>
      </c>
      <c r="K37" s="356">
        <v>6</v>
      </c>
    </row>
    <row r="38" spans="1:11" s="136" customFormat="1" ht="15.75">
      <c r="A38" s="319">
        <v>35</v>
      </c>
      <c r="B38" s="226" t="str">
        <f t="shared" si="3"/>
        <v>YÜKSEK-6</v>
      </c>
      <c r="C38" s="349">
        <v>333</v>
      </c>
      <c r="D38" s="350">
        <v>35472</v>
      </c>
      <c r="E38" s="351" t="s">
        <v>1022</v>
      </c>
      <c r="F38" s="352" t="s">
        <v>812</v>
      </c>
      <c r="G38" s="353" t="s">
        <v>67</v>
      </c>
      <c r="H38" s="354"/>
      <c r="I38" s="355" t="s">
        <v>983</v>
      </c>
      <c r="J38" s="355" t="s">
        <v>984</v>
      </c>
      <c r="K38" s="356">
        <v>6</v>
      </c>
    </row>
    <row r="39" spans="1:11" s="136" customFormat="1" ht="15.75">
      <c r="A39" s="319">
        <v>36</v>
      </c>
      <c r="B39" s="226" t="str">
        <f t="shared" si="3"/>
        <v>SIRIK-6</v>
      </c>
      <c r="C39" s="349">
        <v>332</v>
      </c>
      <c r="D39" s="350">
        <v>36045</v>
      </c>
      <c r="E39" s="351" t="s">
        <v>1023</v>
      </c>
      <c r="F39" s="352" t="s">
        <v>812</v>
      </c>
      <c r="G39" s="353" t="s">
        <v>361</v>
      </c>
      <c r="H39" s="354"/>
      <c r="I39" s="355" t="s">
        <v>983</v>
      </c>
      <c r="J39" s="355" t="s">
        <v>984</v>
      </c>
      <c r="K39" s="356">
        <v>6</v>
      </c>
    </row>
    <row r="40" spans="1:11" s="136" customFormat="1" ht="51">
      <c r="A40" s="319">
        <v>37</v>
      </c>
      <c r="B40" s="226" t="str">
        <f aca="true" t="shared" si="4" ref="B40:B50">CONCATENATE(G40,"-",I40,"-",J40)</f>
        <v>4X100M-1-7</v>
      </c>
      <c r="C40" s="349" t="s">
        <v>1092</v>
      </c>
      <c r="D40" s="350" t="s">
        <v>1003</v>
      </c>
      <c r="E40" s="351" t="s">
        <v>1091</v>
      </c>
      <c r="F40" s="352" t="s">
        <v>812</v>
      </c>
      <c r="G40" s="353" t="s">
        <v>461</v>
      </c>
      <c r="H40" s="354"/>
      <c r="I40" s="355" t="s">
        <v>983</v>
      </c>
      <c r="J40" s="355" t="s">
        <v>984</v>
      </c>
      <c r="K40" s="356">
        <v>6</v>
      </c>
    </row>
    <row r="41" spans="1:11" s="136" customFormat="1" ht="51">
      <c r="A41" s="319">
        <v>38</v>
      </c>
      <c r="B41" s="226" t="str">
        <f t="shared" si="4"/>
        <v>İSVEÇ-1-7</v>
      </c>
      <c r="C41" s="349" t="s">
        <v>1185</v>
      </c>
      <c r="D41" s="350" t="s">
        <v>1073</v>
      </c>
      <c r="E41" s="351" t="s">
        <v>1186</v>
      </c>
      <c r="F41" s="352" t="s">
        <v>812</v>
      </c>
      <c r="G41" s="353" t="s">
        <v>546</v>
      </c>
      <c r="H41" s="354"/>
      <c r="I41" s="355" t="s">
        <v>983</v>
      </c>
      <c r="J41" s="355" t="s">
        <v>984</v>
      </c>
      <c r="K41" s="356">
        <v>6</v>
      </c>
    </row>
    <row r="42" spans="1:11" s="136" customFormat="1" ht="15.75">
      <c r="A42" s="319">
        <v>39</v>
      </c>
      <c r="B42" s="226" t="str">
        <f t="shared" si="4"/>
        <v>100M-2-6</v>
      </c>
      <c r="C42" s="134">
        <v>366</v>
      </c>
      <c r="D42" s="343">
        <v>35852</v>
      </c>
      <c r="E42" s="344" t="s">
        <v>813</v>
      </c>
      <c r="F42" s="345" t="s">
        <v>823</v>
      </c>
      <c r="G42" s="346" t="s">
        <v>162</v>
      </c>
      <c r="H42" s="181"/>
      <c r="I42" s="347" t="s">
        <v>985</v>
      </c>
      <c r="J42" s="347" t="s">
        <v>982</v>
      </c>
      <c r="K42" s="348">
        <v>12</v>
      </c>
    </row>
    <row r="43" spans="1:11" s="136" customFormat="1" ht="15.75">
      <c r="A43" s="319">
        <v>40</v>
      </c>
      <c r="B43" s="226" t="str">
        <f t="shared" si="4"/>
        <v>200M-2-6</v>
      </c>
      <c r="C43" s="134">
        <v>369</v>
      </c>
      <c r="D43" s="343">
        <v>36165</v>
      </c>
      <c r="E43" s="344" t="s">
        <v>814</v>
      </c>
      <c r="F43" s="345" t="s">
        <v>823</v>
      </c>
      <c r="G43" s="346" t="s">
        <v>358</v>
      </c>
      <c r="H43" s="181"/>
      <c r="I43" s="347" t="s">
        <v>985</v>
      </c>
      <c r="J43" s="347" t="s">
        <v>982</v>
      </c>
      <c r="K43" s="348">
        <v>12</v>
      </c>
    </row>
    <row r="44" spans="1:11" s="136" customFormat="1" ht="15.75">
      <c r="A44" s="319">
        <v>41</v>
      </c>
      <c r="B44" s="226" t="str">
        <f t="shared" si="4"/>
        <v>400M-2-6</v>
      </c>
      <c r="C44" s="134">
        <v>369</v>
      </c>
      <c r="D44" s="343">
        <v>36165</v>
      </c>
      <c r="E44" s="344" t="s">
        <v>814</v>
      </c>
      <c r="F44" s="345" t="s">
        <v>823</v>
      </c>
      <c r="G44" s="346" t="s">
        <v>359</v>
      </c>
      <c r="H44" s="181"/>
      <c r="I44" s="347" t="s">
        <v>985</v>
      </c>
      <c r="J44" s="347" t="s">
        <v>982</v>
      </c>
      <c r="K44" s="348">
        <v>12</v>
      </c>
    </row>
    <row r="45" spans="1:11" s="136" customFormat="1" ht="15.75">
      <c r="A45" s="319">
        <v>42</v>
      </c>
      <c r="B45" s="226" t="str">
        <f t="shared" si="4"/>
        <v>800M-2-2</v>
      </c>
      <c r="C45" s="134">
        <v>376</v>
      </c>
      <c r="D45" s="343">
        <v>35528</v>
      </c>
      <c r="E45" s="344" t="s">
        <v>815</v>
      </c>
      <c r="F45" s="345" t="s">
        <v>823</v>
      </c>
      <c r="G45" s="346" t="s">
        <v>135</v>
      </c>
      <c r="H45" s="181"/>
      <c r="I45" s="347" t="s">
        <v>985</v>
      </c>
      <c r="J45" s="347" t="s">
        <v>985</v>
      </c>
      <c r="K45" s="348">
        <v>12</v>
      </c>
    </row>
    <row r="46" spans="1:11" s="136" customFormat="1" ht="15.75">
      <c r="A46" s="319">
        <v>43</v>
      </c>
      <c r="B46" s="226" t="str">
        <f t="shared" si="4"/>
        <v>1500M-2-2</v>
      </c>
      <c r="C46" s="134">
        <v>368</v>
      </c>
      <c r="D46" s="343">
        <v>35617</v>
      </c>
      <c r="E46" s="344" t="s">
        <v>816</v>
      </c>
      <c r="F46" s="345" t="s">
        <v>823</v>
      </c>
      <c r="G46" s="346" t="s">
        <v>267</v>
      </c>
      <c r="H46" s="181"/>
      <c r="I46" s="347" t="s">
        <v>985</v>
      </c>
      <c r="J46" s="347" t="s">
        <v>985</v>
      </c>
      <c r="K46" s="348">
        <v>12</v>
      </c>
    </row>
    <row r="47" spans="1:11" s="136" customFormat="1" ht="15.75">
      <c r="A47" s="319">
        <v>44</v>
      </c>
      <c r="B47" s="226" t="str">
        <f t="shared" si="4"/>
        <v>3000M-2-2</v>
      </c>
      <c r="C47" s="134">
        <v>368</v>
      </c>
      <c r="D47" s="343">
        <v>35617</v>
      </c>
      <c r="E47" s="344" t="s">
        <v>816</v>
      </c>
      <c r="F47" s="345" t="s">
        <v>823</v>
      </c>
      <c r="G47" s="346" t="s">
        <v>457</v>
      </c>
      <c r="H47" s="181"/>
      <c r="I47" s="347" t="s">
        <v>985</v>
      </c>
      <c r="J47" s="347" t="s">
        <v>985</v>
      </c>
      <c r="K47" s="348">
        <v>12</v>
      </c>
    </row>
    <row r="48" spans="1:11" s="136" customFormat="1" ht="15.75">
      <c r="A48" s="319">
        <v>45</v>
      </c>
      <c r="B48" s="226" t="str">
        <f t="shared" si="4"/>
        <v>110M.ENG-2-6</v>
      </c>
      <c r="C48" s="134">
        <v>367</v>
      </c>
      <c r="D48" s="343">
        <v>35640</v>
      </c>
      <c r="E48" s="344" t="s">
        <v>817</v>
      </c>
      <c r="F48" s="345" t="s">
        <v>823</v>
      </c>
      <c r="G48" s="346" t="s">
        <v>1075</v>
      </c>
      <c r="H48" s="181"/>
      <c r="I48" s="347" t="s">
        <v>985</v>
      </c>
      <c r="J48" s="347" t="s">
        <v>982</v>
      </c>
      <c r="K48" s="348">
        <v>12</v>
      </c>
    </row>
    <row r="49" spans="1:11" s="136" customFormat="1" ht="15.75">
      <c r="A49" s="319">
        <v>46</v>
      </c>
      <c r="B49" s="226" t="str">
        <f t="shared" si="4"/>
        <v>400M.ENG-2-6</v>
      </c>
      <c r="C49" s="134">
        <v>367</v>
      </c>
      <c r="D49" s="343">
        <v>35640</v>
      </c>
      <c r="E49" s="344" t="s">
        <v>817</v>
      </c>
      <c r="F49" s="345" t="s">
        <v>823</v>
      </c>
      <c r="G49" s="346" t="s">
        <v>456</v>
      </c>
      <c r="H49" s="181"/>
      <c r="I49" s="347" t="s">
        <v>985</v>
      </c>
      <c r="J49" s="347" t="s">
        <v>982</v>
      </c>
      <c r="K49" s="348">
        <v>12</v>
      </c>
    </row>
    <row r="50" spans="1:11" s="136" customFormat="1" ht="15.75">
      <c r="A50" s="319">
        <v>47</v>
      </c>
      <c r="B50" s="226" t="str">
        <f t="shared" si="4"/>
        <v>2000M.ENG-2-2</v>
      </c>
      <c r="C50" s="134">
        <v>373</v>
      </c>
      <c r="D50" s="343">
        <v>35528</v>
      </c>
      <c r="E50" s="344" t="s">
        <v>818</v>
      </c>
      <c r="F50" s="345" t="s">
        <v>823</v>
      </c>
      <c r="G50" s="346" t="s">
        <v>545</v>
      </c>
      <c r="H50" s="181"/>
      <c r="I50" s="347" t="s">
        <v>985</v>
      </c>
      <c r="J50" s="347" t="s">
        <v>985</v>
      </c>
      <c r="K50" s="348">
        <v>12</v>
      </c>
    </row>
    <row r="51" spans="1:11" s="136" customFormat="1" ht="15.75">
      <c r="A51" s="319">
        <v>48</v>
      </c>
      <c r="B51" s="226" t="str">
        <f aca="true" t="shared" si="5" ref="B51:B58">CONCATENATE(G51,"-",K51)</f>
        <v>GÜLLE-12</v>
      </c>
      <c r="C51" s="134">
        <v>379</v>
      </c>
      <c r="D51" s="343">
        <v>35500</v>
      </c>
      <c r="E51" s="344" t="s">
        <v>819</v>
      </c>
      <c r="F51" s="345" t="s">
        <v>823</v>
      </c>
      <c r="G51" s="346" t="s">
        <v>269</v>
      </c>
      <c r="H51" s="181"/>
      <c r="I51" s="347" t="s">
        <v>985</v>
      </c>
      <c r="J51" s="347" t="s">
        <v>982</v>
      </c>
      <c r="K51" s="348">
        <v>12</v>
      </c>
    </row>
    <row r="52" spans="1:11" s="136" customFormat="1" ht="15.75">
      <c r="A52" s="319">
        <v>49</v>
      </c>
      <c r="B52" s="226" t="str">
        <f t="shared" si="5"/>
        <v>DİSK-12</v>
      </c>
      <c r="C52" s="134">
        <v>378</v>
      </c>
      <c r="D52" s="343">
        <v>36002</v>
      </c>
      <c r="E52" s="344" t="s">
        <v>820</v>
      </c>
      <c r="F52" s="345" t="s">
        <v>823</v>
      </c>
      <c r="G52" s="346" t="s">
        <v>270</v>
      </c>
      <c r="H52" s="181"/>
      <c r="I52" s="347" t="s">
        <v>985</v>
      </c>
      <c r="J52" s="347" t="s">
        <v>982</v>
      </c>
      <c r="K52" s="348">
        <v>12</v>
      </c>
    </row>
    <row r="53" spans="1:11" s="136" customFormat="1" ht="15.75">
      <c r="A53" s="319">
        <v>50</v>
      </c>
      <c r="B53" s="226" t="str">
        <f t="shared" si="5"/>
        <v>CİRİT-12</v>
      </c>
      <c r="C53" s="134">
        <v>378</v>
      </c>
      <c r="D53" s="343">
        <v>36002</v>
      </c>
      <c r="E53" s="344" t="s">
        <v>820</v>
      </c>
      <c r="F53" s="345" t="s">
        <v>823</v>
      </c>
      <c r="G53" s="346" t="s">
        <v>271</v>
      </c>
      <c r="H53" s="181"/>
      <c r="I53" s="347" t="s">
        <v>985</v>
      </c>
      <c r="J53" s="347" t="s">
        <v>982</v>
      </c>
      <c r="K53" s="348">
        <v>12</v>
      </c>
    </row>
    <row r="54" spans="1:11" s="136" customFormat="1" ht="15.75">
      <c r="A54" s="319">
        <v>51</v>
      </c>
      <c r="B54" s="226" t="str">
        <f t="shared" si="5"/>
        <v>ÇEKİÇ-12</v>
      </c>
      <c r="C54" s="134">
        <v>379</v>
      </c>
      <c r="D54" s="343">
        <v>35500</v>
      </c>
      <c r="E54" s="344" t="s">
        <v>819</v>
      </c>
      <c r="F54" s="345" t="s">
        <v>823</v>
      </c>
      <c r="G54" s="346" t="s">
        <v>460</v>
      </c>
      <c r="H54" s="181"/>
      <c r="I54" s="347" t="s">
        <v>985</v>
      </c>
      <c r="J54" s="347" t="s">
        <v>982</v>
      </c>
      <c r="K54" s="348">
        <v>12</v>
      </c>
    </row>
    <row r="55" spans="1:11" s="136" customFormat="1" ht="15.75">
      <c r="A55" s="319">
        <v>52</v>
      </c>
      <c r="B55" s="226" t="str">
        <f t="shared" si="5"/>
        <v>UZUN-12</v>
      </c>
      <c r="C55" s="134">
        <v>372</v>
      </c>
      <c r="D55" s="343">
        <v>37008</v>
      </c>
      <c r="E55" s="344" t="s">
        <v>821</v>
      </c>
      <c r="F55" s="345" t="s">
        <v>823</v>
      </c>
      <c r="G55" s="346" t="s">
        <v>66</v>
      </c>
      <c r="H55" s="181"/>
      <c r="I55" s="347" t="s">
        <v>985</v>
      </c>
      <c r="J55" s="347" t="s">
        <v>982</v>
      </c>
      <c r="K55" s="348">
        <v>12</v>
      </c>
    </row>
    <row r="56" spans="1:11" s="136" customFormat="1" ht="15.75">
      <c r="A56" s="319">
        <v>53</v>
      </c>
      <c r="B56" s="226" t="str">
        <f t="shared" si="5"/>
        <v>ÜÇADIM-12</v>
      </c>
      <c r="C56" s="134">
        <v>366</v>
      </c>
      <c r="D56" s="343">
        <v>35852</v>
      </c>
      <c r="E56" s="344" t="s">
        <v>813</v>
      </c>
      <c r="F56" s="345" t="s">
        <v>823</v>
      </c>
      <c r="G56" s="346" t="s">
        <v>360</v>
      </c>
      <c r="H56" s="181"/>
      <c r="I56" s="347" t="s">
        <v>985</v>
      </c>
      <c r="J56" s="347" t="s">
        <v>982</v>
      </c>
      <c r="K56" s="348">
        <v>12</v>
      </c>
    </row>
    <row r="57" spans="1:11" s="136" customFormat="1" ht="15.75">
      <c r="A57" s="319">
        <v>54</v>
      </c>
      <c r="B57" s="226" t="str">
        <f t="shared" si="5"/>
        <v>YÜKSEK-12</v>
      </c>
      <c r="C57" s="134">
        <v>373</v>
      </c>
      <c r="D57" s="343">
        <v>35528</v>
      </c>
      <c r="E57" s="344" t="s">
        <v>818</v>
      </c>
      <c r="F57" s="345" t="s">
        <v>823</v>
      </c>
      <c r="G57" s="346" t="s">
        <v>67</v>
      </c>
      <c r="H57" s="181"/>
      <c r="I57" s="347" t="s">
        <v>985</v>
      </c>
      <c r="J57" s="347" t="s">
        <v>982</v>
      </c>
      <c r="K57" s="348">
        <v>12</v>
      </c>
    </row>
    <row r="58" spans="1:11" s="136" customFormat="1" ht="15.75">
      <c r="A58" s="319">
        <v>55</v>
      </c>
      <c r="B58" s="226" t="str">
        <f t="shared" si="5"/>
        <v>SIRIK-12</v>
      </c>
      <c r="C58" s="134">
        <v>365</v>
      </c>
      <c r="D58" s="343">
        <v>36161</v>
      </c>
      <c r="E58" s="344" t="s">
        <v>822</v>
      </c>
      <c r="F58" s="345" t="s">
        <v>823</v>
      </c>
      <c r="G58" s="346" t="s">
        <v>361</v>
      </c>
      <c r="H58" s="181"/>
      <c r="I58" s="347" t="s">
        <v>985</v>
      </c>
      <c r="J58" s="347" t="s">
        <v>982</v>
      </c>
      <c r="K58" s="348">
        <v>12</v>
      </c>
    </row>
    <row r="59" spans="1:11" s="136" customFormat="1" ht="51">
      <c r="A59" s="319">
        <v>56</v>
      </c>
      <c r="B59" s="226" t="str">
        <f aca="true" t="shared" si="6" ref="B59:B69">CONCATENATE(G59,"-",I59,"-",J59)</f>
        <v>4X100M-2-6</v>
      </c>
      <c r="C59" s="134" t="s">
        <v>1132</v>
      </c>
      <c r="D59" s="343" t="s">
        <v>1003</v>
      </c>
      <c r="E59" s="344" t="s">
        <v>1096</v>
      </c>
      <c r="F59" s="345" t="s">
        <v>823</v>
      </c>
      <c r="G59" s="346" t="s">
        <v>461</v>
      </c>
      <c r="H59" s="181"/>
      <c r="I59" s="347" t="s">
        <v>985</v>
      </c>
      <c r="J59" s="347" t="s">
        <v>982</v>
      </c>
      <c r="K59" s="348">
        <v>12</v>
      </c>
    </row>
    <row r="60" spans="1:11" s="136" customFormat="1" ht="51">
      <c r="A60" s="319">
        <v>57</v>
      </c>
      <c r="B60" s="226" t="str">
        <f t="shared" si="6"/>
        <v>İSVEÇ-2-6</v>
      </c>
      <c r="C60" s="134" t="s">
        <v>1184</v>
      </c>
      <c r="D60" s="343" t="s">
        <v>1073</v>
      </c>
      <c r="E60" s="344" t="s">
        <v>1183</v>
      </c>
      <c r="F60" s="345" t="s">
        <v>823</v>
      </c>
      <c r="G60" s="346" t="s">
        <v>546</v>
      </c>
      <c r="H60" s="181"/>
      <c r="I60" s="347" t="s">
        <v>985</v>
      </c>
      <c r="J60" s="347" t="s">
        <v>982</v>
      </c>
      <c r="K60" s="348">
        <v>12</v>
      </c>
    </row>
    <row r="61" spans="1:11" s="136" customFormat="1" ht="15.75">
      <c r="A61" s="319">
        <v>58</v>
      </c>
      <c r="B61" s="226" t="str">
        <f t="shared" si="6"/>
        <v>100M-2-3</v>
      </c>
      <c r="C61" s="349">
        <v>381</v>
      </c>
      <c r="D61" s="350">
        <v>36161</v>
      </c>
      <c r="E61" s="351" t="s">
        <v>824</v>
      </c>
      <c r="F61" s="352" t="s">
        <v>835</v>
      </c>
      <c r="G61" s="353" t="s">
        <v>162</v>
      </c>
      <c r="H61" s="354"/>
      <c r="I61" s="355" t="s">
        <v>985</v>
      </c>
      <c r="J61" s="355" t="s">
        <v>981</v>
      </c>
      <c r="K61" s="356">
        <v>9</v>
      </c>
    </row>
    <row r="62" spans="1:11" s="136" customFormat="1" ht="15.75">
      <c r="A62" s="319">
        <v>59</v>
      </c>
      <c r="B62" s="226" t="str">
        <f t="shared" si="6"/>
        <v>200M-2-3</v>
      </c>
      <c r="C62" s="349">
        <v>387</v>
      </c>
      <c r="D62" s="350">
        <v>36040</v>
      </c>
      <c r="E62" s="351" t="s">
        <v>825</v>
      </c>
      <c r="F62" s="352" t="s">
        <v>835</v>
      </c>
      <c r="G62" s="353" t="s">
        <v>358</v>
      </c>
      <c r="H62" s="354"/>
      <c r="I62" s="355" t="s">
        <v>985</v>
      </c>
      <c r="J62" s="355" t="s">
        <v>981</v>
      </c>
      <c r="K62" s="356">
        <v>9</v>
      </c>
    </row>
    <row r="63" spans="1:11" s="136" customFormat="1" ht="15.75">
      <c r="A63" s="319">
        <v>60</v>
      </c>
      <c r="B63" s="226" t="str">
        <f t="shared" si="6"/>
        <v>400M-2-3</v>
      </c>
      <c r="C63" s="349">
        <v>384</v>
      </c>
      <c r="D63" s="350">
        <v>36511</v>
      </c>
      <c r="E63" s="351" t="s">
        <v>826</v>
      </c>
      <c r="F63" s="352" t="s">
        <v>835</v>
      </c>
      <c r="G63" s="353" t="s">
        <v>359</v>
      </c>
      <c r="H63" s="354"/>
      <c r="I63" s="355" t="s">
        <v>985</v>
      </c>
      <c r="J63" s="355" t="s">
        <v>981</v>
      </c>
      <c r="K63" s="356">
        <v>9</v>
      </c>
    </row>
    <row r="64" spans="1:11" s="136" customFormat="1" ht="15.75">
      <c r="A64" s="319">
        <v>61</v>
      </c>
      <c r="B64" s="226" t="str">
        <f t="shared" si="6"/>
        <v>800M-1-9</v>
      </c>
      <c r="C64" s="349">
        <v>392</v>
      </c>
      <c r="D64" s="350">
        <v>36001</v>
      </c>
      <c r="E64" s="351" t="s">
        <v>827</v>
      </c>
      <c r="F64" s="352" t="s">
        <v>835</v>
      </c>
      <c r="G64" s="353" t="s">
        <v>135</v>
      </c>
      <c r="H64" s="354"/>
      <c r="I64" s="355" t="s">
        <v>983</v>
      </c>
      <c r="J64" s="355" t="s">
        <v>989</v>
      </c>
      <c r="K64" s="356">
        <v>9</v>
      </c>
    </row>
    <row r="65" spans="1:11" s="136" customFormat="1" ht="15.75">
      <c r="A65" s="319">
        <v>62</v>
      </c>
      <c r="B65" s="226" t="str">
        <f t="shared" si="6"/>
        <v>1500M-1-9</v>
      </c>
      <c r="C65" s="349">
        <v>392</v>
      </c>
      <c r="D65" s="350">
        <v>36001</v>
      </c>
      <c r="E65" s="351" t="s">
        <v>827</v>
      </c>
      <c r="F65" s="352" t="s">
        <v>835</v>
      </c>
      <c r="G65" s="353" t="s">
        <v>267</v>
      </c>
      <c r="H65" s="354"/>
      <c r="I65" s="355" t="s">
        <v>983</v>
      </c>
      <c r="J65" s="355" t="s">
        <v>989</v>
      </c>
      <c r="K65" s="356">
        <v>9</v>
      </c>
    </row>
    <row r="66" spans="1:11" s="136" customFormat="1" ht="15.75">
      <c r="A66" s="319">
        <v>63</v>
      </c>
      <c r="B66" s="226" t="str">
        <f t="shared" si="6"/>
        <v>3000M-1-9</v>
      </c>
      <c r="C66" s="349">
        <v>384</v>
      </c>
      <c r="D66" s="350">
        <v>36511</v>
      </c>
      <c r="E66" s="351" t="s">
        <v>826</v>
      </c>
      <c r="F66" s="352" t="s">
        <v>835</v>
      </c>
      <c r="G66" s="353" t="s">
        <v>457</v>
      </c>
      <c r="H66" s="354"/>
      <c r="I66" s="355" t="s">
        <v>983</v>
      </c>
      <c r="J66" s="355" t="s">
        <v>989</v>
      </c>
      <c r="K66" s="356">
        <v>9</v>
      </c>
    </row>
    <row r="67" spans="1:11" s="136" customFormat="1" ht="15.75">
      <c r="A67" s="319">
        <v>64</v>
      </c>
      <c r="B67" s="226" t="str">
        <f t="shared" si="6"/>
        <v>110M.ENG-2-3</v>
      </c>
      <c r="C67" s="349">
        <v>380</v>
      </c>
      <c r="D67" s="350">
        <v>35991</v>
      </c>
      <c r="E67" s="351" t="s">
        <v>828</v>
      </c>
      <c r="F67" s="352" t="s">
        <v>835</v>
      </c>
      <c r="G67" s="353" t="s">
        <v>1075</v>
      </c>
      <c r="H67" s="354"/>
      <c r="I67" s="355" t="s">
        <v>985</v>
      </c>
      <c r="J67" s="355" t="s">
        <v>981</v>
      </c>
      <c r="K67" s="356">
        <v>9</v>
      </c>
    </row>
    <row r="68" spans="1:11" s="136" customFormat="1" ht="15.75">
      <c r="A68" s="319">
        <v>65</v>
      </c>
      <c r="B68" s="226" t="str">
        <f t="shared" si="6"/>
        <v>400M.ENG-2-3</v>
      </c>
      <c r="C68" s="349">
        <v>380</v>
      </c>
      <c r="D68" s="350">
        <v>35991</v>
      </c>
      <c r="E68" s="351" t="s">
        <v>828</v>
      </c>
      <c r="F68" s="352" t="s">
        <v>835</v>
      </c>
      <c r="G68" s="353" t="s">
        <v>456</v>
      </c>
      <c r="H68" s="354"/>
      <c r="I68" s="355" t="s">
        <v>985</v>
      </c>
      <c r="J68" s="355" t="s">
        <v>981</v>
      </c>
      <c r="K68" s="356">
        <v>9</v>
      </c>
    </row>
    <row r="69" spans="1:11" s="136" customFormat="1" ht="15.75">
      <c r="A69" s="319">
        <v>66</v>
      </c>
      <c r="B69" s="226" t="str">
        <f t="shared" si="6"/>
        <v>2000M.ENG-1-9</v>
      </c>
      <c r="C69" s="349">
        <v>385</v>
      </c>
      <c r="D69" s="350">
        <v>36079</v>
      </c>
      <c r="E69" s="351" t="s">
        <v>829</v>
      </c>
      <c r="F69" s="352" t="s">
        <v>835</v>
      </c>
      <c r="G69" s="353" t="s">
        <v>545</v>
      </c>
      <c r="H69" s="354"/>
      <c r="I69" s="355" t="s">
        <v>983</v>
      </c>
      <c r="J69" s="355" t="s">
        <v>989</v>
      </c>
      <c r="K69" s="356">
        <v>9</v>
      </c>
    </row>
    <row r="70" spans="1:11" s="136" customFormat="1" ht="15.75">
      <c r="A70" s="319">
        <v>67</v>
      </c>
      <c r="B70" s="226" t="str">
        <f aca="true" t="shared" si="7" ref="B70:B77">CONCATENATE(G70,"-",K70)</f>
        <v>GÜLLE-9</v>
      </c>
      <c r="C70" s="349">
        <v>382</v>
      </c>
      <c r="D70" s="350">
        <v>35604</v>
      </c>
      <c r="E70" s="351" t="s">
        <v>830</v>
      </c>
      <c r="F70" s="352" t="s">
        <v>835</v>
      </c>
      <c r="G70" s="353" t="s">
        <v>269</v>
      </c>
      <c r="H70" s="354"/>
      <c r="I70" s="355" t="s">
        <v>985</v>
      </c>
      <c r="J70" s="355" t="s">
        <v>981</v>
      </c>
      <c r="K70" s="356">
        <v>9</v>
      </c>
    </row>
    <row r="71" spans="1:11" s="136" customFormat="1" ht="15.75">
      <c r="A71" s="319">
        <v>68</v>
      </c>
      <c r="B71" s="226" t="str">
        <f t="shared" si="7"/>
        <v>DİSK-9</v>
      </c>
      <c r="C71" s="349">
        <v>383</v>
      </c>
      <c r="D71" s="350">
        <v>36161</v>
      </c>
      <c r="E71" s="351" t="s">
        <v>831</v>
      </c>
      <c r="F71" s="352" t="s">
        <v>835</v>
      </c>
      <c r="G71" s="353" t="s">
        <v>270</v>
      </c>
      <c r="H71" s="354"/>
      <c r="I71" s="355" t="s">
        <v>985</v>
      </c>
      <c r="J71" s="355" t="s">
        <v>981</v>
      </c>
      <c r="K71" s="356">
        <v>9</v>
      </c>
    </row>
    <row r="72" spans="1:11" s="136" customFormat="1" ht="15.75">
      <c r="A72" s="319">
        <v>69</v>
      </c>
      <c r="B72" s="226" t="str">
        <f t="shared" si="7"/>
        <v>CİRİT-9</v>
      </c>
      <c r="C72" s="349">
        <v>382</v>
      </c>
      <c r="D72" s="350">
        <v>35604</v>
      </c>
      <c r="E72" s="351" t="s">
        <v>830</v>
      </c>
      <c r="F72" s="352" t="s">
        <v>835</v>
      </c>
      <c r="G72" s="353" t="s">
        <v>271</v>
      </c>
      <c r="H72" s="354"/>
      <c r="I72" s="355" t="s">
        <v>985</v>
      </c>
      <c r="J72" s="355" t="s">
        <v>981</v>
      </c>
      <c r="K72" s="356">
        <v>9</v>
      </c>
    </row>
    <row r="73" spans="1:11" s="136" customFormat="1" ht="15.75">
      <c r="A73" s="319">
        <v>70</v>
      </c>
      <c r="B73" s="226" t="str">
        <f t="shared" si="7"/>
        <v>ÇEKİÇ-9</v>
      </c>
      <c r="C73" s="349">
        <v>390</v>
      </c>
      <c r="D73" s="350">
        <v>36219</v>
      </c>
      <c r="E73" s="351" t="s">
        <v>832</v>
      </c>
      <c r="F73" s="352" t="s">
        <v>835</v>
      </c>
      <c r="G73" s="353" t="s">
        <v>460</v>
      </c>
      <c r="H73" s="354"/>
      <c r="I73" s="355" t="s">
        <v>985</v>
      </c>
      <c r="J73" s="355" t="s">
        <v>981</v>
      </c>
      <c r="K73" s="356">
        <v>9</v>
      </c>
    </row>
    <row r="74" spans="1:11" s="136" customFormat="1" ht="15.75">
      <c r="A74" s="319">
        <v>71</v>
      </c>
      <c r="B74" s="226" t="str">
        <f t="shared" si="7"/>
        <v>UZUN-9</v>
      </c>
      <c r="C74" s="349">
        <v>389</v>
      </c>
      <c r="D74" s="350">
        <v>35847</v>
      </c>
      <c r="E74" s="351" t="s">
        <v>833</v>
      </c>
      <c r="F74" s="352" t="s">
        <v>835</v>
      </c>
      <c r="G74" s="353" t="s">
        <v>66</v>
      </c>
      <c r="H74" s="354"/>
      <c r="I74" s="355" t="s">
        <v>985</v>
      </c>
      <c r="J74" s="355" t="s">
        <v>981</v>
      </c>
      <c r="K74" s="356">
        <v>9</v>
      </c>
    </row>
    <row r="75" spans="1:11" s="136" customFormat="1" ht="15.75">
      <c r="A75" s="319">
        <v>72</v>
      </c>
      <c r="B75" s="226" t="str">
        <f t="shared" si="7"/>
        <v>ÜÇADIM-9</v>
      </c>
      <c r="C75" s="349">
        <v>389</v>
      </c>
      <c r="D75" s="350">
        <v>35847</v>
      </c>
      <c r="E75" s="351" t="s">
        <v>833</v>
      </c>
      <c r="F75" s="352" t="s">
        <v>835</v>
      </c>
      <c r="G75" s="353" t="s">
        <v>360</v>
      </c>
      <c r="H75" s="354"/>
      <c r="I75" s="355" t="s">
        <v>985</v>
      </c>
      <c r="J75" s="355" t="s">
        <v>981</v>
      </c>
      <c r="K75" s="356">
        <v>9</v>
      </c>
    </row>
    <row r="76" spans="1:11" s="136" customFormat="1" ht="15.75">
      <c r="A76" s="319">
        <v>73</v>
      </c>
      <c r="B76" s="226" t="str">
        <f t="shared" si="7"/>
        <v>YÜKSEK-9</v>
      </c>
      <c r="C76" s="349">
        <v>388</v>
      </c>
      <c r="D76" s="350">
        <v>35449</v>
      </c>
      <c r="E76" s="351" t="s">
        <v>834</v>
      </c>
      <c r="F76" s="352" t="s">
        <v>835</v>
      </c>
      <c r="G76" s="353" t="s">
        <v>67</v>
      </c>
      <c r="H76" s="354"/>
      <c r="I76" s="355" t="s">
        <v>985</v>
      </c>
      <c r="J76" s="355" t="s">
        <v>981</v>
      </c>
      <c r="K76" s="356">
        <v>9</v>
      </c>
    </row>
    <row r="77" spans="1:11" s="136" customFormat="1" ht="15.75">
      <c r="A77" s="319">
        <v>74</v>
      </c>
      <c r="B77" s="226" t="str">
        <f t="shared" si="7"/>
        <v>SIRIK-9</v>
      </c>
      <c r="C77" s="349">
        <v>388</v>
      </c>
      <c r="D77" s="350">
        <v>35449</v>
      </c>
      <c r="E77" s="351" t="s">
        <v>834</v>
      </c>
      <c r="F77" s="352" t="s">
        <v>835</v>
      </c>
      <c r="G77" s="353" t="s">
        <v>361</v>
      </c>
      <c r="H77" s="354"/>
      <c r="I77" s="355" t="s">
        <v>985</v>
      </c>
      <c r="J77" s="355" t="s">
        <v>981</v>
      </c>
      <c r="K77" s="356">
        <v>9</v>
      </c>
    </row>
    <row r="78" spans="1:11" s="136" customFormat="1" ht="57.75" customHeight="1">
      <c r="A78" s="319">
        <v>75</v>
      </c>
      <c r="B78" s="226" t="str">
        <f aca="true" t="shared" si="8" ref="B78:B88">CONCATENATE(G78,"-",I78,"-",J78)</f>
        <v>4X100M-2-3</v>
      </c>
      <c r="C78" s="349" t="s">
        <v>1131</v>
      </c>
      <c r="D78" s="350" t="s">
        <v>1073</v>
      </c>
      <c r="E78" s="351" t="s">
        <v>1110</v>
      </c>
      <c r="F78" s="352" t="s">
        <v>835</v>
      </c>
      <c r="G78" s="353" t="s">
        <v>461</v>
      </c>
      <c r="H78" s="354"/>
      <c r="I78" s="355" t="s">
        <v>985</v>
      </c>
      <c r="J78" s="355" t="s">
        <v>981</v>
      </c>
      <c r="K78" s="356">
        <v>9</v>
      </c>
    </row>
    <row r="79" spans="1:11" s="136" customFormat="1" ht="51">
      <c r="A79" s="319">
        <v>76</v>
      </c>
      <c r="B79" s="226" t="str">
        <f t="shared" si="8"/>
        <v>İSVEÇ-2-3</v>
      </c>
      <c r="C79" s="349" t="s">
        <v>1169</v>
      </c>
      <c r="D79" s="350" t="s">
        <v>1073</v>
      </c>
      <c r="E79" s="351" t="s">
        <v>1168</v>
      </c>
      <c r="F79" s="352" t="s">
        <v>835</v>
      </c>
      <c r="G79" s="353" t="s">
        <v>546</v>
      </c>
      <c r="H79" s="354"/>
      <c r="I79" s="355" t="s">
        <v>985</v>
      </c>
      <c r="J79" s="355" t="s">
        <v>981</v>
      </c>
      <c r="K79" s="356">
        <v>9</v>
      </c>
    </row>
    <row r="80" spans="1:11" s="136" customFormat="1" ht="15.75">
      <c r="A80" s="319">
        <v>77</v>
      </c>
      <c r="B80" s="226" t="str">
        <f t="shared" si="8"/>
        <v>100M-3-4</v>
      </c>
      <c r="C80" s="134">
        <v>402</v>
      </c>
      <c r="D80" s="343">
        <v>36255</v>
      </c>
      <c r="E80" s="344" t="s">
        <v>1024</v>
      </c>
      <c r="F80" s="345" t="s">
        <v>836</v>
      </c>
      <c r="G80" s="346" t="s">
        <v>162</v>
      </c>
      <c r="H80" s="181"/>
      <c r="I80" s="347" t="s">
        <v>981</v>
      </c>
      <c r="J80" s="347" t="s">
        <v>986</v>
      </c>
      <c r="K80" s="348">
        <v>16</v>
      </c>
    </row>
    <row r="81" spans="1:11" s="136" customFormat="1" ht="15.75">
      <c r="A81" s="319">
        <v>78</v>
      </c>
      <c r="B81" s="226" t="str">
        <f t="shared" si="8"/>
        <v>200M-3-4</v>
      </c>
      <c r="C81" s="134">
        <v>401</v>
      </c>
      <c r="D81" s="343">
        <v>36242</v>
      </c>
      <c r="E81" s="344" t="s">
        <v>1025</v>
      </c>
      <c r="F81" s="345" t="s">
        <v>836</v>
      </c>
      <c r="G81" s="346" t="s">
        <v>358</v>
      </c>
      <c r="H81" s="181"/>
      <c r="I81" s="347" t="s">
        <v>981</v>
      </c>
      <c r="J81" s="347" t="s">
        <v>986</v>
      </c>
      <c r="K81" s="348">
        <v>16</v>
      </c>
    </row>
    <row r="82" spans="1:11" s="136" customFormat="1" ht="15.75">
      <c r="A82" s="319">
        <v>79</v>
      </c>
      <c r="B82" s="226" t="str">
        <f t="shared" si="8"/>
        <v>400M-3-4</v>
      </c>
      <c r="C82" s="134">
        <v>399</v>
      </c>
      <c r="D82" s="343">
        <v>36234</v>
      </c>
      <c r="E82" s="344" t="s">
        <v>1026</v>
      </c>
      <c r="F82" s="345" t="s">
        <v>836</v>
      </c>
      <c r="G82" s="346" t="s">
        <v>359</v>
      </c>
      <c r="H82" s="181"/>
      <c r="I82" s="347" t="s">
        <v>981</v>
      </c>
      <c r="J82" s="347" t="s">
        <v>986</v>
      </c>
      <c r="K82" s="348">
        <v>16</v>
      </c>
    </row>
    <row r="83" spans="1:11" s="136" customFormat="1" ht="15.75">
      <c r="A83" s="319">
        <v>80</v>
      </c>
      <c r="B83" s="226" t="str">
        <f t="shared" si="8"/>
        <v>800M-2-6</v>
      </c>
      <c r="C83" s="134">
        <v>400</v>
      </c>
      <c r="D83" s="343">
        <v>35804</v>
      </c>
      <c r="E83" s="344" t="s">
        <v>1027</v>
      </c>
      <c r="F83" s="345" t="s">
        <v>836</v>
      </c>
      <c r="G83" s="346" t="s">
        <v>135</v>
      </c>
      <c r="H83" s="181"/>
      <c r="I83" s="347" t="s">
        <v>985</v>
      </c>
      <c r="J83" s="347" t="s">
        <v>982</v>
      </c>
      <c r="K83" s="348">
        <v>16</v>
      </c>
    </row>
    <row r="84" spans="1:11" s="136" customFormat="1" ht="15.75">
      <c r="A84" s="319">
        <v>81</v>
      </c>
      <c r="B84" s="226" t="str">
        <f t="shared" si="8"/>
        <v>1500M-2-6</v>
      </c>
      <c r="C84" s="134">
        <v>400</v>
      </c>
      <c r="D84" s="343">
        <v>35804</v>
      </c>
      <c r="E84" s="344" t="s">
        <v>1027</v>
      </c>
      <c r="F84" s="345" t="s">
        <v>836</v>
      </c>
      <c r="G84" s="346" t="s">
        <v>267</v>
      </c>
      <c r="H84" s="181"/>
      <c r="I84" s="347" t="s">
        <v>985</v>
      </c>
      <c r="J84" s="347" t="s">
        <v>982</v>
      </c>
      <c r="K84" s="348">
        <v>16</v>
      </c>
    </row>
    <row r="85" spans="1:11" s="136" customFormat="1" ht="15.75">
      <c r="A85" s="319">
        <v>82</v>
      </c>
      <c r="B85" s="226" t="str">
        <f t="shared" si="8"/>
        <v>3000M-2-6</v>
      </c>
      <c r="C85" s="134">
        <v>395</v>
      </c>
      <c r="D85" s="343">
        <v>35445</v>
      </c>
      <c r="E85" s="344" t="s">
        <v>1028</v>
      </c>
      <c r="F85" s="345" t="s">
        <v>836</v>
      </c>
      <c r="G85" s="346" t="s">
        <v>457</v>
      </c>
      <c r="H85" s="181"/>
      <c r="I85" s="347" t="s">
        <v>985</v>
      </c>
      <c r="J85" s="347" t="s">
        <v>982</v>
      </c>
      <c r="K85" s="348">
        <v>16</v>
      </c>
    </row>
    <row r="86" spans="1:11" s="136" customFormat="1" ht="15.75">
      <c r="A86" s="319">
        <v>83</v>
      </c>
      <c r="B86" s="226" t="str">
        <f t="shared" si="8"/>
        <v>110M.ENG-3-4</v>
      </c>
      <c r="C86" s="134">
        <v>396</v>
      </c>
      <c r="D86" s="343">
        <v>36691</v>
      </c>
      <c r="E86" s="344" t="s">
        <v>1029</v>
      </c>
      <c r="F86" s="345" t="s">
        <v>836</v>
      </c>
      <c r="G86" s="346" t="s">
        <v>1075</v>
      </c>
      <c r="H86" s="181"/>
      <c r="I86" s="347" t="s">
        <v>981</v>
      </c>
      <c r="J86" s="347" t="s">
        <v>986</v>
      </c>
      <c r="K86" s="348">
        <v>16</v>
      </c>
    </row>
    <row r="87" spans="1:11" s="136" customFormat="1" ht="15.75">
      <c r="A87" s="319">
        <v>84</v>
      </c>
      <c r="B87" s="226" t="str">
        <f t="shared" si="8"/>
        <v>400M.ENG-3-4</v>
      </c>
      <c r="C87" s="134">
        <v>399</v>
      </c>
      <c r="D87" s="343">
        <v>36234</v>
      </c>
      <c r="E87" s="344" t="s">
        <v>1026</v>
      </c>
      <c r="F87" s="345" t="s">
        <v>836</v>
      </c>
      <c r="G87" s="346" t="s">
        <v>456</v>
      </c>
      <c r="H87" s="181"/>
      <c r="I87" s="347" t="s">
        <v>981</v>
      </c>
      <c r="J87" s="347" t="s">
        <v>986</v>
      </c>
      <c r="K87" s="348">
        <v>16</v>
      </c>
    </row>
    <row r="88" spans="1:11" s="136" customFormat="1" ht="15.75">
      <c r="A88" s="319">
        <v>85</v>
      </c>
      <c r="B88" s="226" t="str">
        <f t="shared" si="8"/>
        <v>2000M.ENG-2-6</v>
      </c>
      <c r="C88" s="134">
        <v>395</v>
      </c>
      <c r="D88" s="343">
        <v>35445</v>
      </c>
      <c r="E88" s="344" t="s">
        <v>1028</v>
      </c>
      <c r="F88" s="345" t="s">
        <v>836</v>
      </c>
      <c r="G88" s="346" t="s">
        <v>545</v>
      </c>
      <c r="H88" s="181"/>
      <c r="I88" s="347" t="s">
        <v>985</v>
      </c>
      <c r="J88" s="347" t="s">
        <v>982</v>
      </c>
      <c r="K88" s="348">
        <v>16</v>
      </c>
    </row>
    <row r="89" spans="1:11" s="136" customFormat="1" ht="15.75">
      <c r="A89" s="319">
        <v>86</v>
      </c>
      <c r="B89" s="226" t="str">
        <f aca="true" t="shared" si="9" ref="B89:B96">CONCATENATE(G89,"-",K89)</f>
        <v>GÜLLE-16</v>
      </c>
      <c r="C89" s="134">
        <v>397</v>
      </c>
      <c r="D89" s="343">
        <v>35491</v>
      </c>
      <c r="E89" s="344" t="s">
        <v>1030</v>
      </c>
      <c r="F89" s="345" t="s">
        <v>836</v>
      </c>
      <c r="G89" s="346" t="s">
        <v>269</v>
      </c>
      <c r="H89" s="181"/>
      <c r="I89" s="347" t="s">
        <v>981</v>
      </c>
      <c r="J89" s="347" t="s">
        <v>986</v>
      </c>
      <c r="K89" s="348">
        <v>16</v>
      </c>
    </row>
    <row r="90" spans="1:11" s="136" customFormat="1" ht="15.75">
      <c r="A90" s="319">
        <v>87</v>
      </c>
      <c r="B90" s="226" t="str">
        <f t="shared" si="9"/>
        <v>DİSK-16</v>
      </c>
      <c r="C90" s="134">
        <v>398</v>
      </c>
      <c r="D90" s="343" t="s">
        <v>1073</v>
      </c>
      <c r="E90" s="344" t="s">
        <v>1031</v>
      </c>
      <c r="F90" s="345" t="s">
        <v>836</v>
      </c>
      <c r="G90" s="346" t="s">
        <v>270</v>
      </c>
      <c r="H90" s="181"/>
      <c r="I90" s="347" t="s">
        <v>981</v>
      </c>
      <c r="J90" s="347" t="s">
        <v>986</v>
      </c>
      <c r="K90" s="348">
        <v>16</v>
      </c>
    </row>
    <row r="91" spans="1:11" s="136" customFormat="1" ht="15.75">
      <c r="A91" s="319">
        <v>88</v>
      </c>
      <c r="B91" s="226" t="str">
        <f t="shared" si="9"/>
        <v>CİRİT-16</v>
      </c>
      <c r="C91" s="134">
        <v>398</v>
      </c>
      <c r="D91" s="343" t="s">
        <v>1073</v>
      </c>
      <c r="E91" s="344" t="s">
        <v>1031</v>
      </c>
      <c r="F91" s="345" t="s">
        <v>836</v>
      </c>
      <c r="G91" s="346" t="s">
        <v>271</v>
      </c>
      <c r="H91" s="181"/>
      <c r="I91" s="347" t="s">
        <v>981</v>
      </c>
      <c r="J91" s="347" t="s">
        <v>986</v>
      </c>
      <c r="K91" s="348">
        <v>16</v>
      </c>
    </row>
    <row r="92" spans="1:11" s="136" customFormat="1" ht="15.75">
      <c r="A92" s="319">
        <v>89</v>
      </c>
      <c r="B92" s="226" t="str">
        <f t="shared" si="9"/>
        <v>ÇEKİÇ-16</v>
      </c>
      <c r="C92" s="134">
        <v>393</v>
      </c>
      <c r="D92" s="343">
        <v>36792</v>
      </c>
      <c r="E92" s="344" t="s">
        <v>1032</v>
      </c>
      <c r="F92" s="345" t="s">
        <v>836</v>
      </c>
      <c r="G92" s="346" t="s">
        <v>460</v>
      </c>
      <c r="H92" s="181"/>
      <c r="I92" s="347" t="s">
        <v>981</v>
      </c>
      <c r="J92" s="347" t="s">
        <v>986</v>
      </c>
      <c r="K92" s="348">
        <v>16</v>
      </c>
    </row>
    <row r="93" spans="1:11" s="136" customFormat="1" ht="15.75">
      <c r="A93" s="319">
        <v>90</v>
      </c>
      <c r="B93" s="226" t="str">
        <f t="shared" si="9"/>
        <v>UZUN-16</v>
      </c>
      <c r="C93" s="134">
        <v>394</v>
      </c>
      <c r="D93" s="343"/>
      <c r="E93" s="344" t="s">
        <v>1033</v>
      </c>
      <c r="F93" s="345" t="s">
        <v>836</v>
      </c>
      <c r="G93" s="346" t="s">
        <v>66</v>
      </c>
      <c r="H93" s="181"/>
      <c r="I93" s="347" t="s">
        <v>981</v>
      </c>
      <c r="J93" s="347" t="s">
        <v>986</v>
      </c>
      <c r="K93" s="348">
        <v>16</v>
      </c>
    </row>
    <row r="94" spans="1:11" s="136" customFormat="1" ht="15.75">
      <c r="A94" s="319">
        <v>91</v>
      </c>
      <c r="B94" s="226" t="str">
        <f t="shared" si="9"/>
        <v>ÜÇADIM-16</v>
      </c>
      <c r="C94" s="134">
        <v>394</v>
      </c>
      <c r="D94" s="343"/>
      <c r="E94" s="344" t="s">
        <v>1033</v>
      </c>
      <c r="F94" s="345" t="s">
        <v>836</v>
      </c>
      <c r="G94" s="346" t="s">
        <v>360</v>
      </c>
      <c r="H94" s="181"/>
      <c r="I94" s="347" t="s">
        <v>981</v>
      </c>
      <c r="J94" s="347" t="s">
        <v>986</v>
      </c>
      <c r="K94" s="348">
        <v>16</v>
      </c>
    </row>
    <row r="95" spans="1:11" s="136" customFormat="1" ht="15.75">
      <c r="A95" s="319">
        <v>92</v>
      </c>
      <c r="B95" s="226" t="str">
        <f t="shared" si="9"/>
        <v>YÜKSEK-16</v>
      </c>
      <c r="C95" s="134">
        <v>402</v>
      </c>
      <c r="D95" s="343">
        <v>36255</v>
      </c>
      <c r="E95" s="344" t="s">
        <v>1024</v>
      </c>
      <c r="F95" s="345" t="s">
        <v>836</v>
      </c>
      <c r="G95" s="346" t="s">
        <v>67</v>
      </c>
      <c r="H95" s="181"/>
      <c r="I95" s="347" t="s">
        <v>981</v>
      </c>
      <c r="J95" s="347" t="s">
        <v>986</v>
      </c>
      <c r="K95" s="348">
        <v>16</v>
      </c>
    </row>
    <row r="96" spans="1:11" s="136" customFormat="1" ht="15.75">
      <c r="A96" s="319">
        <v>93</v>
      </c>
      <c r="B96" s="226" t="str">
        <f t="shared" si="9"/>
        <v>SIRIK-16</v>
      </c>
      <c r="C96" s="134">
        <v>397</v>
      </c>
      <c r="D96" s="343">
        <v>35491</v>
      </c>
      <c r="E96" s="344" t="s">
        <v>1030</v>
      </c>
      <c r="F96" s="345" t="s">
        <v>836</v>
      </c>
      <c r="G96" s="346" t="s">
        <v>361</v>
      </c>
      <c r="H96" s="181"/>
      <c r="I96" s="347" t="s">
        <v>981</v>
      </c>
      <c r="J96" s="347" t="s">
        <v>986</v>
      </c>
      <c r="K96" s="348">
        <v>16</v>
      </c>
    </row>
    <row r="97" spans="1:11" s="136" customFormat="1" ht="51">
      <c r="A97" s="319">
        <v>94</v>
      </c>
      <c r="B97" s="226" t="str">
        <f aca="true" t="shared" si="10" ref="B97:B107">CONCATENATE(G97,"-",I97,"-",J97)</f>
        <v>4X100M-3-4</v>
      </c>
      <c r="C97" s="134" t="s">
        <v>1004</v>
      </c>
      <c r="D97" s="343" t="s">
        <v>1003</v>
      </c>
      <c r="E97" s="344" t="s">
        <v>1034</v>
      </c>
      <c r="F97" s="345" t="s">
        <v>836</v>
      </c>
      <c r="G97" s="346" t="s">
        <v>461</v>
      </c>
      <c r="H97" s="181"/>
      <c r="I97" s="347" t="s">
        <v>981</v>
      </c>
      <c r="J97" s="347" t="s">
        <v>986</v>
      </c>
      <c r="K97" s="348">
        <v>16</v>
      </c>
    </row>
    <row r="98" spans="1:11" s="136" customFormat="1" ht="51">
      <c r="A98" s="319">
        <v>95</v>
      </c>
      <c r="B98" s="226" t="str">
        <f t="shared" si="10"/>
        <v>İSVEÇ-3-4</v>
      </c>
      <c r="C98" s="134" t="s">
        <v>1164</v>
      </c>
      <c r="D98" s="343" t="s">
        <v>1073</v>
      </c>
      <c r="E98" s="344" t="s">
        <v>1165</v>
      </c>
      <c r="F98" s="345" t="s">
        <v>836</v>
      </c>
      <c r="G98" s="346" t="s">
        <v>546</v>
      </c>
      <c r="H98" s="181"/>
      <c r="I98" s="347" t="s">
        <v>981</v>
      </c>
      <c r="J98" s="347" t="s">
        <v>986</v>
      </c>
      <c r="K98" s="348">
        <v>16</v>
      </c>
    </row>
    <row r="99" spans="1:11" s="136" customFormat="1" ht="15.75">
      <c r="A99" s="319">
        <v>96</v>
      </c>
      <c r="B99" s="226" t="str">
        <f t="shared" si="10"/>
        <v>100M-1-4</v>
      </c>
      <c r="C99" s="349">
        <v>412</v>
      </c>
      <c r="D99" s="350">
        <v>35431</v>
      </c>
      <c r="E99" s="351" t="s">
        <v>837</v>
      </c>
      <c r="F99" s="352" t="s">
        <v>849</v>
      </c>
      <c r="G99" s="353" t="s">
        <v>162</v>
      </c>
      <c r="H99" s="354"/>
      <c r="I99" s="355" t="s">
        <v>983</v>
      </c>
      <c r="J99" s="355" t="s">
        <v>986</v>
      </c>
      <c r="K99" s="356">
        <v>3</v>
      </c>
    </row>
    <row r="100" spans="1:11" s="136" customFormat="1" ht="15.75">
      <c r="A100" s="319">
        <v>97</v>
      </c>
      <c r="B100" s="226" t="str">
        <f t="shared" si="10"/>
        <v>200M-1-4</v>
      </c>
      <c r="C100" s="349">
        <v>407</v>
      </c>
      <c r="D100" s="350">
        <v>35796</v>
      </c>
      <c r="E100" s="351" t="s">
        <v>838</v>
      </c>
      <c r="F100" s="352" t="s">
        <v>849</v>
      </c>
      <c r="G100" s="353" t="s">
        <v>358</v>
      </c>
      <c r="H100" s="354"/>
      <c r="I100" s="355" t="s">
        <v>983</v>
      </c>
      <c r="J100" s="355" t="s">
        <v>986</v>
      </c>
      <c r="K100" s="356">
        <v>3</v>
      </c>
    </row>
    <row r="101" spans="1:11" s="136" customFormat="1" ht="15.75">
      <c r="A101" s="319">
        <v>98</v>
      </c>
      <c r="B101" s="226" t="str">
        <f t="shared" si="10"/>
        <v>400M-1-4</v>
      </c>
      <c r="C101" s="349">
        <v>404</v>
      </c>
      <c r="D101" s="350">
        <v>36161</v>
      </c>
      <c r="E101" s="351" t="s">
        <v>839</v>
      </c>
      <c r="F101" s="352" t="s">
        <v>849</v>
      </c>
      <c r="G101" s="353" t="s">
        <v>359</v>
      </c>
      <c r="H101" s="354"/>
      <c r="I101" s="355" t="s">
        <v>983</v>
      </c>
      <c r="J101" s="355" t="s">
        <v>986</v>
      </c>
      <c r="K101" s="356">
        <v>3</v>
      </c>
    </row>
    <row r="102" spans="1:11" s="136" customFormat="1" ht="15.75">
      <c r="A102" s="319">
        <v>99</v>
      </c>
      <c r="B102" s="226" t="str">
        <f t="shared" si="10"/>
        <v>800M-1-3</v>
      </c>
      <c r="C102" s="349">
        <v>404</v>
      </c>
      <c r="D102" s="350">
        <v>36161</v>
      </c>
      <c r="E102" s="351" t="s">
        <v>839</v>
      </c>
      <c r="F102" s="352" t="s">
        <v>849</v>
      </c>
      <c r="G102" s="353" t="s">
        <v>135</v>
      </c>
      <c r="H102" s="354"/>
      <c r="I102" s="355" t="s">
        <v>983</v>
      </c>
      <c r="J102" s="355" t="s">
        <v>981</v>
      </c>
      <c r="K102" s="356">
        <v>3</v>
      </c>
    </row>
    <row r="103" spans="1:11" s="136" customFormat="1" ht="15.75">
      <c r="A103" s="319">
        <v>100</v>
      </c>
      <c r="B103" s="226" t="str">
        <f t="shared" si="10"/>
        <v>1500M-1-3</v>
      </c>
      <c r="C103" s="349">
        <v>410</v>
      </c>
      <c r="D103" s="350">
        <v>35796</v>
      </c>
      <c r="E103" s="351" t="s">
        <v>840</v>
      </c>
      <c r="F103" s="352" t="s">
        <v>849</v>
      </c>
      <c r="G103" s="353" t="s">
        <v>267</v>
      </c>
      <c r="H103" s="354"/>
      <c r="I103" s="355" t="s">
        <v>983</v>
      </c>
      <c r="J103" s="355" t="s">
        <v>981</v>
      </c>
      <c r="K103" s="356">
        <v>3</v>
      </c>
    </row>
    <row r="104" spans="1:11" s="136" customFormat="1" ht="15.75">
      <c r="A104" s="319">
        <v>101</v>
      </c>
      <c r="B104" s="226" t="str">
        <f t="shared" si="10"/>
        <v>3000M-1-3</v>
      </c>
      <c r="C104" s="349">
        <v>410</v>
      </c>
      <c r="D104" s="350">
        <v>36161</v>
      </c>
      <c r="E104" s="351" t="s">
        <v>840</v>
      </c>
      <c r="F104" s="352" t="s">
        <v>849</v>
      </c>
      <c r="G104" s="353" t="s">
        <v>457</v>
      </c>
      <c r="H104" s="354"/>
      <c r="I104" s="355" t="s">
        <v>983</v>
      </c>
      <c r="J104" s="355" t="s">
        <v>981</v>
      </c>
      <c r="K104" s="356">
        <v>3</v>
      </c>
    </row>
    <row r="105" spans="1:11" s="136" customFormat="1" ht="15.75">
      <c r="A105" s="319">
        <v>102</v>
      </c>
      <c r="B105" s="226" t="str">
        <f t="shared" si="10"/>
        <v>110M.ENG-1-4</v>
      </c>
      <c r="C105" s="349">
        <v>414</v>
      </c>
      <c r="D105" s="350">
        <v>35431</v>
      </c>
      <c r="E105" s="351" t="s">
        <v>841</v>
      </c>
      <c r="F105" s="352" t="s">
        <v>849</v>
      </c>
      <c r="G105" s="353" t="s">
        <v>1075</v>
      </c>
      <c r="H105" s="354"/>
      <c r="I105" s="355" t="s">
        <v>983</v>
      </c>
      <c r="J105" s="355" t="s">
        <v>986</v>
      </c>
      <c r="K105" s="356">
        <v>3</v>
      </c>
    </row>
    <row r="106" spans="1:11" s="136" customFormat="1" ht="15.75">
      <c r="A106" s="319">
        <v>103</v>
      </c>
      <c r="B106" s="226" t="str">
        <f t="shared" si="10"/>
        <v>400M.ENG-1-4</v>
      </c>
      <c r="C106" s="349">
        <v>414</v>
      </c>
      <c r="D106" s="350">
        <v>35431</v>
      </c>
      <c r="E106" s="351" t="s">
        <v>841</v>
      </c>
      <c r="F106" s="352" t="s">
        <v>849</v>
      </c>
      <c r="G106" s="353" t="s">
        <v>456</v>
      </c>
      <c r="H106" s="354"/>
      <c r="I106" s="355" t="s">
        <v>983</v>
      </c>
      <c r="J106" s="355" t="s">
        <v>986</v>
      </c>
      <c r="K106" s="356">
        <v>3</v>
      </c>
    </row>
    <row r="107" spans="1:11" s="136" customFormat="1" ht="15.75">
      <c r="A107" s="319">
        <v>104</v>
      </c>
      <c r="B107" s="226" t="str">
        <f t="shared" si="10"/>
        <v>2000M.ENG-1-3</v>
      </c>
      <c r="C107" s="349">
        <v>411</v>
      </c>
      <c r="D107" s="350">
        <v>36161</v>
      </c>
      <c r="E107" s="351" t="s">
        <v>842</v>
      </c>
      <c r="F107" s="352" t="s">
        <v>849</v>
      </c>
      <c r="G107" s="353" t="s">
        <v>545</v>
      </c>
      <c r="H107" s="354"/>
      <c r="I107" s="355" t="s">
        <v>983</v>
      </c>
      <c r="J107" s="355" t="s">
        <v>981</v>
      </c>
      <c r="K107" s="356">
        <v>3</v>
      </c>
    </row>
    <row r="108" spans="1:11" s="136" customFormat="1" ht="15.75">
      <c r="A108" s="319">
        <v>105</v>
      </c>
      <c r="B108" s="226" t="str">
        <f aca="true" t="shared" si="11" ref="B108:B115">CONCATENATE(G108,"-",K108)</f>
        <v>GÜLLE-3</v>
      </c>
      <c r="C108" s="349">
        <v>409</v>
      </c>
      <c r="D108" s="350">
        <v>35431</v>
      </c>
      <c r="E108" s="351" t="s">
        <v>843</v>
      </c>
      <c r="F108" s="352" t="s">
        <v>849</v>
      </c>
      <c r="G108" s="353" t="s">
        <v>269</v>
      </c>
      <c r="H108" s="354"/>
      <c r="I108" s="355" t="s">
        <v>983</v>
      </c>
      <c r="J108" s="355" t="s">
        <v>986</v>
      </c>
      <c r="K108" s="356">
        <v>3</v>
      </c>
    </row>
    <row r="109" spans="1:11" s="136" customFormat="1" ht="15.75">
      <c r="A109" s="319">
        <v>106</v>
      </c>
      <c r="B109" s="226" t="str">
        <f t="shared" si="11"/>
        <v>DİSK-3</v>
      </c>
      <c r="C109" s="349">
        <v>408</v>
      </c>
      <c r="D109" s="350">
        <v>35431</v>
      </c>
      <c r="E109" s="351" t="s">
        <v>844</v>
      </c>
      <c r="F109" s="352" t="s">
        <v>849</v>
      </c>
      <c r="G109" s="353" t="s">
        <v>270</v>
      </c>
      <c r="H109" s="354"/>
      <c r="I109" s="355" t="s">
        <v>983</v>
      </c>
      <c r="J109" s="355" t="s">
        <v>986</v>
      </c>
      <c r="K109" s="356">
        <v>3</v>
      </c>
    </row>
    <row r="110" spans="1:11" s="136" customFormat="1" ht="15.75">
      <c r="A110" s="319">
        <v>107</v>
      </c>
      <c r="B110" s="226" t="str">
        <f t="shared" si="11"/>
        <v>CİRİT-3</v>
      </c>
      <c r="C110" s="349">
        <v>406</v>
      </c>
      <c r="D110" s="350">
        <v>35431</v>
      </c>
      <c r="E110" s="351" t="s">
        <v>845</v>
      </c>
      <c r="F110" s="352" t="s">
        <v>849</v>
      </c>
      <c r="G110" s="353" t="s">
        <v>271</v>
      </c>
      <c r="H110" s="354"/>
      <c r="I110" s="355" t="s">
        <v>983</v>
      </c>
      <c r="J110" s="355" t="s">
        <v>986</v>
      </c>
      <c r="K110" s="356">
        <v>3</v>
      </c>
    </row>
    <row r="111" spans="1:11" s="136" customFormat="1" ht="15.75">
      <c r="A111" s="319">
        <v>108</v>
      </c>
      <c r="B111" s="226" t="str">
        <f t="shared" si="11"/>
        <v>ÇEKİÇ-3</v>
      </c>
      <c r="C111" s="349">
        <v>408</v>
      </c>
      <c r="D111" s="350">
        <v>35431</v>
      </c>
      <c r="E111" s="351" t="s">
        <v>844</v>
      </c>
      <c r="F111" s="352" t="s">
        <v>849</v>
      </c>
      <c r="G111" s="353" t="s">
        <v>460</v>
      </c>
      <c r="H111" s="354"/>
      <c r="I111" s="355" t="s">
        <v>983</v>
      </c>
      <c r="J111" s="355" t="s">
        <v>986</v>
      </c>
      <c r="K111" s="356">
        <v>3</v>
      </c>
    </row>
    <row r="112" spans="1:11" s="136" customFormat="1" ht="15.75">
      <c r="A112" s="319">
        <v>109</v>
      </c>
      <c r="B112" s="226" t="str">
        <f t="shared" si="11"/>
        <v>UZUN-3</v>
      </c>
      <c r="C112" s="349">
        <v>413</v>
      </c>
      <c r="D112" s="350">
        <v>35431</v>
      </c>
      <c r="E112" s="351" t="s">
        <v>846</v>
      </c>
      <c r="F112" s="352" t="s">
        <v>849</v>
      </c>
      <c r="G112" s="353" t="s">
        <v>66</v>
      </c>
      <c r="H112" s="354"/>
      <c r="I112" s="355" t="s">
        <v>983</v>
      </c>
      <c r="J112" s="355" t="s">
        <v>986</v>
      </c>
      <c r="K112" s="356">
        <v>3</v>
      </c>
    </row>
    <row r="113" spans="1:11" s="136" customFormat="1" ht="15.75">
      <c r="A113" s="319">
        <v>110</v>
      </c>
      <c r="B113" s="226" t="str">
        <f t="shared" si="11"/>
        <v>ÜÇADIM-3</v>
      </c>
      <c r="C113" s="349">
        <v>412</v>
      </c>
      <c r="D113" s="350">
        <v>35431</v>
      </c>
      <c r="E113" s="351" t="s">
        <v>837</v>
      </c>
      <c r="F113" s="352" t="s">
        <v>849</v>
      </c>
      <c r="G113" s="353" t="s">
        <v>360</v>
      </c>
      <c r="H113" s="354"/>
      <c r="I113" s="355" t="s">
        <v>983</v>
      </c>
      <c r="J113" s="355" t="s">
        <v>986</v>
      </c>
      <c r="K113" s="356">
        <v>3</v>
      </c>
    </row>
    <row r="114" spans="1:11" s="136" customFormat="1" ht="15.75">
      <c r="A114" s="319">
        <v>111</v>
      </c>
      <c r="B114" s="226" t="str">
        <f t="shared" si="11"/>
        <v>YÜKSEK-3</v>
      </c>
      <c r="C114" s="349">
        <v>403</v>
      </c>
      <c r="D114" s="350">
        <v>35431</v>
      </c>
      <c r="E114" s="351" t="s">
        <v>847</v>
      </c>
      <c r="F114" s="352" t="s">
        <v>849</v>
      </c>
      <c r="G114" s="353" t="s">
        <v>67</v>
      </c>
      <c r="H114" s="354"/>
      <c r="I114" s="355" t="s">
        <v>983</v>
      </c>
      <c r="J114" s="355" t="s">
        <v>986</v>
      </c>
      <c r="K114" s="356">
        <v>3</v>
      </c>
    </row>
    <row r="115" spans="1:11" s="136" customFormat="1" ht="15.75">
      <c r="A115" s="319">
        <v>112</v>
      </c>
      <c r="B115" s="226" t="str">
        <f t="shared" si="11"/>
        <v>SIRIK-3</v>
      </c>
      <c r="C115" s="349">
        <v>405</v>
      </c>
      <c r="D115" s="350">
        <v>35431</v>
      </c>
      <c r="E115" s="351" t="s">
        <v>848</v>
      </c>
      <c r="F115" s="352" t="s">
        <v>849</v>
      </c>
      <c r="G115" s="353" t="s">
        <v>361</v>
      </c>
      <c r="H115" s="354"/>
      <c r="I115" s="355" t="s">
        <v>983</v>
      </c>
      <c r="J115" s="355" t="s">
        <v>986</v>
      </c>
      <c r="K115" s="356">
        <v>3</v>
      </c>
    </row>
    <row r="116" spans="1:11" s="136" customFormat="1" ht="63.75" customHeight="1">
      <c r="A116" s="319">
        <v>113</v>
      </c>
      <c r="B116" s="226" t="str">
        <f aca="true" t="shared" si="12" ref="B116:B126">CONCATENATE(G116,"-",I116,"-",J116)</f>
        <v>4X100M-1-4</v>
      </c>
      <c r="C116" s="349" t="s">
        <v>1089</v>
      </c>
      <c r="D116" s="350" t="s">
        <v>1073</v>
      </c>
      <c r="E116" s="351" t="s">
        <v>1090</v>
      </c>
      <c r="F116" s="352" t="s">
        <v>849</v>
      </c>
      <c r="G116" s="353" t="s">
        <v>461</v>
      </c>
      <c r="H116" s="354"/>
      <c r="I116" s="355" t="s">
        <v>983</v>
      </c>
      <c r="J116" s="355" t="s">
        <v>986</v>
      </c>
      <c r="K116" s="356">
        <v>3</v>
      </c>
    </row>
    <row r="117" spans="1:11" s="136" customFormat="1" ht="51">
      <c r="A117" s="319">
        <v>114</v>
      </c>
      <c r="B117" s="226" t="str">
        <f t="shared" si="12"/>
        <v>İSVEÇ-1-4</v>
      </c>
      <c r="C117" s="349" t="s">
        <v>1194</v>
      </c>
      <c r="D117" s="350" t="s">
        <v>1073</v>
      </c>
      <c r="E117" s="351" t="s">
        <v>1193</v>
      </c>
      <c r="F117" s="352" t="s">
        <v>849</v>
      </c>
      <c r="G117" s="353" t="s">
        <v>546</v>
      </c>
      <c r="H117" s="354"/>
      <c r="I117" s="355" t="s">
        <v>983</v>
      </c>
      <c r="J117" s="355" t="s">
        <v>986</v>
      </c>
      <c r="K117" s="356">
        <v>3</v>
      </c>
    </row>
    <row r="118" spans="1:11" s="136" customFormat="1" ht="15.75">
      <c r="A118" s="319">
        <v>115</v>
      </c>
      <c r="B118" s="226" t="str">
        <f t="shared" si="12"/>
        <v>100M-3-2</v>
      </c>
      <c r="C118" s="134">
        <v>417</v>
      </c>
      <c r="D118" s="343">
        <v>35643</v>
      </c>
      <c r="E118" s="344" t="s">
        <v>850</v>
      </c>
      <c r="F118" s="345" t="s">
        <v>866</v>
      </c>
      <c r="G118" s="346" t="s">
        <v>162</v>
      </c>
      <c r="H118" s="181"/>
      <c r="I118" s="347" t="s">
        <v>981</v>
      </c>
      <c r="J118" s="347" t="s">
        <v>985</v>
      </c>
      <c r="K118" s="348">
        <v>14</v>
      </c>
    </row>
    <row r="119" spans="1:11" s="136" customFormat="1" ht="15.75">
      <c r="A119" s="319">
        <v>116</v>
      </c>
      <c r="B119" s="226" t="str">
        <f t="shared" si="12"/>
        <v>200M-3-2</v>
      </c>
      <c r="C119" s="134">
        <v>416</v>
      </c>
      <c r="D119" s="343">
        <v>35695</v>
      </c>
      <c r="E119" s="344" t="s">
        <v>851</v>
      </c>
      <c r="F119" s="345" t="s">
        <v>866</v>
      </c>
      <c r="G119" s="346" t="s">
        <v>358</v>
      </c>
      <c r="H119" s="181"/>
      <c r="I119" s="347" t="s">
        <v>981</v>
      </c>
      <c r="J119" s="347" t="s">
        <v>985</v>
      </c>
      <c r="K119" s="348">
        <v>14</v>
      </c>
    </row>
    <row r="120" spans="1:11" s="136" customFormat="1" ht="15.75">
      <c r="A120" s="319">
        <v>117</v>
      </c>
      <c r="B120" s="226" t="str">
        <f t="shared" si="12"/>
        <v>400M-3-2</v>
      </c>
      <c r="C120" s="134">
        <v>415</v>
      </c>
      <c r="D120" s="343">
        <v>36011</v>
      </c>
      <c r="E120" s="344" t="s">
        <v>852</v>
      </c>
      <c r="F120" s="345" t="s">
        <v>866</v>
      </c>
      <c r="G120" s="346" t="s">
        <v>359</v>
      </c>
      <c r="H120" s="181"/>
      <c r="I120" s="347" t="s">
        <v>981</v>
      </c>
      <c r="J120" s="347" t="s">
        <v>985</v>
      </c>
      <c r="K120" s="348">
        <v>14</v>
      </c>
    </row>
    <row r="121" spans="1:11" s="136" customFormat="1" ht="15.75">
      <c r="A121" s="319">
        <v>118</v>
      </c>
      <c r="B121" s="226" t="str">
        <f t="shared" si="12"/>
        <v>800M-2-4</v>
      </c>
      <c r="C121" s="134">
        <v>430</v>
      </c>
      <c r="D121" s="343">
        <v>35709</v>
      </c>
      <c r="E121" s="344" t="s">
        <v>853</v>
      </c>
      <c r="F121" s="345" t="s">
        <v>866</v>
      </c>
      <c r="G121" s="346" t="s">
        <v>135</v>
      </c>
      <c r="H121" s="181"/>
      <c r="I121" s="347" t="s">
        <v>985</v>
      </c>
      <c r="J121" s="347" t="s">
        <v>986</v>
      </c>
      <c r="K121" s="348">
        <v>14</v>
      </c>
    </row>
    <row r="122" spans="1:11" s="136" customFormat="1" ht="15.75">
      <c r="A122" s="319">
        <v>119</v>
      </c>
      <c r="B122" s="226" t="str">
        <f t="shared" si="12"/>
        <v>1500M-2-4</v>
      </c>
      <c r="C122" s="134">
        <v>430</v>
      </c>
      <c r="D122" s="343">
        <v>35709</v>
      </c>
      <c r="E122" s="344" t="s">
        <v>853</v>
      </c>
      <c r="F122" s="345" t="s">
        <v>866</v>
      </c>
      <c r="G122" s="346" t="s">
        <v>267</v>
      </c>
      <c r="H122" s="181"/>
      <c r="I122" s="347" t="s">
        <v>985</v>
      </c>
      <c r="J122" s="347" t="s">
        <v>986</v>
      </c>
      <c r="K122" s="348">
        <v>14</v>
      </c>
    </row>
    <row r="123" spans="1:11" s="136" customFormat="1" ht="15.75">
      <c r="A123" s="319">
        <v>120</v>
      </c>
      <c r="B123" s="226" t="str">
        <f t="shared" si="12"/>
        <v>3000M-2-4</v>
      </c>
      <c r="C123" s="134">
        <v>420</v>
      </c>
      <c r="D123" s="343">
        <v>35548</v>
      </c>
      <c r="E123" s="344" t="s">
        <v>854</v>
      </c>
      <c r="F123" s="345" t="s">
        <v>866</v>
      </c>
      <c r="G123" s="346" t="s">
        <v>457</v>
      </c>
      <c r="H123" s="181"/>
      <c r="I123" s="347" t="s">
        <v>985</v>
      </c>
      <c r="J123" s="347" t="s">
        <v>986</v>
      </c>
      <c r="K123" s="348">
        <v>14</v>
      </c>
    </row>
    <row r="124" spans="1:11" s="136" customFormat="1" ht="15.75">
      <c r="A124" s="319">
        <v>121</v>
      </c>
      <c r="B124" s="226" t="str">
        <f t="shared" si="12"/>
        <v>110M.ENG-3-2</v>
      </c>
      <c r="C124" s="134">
        <v>428</v>
      </c>
      <c r="D124" s="343">
        <v>35836</v>
      </c>
      <c r="E124" s="344" t="s">
        <v>855</v>
      </c>
      <c r="F124" s="345" t="s">
        <v>866</v>
      </c>
      <c r="G124" s="346" t="s">
        <v>1075</v>
      </c>
      <c r="H124" s="181"/>
      <c r="I124" s="347" t="s">
        <v>981</v>
      </c>
      <c r="J124" s="347" t="s">
        <v>985</v>
      </c>
      <c r="K124" s="348">
        <v>14</v>
      </c>
    </row>
    <row r="125" spans="1:11" s="136" customFormat="1" ht="15.75">
      <c r="A125" s="319">
        <v>122</v>
      </c>
      <c r="B125" s="226" t="str">
        <f t="shared" si="12"/>
        <v>400M.ENG-3-2</v>
      </c>
      <c r="C125" s="134">
        <v>429</v>
      </c>
      <c r="D125" s="343">
        <v>35451</v>
      </c>
      <c r="E125" s="344" t="s">
        <v>856</v>
      </c>
      <c r="F125" s="345" t="s">
        <v>866</v>
      </c>
      <c r="G125" s="346" t="s">
        <v>456</v>
      </c>
      <c r="H125" s="181"/>
      <c r="I125" s="347" t="s">
        <v>981</v>
      </c>
      <c r="J125" s="347" t="s">
        <v>985</v>
      </c>
      <c r="K125" s="348">
        <v>14</v>
      </c>
    </row>
    <row r="126" spans="1:11" s="136" customFormat="1" ht="15.75">
      <c r="A126" s="319">
        <v>123</v>
      </c>
      <c r="B126" s="226" t="str">
        <f t="shared" si="12"/>
        <v>2000M.ENG-2-4</v>
      </c>
      <c r="C126" s="134">
        <v>426</v>
      </c>
      <c r="D126" s="343">
        <v>35457</v>
      </c>
      <c r="E126" s="344" t="s">
        <v>857</v>
      </c>
      <c r="F126" s="345" t="s">
        <v>866</v>
      </c>
      <c r="G126" s="346" t="s">
        <v>545</v>
      </c>
      <c r="H126" s="181"/>
      <c r="I126" s="347" t="s">
        <v>985</v>
      </c>
      <c r="J126" s="347" t="s">
        <v>986</v>
      </c>
      <c r="K126" s="348">
        <v>14</v>
      </c>
    </row>
    <row r="127" spans="1:11" s="136" customFormat="1" ht="15.75">
      <c r="A127" s="319">
        <v>124</v>
      </c>
      <c r="B127" s="226" t="str">
        <f aca="true" t="shared" si="13" ref="B127:B134">CONCATENATE(G127,"-",K127)</f>
        <v>GÜLLE-14</v>
      </c>
      <c r="C127" s="134">
        <v>419</v>
      </c>
      <c r="D127" s="343">
        <v>35976</v>
      </c>
      <c r="E127" s="344" t="s">
        <v>858</v>
      </c>
      <c r="F127" s="345" t="s">
        <v>866</v>
      </c>
      <c r="G127" s="346" t="s">
        <v>269</v>
      </c>
      <c r="H127" s="181"/>
      <c r="I127" s="347" t="s">
        <v>981</v>
      </c>
      <c r="J127" s="347" t="s">
        <v>985</v>
      </c>
      <c r="K127" s="348">
        <v>14</v>
      </c>
    </row>
    <row r="128" spans="1:11" s="136" customFormat="1" ht="15.75">
      <c r="A128" s="319">
        <v>125</v>
      </c>
      <c r="B128" s="226" t="str">
        <f t="shared" si="13"/>
        <v>DİSK-14</v>
      </c>
      <c r="C128" s="134">
        <v>421</v>
      </c>
      <c r="D128" s="343">
        <v>35661</v>
      </c>
      <c r="E128" s="344" t="s">
        <v>859</v>
      </c>
      <c r="F128" s="345" t="s">
        <v>866</v>
      </c>
      <c r="G128" s="346" t="s">
        <v>270</v>
      </c>
      <c r="H128" s="181"/>
      <c r="I128" s="347" t="s">
        <v>981</v>
      </c>
      <c r="J128" s="347" t="s">
        <v>985</v>
      </c>
      <c r="K128" s="348">
        <v>14</v>
      </c>
    </row>
    <row r="129" spans="1:11" s="136" customFormat="1" ht="15.75">
      <c r="A129" s="319">
        <v>126</v>
      </c>
      <c r="B129" s="226" t="str">
        <f t="shared" si="13"/>
        <v>CİRİT-14</v>
      </c>
      <c r="C129" s="134">
        <v>418</v>
      </c>
      <c r="D129" s="343">
        <v>35551</v>
      </c>
      <c r="E129" s="344" t="s">
        <v>860</v>
      </c>
      <c r="F129" s="345" t="s">
        <v>866</v>
      </c>
      <c r="G129" s="346" t="s">
        <v>271</v>
      </c>
      <c r="H129" s="181"/>
      <c r="I129" s="347" t="s">
        <v>981</v>
      </c>
      <c r="J129" s="347" t="s">
        <v>985</v>
      </c>
      <c r="K129" s="348">
        <v>14</v>
      </c>
    </row>
    <row r="130" spans="1:11" s="136" customFormat="1" ht="15.75">
      <c r="A130" s="319">
        <v>127</v>
      </c>
      <c r="B130" s="226" t="str">
        <f t="shared" si="13"/>
        <v>ÇEKİÇ-14</v>
      </c>
      <c r="C130" s="134">
        <v>423</v>
      </c>
      <c r="D130" s="343">
        <v>35934</v>
      </c>
      <c r="E130" s="344" t="s">
        <v>861</v>
      </c>
      <c r="F130" s="345" t="s">
        <v>866</v>
      </c>
      <c r="G130" s="346" t="s">
        <v>460</v>
      </c>
      <c r="H130" s="181"/>
      <c r="I130" s="347" t="s">
        <v>981</v>
      </c>
      <c r="J130" s="347" t="s">
        <v>985</v>
      </c>
      <c r="K130" s="348">
        <v>14</v>
      </c>
    </row>
    <row r="131" spans="1:11" s="136" customFormat="1" ht="15.75">
      <c r="A131" s="319">
        <v>128</v>
      </c>
      <c r="B131" s="226" t="str">
        <f t="shared" si="13"/>
        <v>UZUN-14</v>
      </c>
      <c r="C131" s="134">
        <v>425</v>
      </c>
      <c r="D131" s="343">
        <v>35485</v>
      </c>
      <c r="E131" s="344" t="s">
        <v>862</v>
      </c>
      <c r="F131" s="345" t="s">
        <v>866</v>
      </c>
      <c r="G131" s="346" t="s">
        <v>66</v>
      </c>
      <c r="H131" s="181"/>
      <c r="I131" s="347" t="s">
        <v>981</v>
      </c>
      <c r="J131" s="347" t="s">
        <v>985</v>
      </c>
      <c r="K131" s="348">
        <v>14</v>
      </c>
    </row>
    <row r="132" spans="1:11" s="136" customFormat="1" ht="15.75">
      <c r="A132" s="319">
        <v>129</v>
      </c>
      <c r="B132" s="226" t="str">
        <f t="shared" si="13"/>
        <v>ÜÇADIM-14</v>
      </c>
      <c r="C132" s="134">
        <v>422</v>
      </c>
      <c r="D132" s="343">
        <v>35851</v>
      </c>
      <c r="E132" s="344" t="s">
        <v>863</v>
      </c>
      <c r="F132" s="345" t="s">
        <v>866</v>
      </c>
      <c r="G132" s="346" t="s">
        <v>360</v>
      </c>
      <c r="H132" s="181"/>
      <c r="I132" s="347" t="s">
        <v>981</v>
      </c>
      <c r="J132" s="347" t="s">
        <v>985</v>
      </c>
      <c r="K132" s="348">
        <v>14</v>
      </c>
    </row>
    <row r="133" spans="1:11" s="136" customFormat="1" ht="15.75">
      <c r="A133" s="319">
        <v>130</v>
      </c>
      <c r="B133" s="226" t="str">
        <f t="shared" si="13"/>
        <v>YÜKSEK-14</v>
      </c>
      <c r="C133" s="134">
        <v>427</v>
      </c>
      <c r="D133" s="343">
        <v>35698</v>
      </c>
      <c r="E133" s="344" t="s">
        <v>864</v>
      </c>
      <c r="F133" s="345" t="s">
        <v>866</v>
      </c>
      <c r="G133" s="346" t="s">
        <v>67</v>
      </c>
      <c r="H133" s="181"/>
      <c r="I133" s="347" t="s">
        <v>981</v>
      </c>
      <c r="J133" s="347" t="s">
        <v>985</v>
      </c>
      <c r="K133" s="348">
        <v>14</v>
      </c>
    </row>
    <row r="134" spans="1:11" s="136" customFormat="1" ht="15.75">
      <c r="A134" s="319">
        <v>131</v>
      </c>
      <c r="B134" s="226" t="str">
        <f t="shared" si="13"/>
        <v>SIRIK-14</v>
      </c>
      <c r="C134" s="134">
        <v>424</v>
      </c>
      <c r="D134" s="343">
        <v>35859</v>
      </c>
      <c r="E134" s="344" t="s">
        <v>865</v>
      </c>
      <c r="F134" s="345" t="s">
        <v>866</v>
      </c>
      <c r="G134" s="346" t="s">
        <v>361</v>
      </c>
      <c r="H134" s="181"/>
      <c r="I134" s="347" t="s">
        <v>981</v>
      </c>
      <c r="J134" s="347" t="s">
        <v>985</v>
      </c>
      <c r="K134" s="348">
        <v>14</v>
      </c>
    </row>
    <row r="135" spans="1:11" s="136" customFormat="1" ht="51">
      <c r="A135" s="319">
        <v>132</v>
      </c>
      <c r="B135" s="226" t="str">
        <f aca="true" t="shared" si="14" ref="B135:B145">CONCATENATE(G135,"-",I135,"-",J135)</f>
        <v>4X100M-3-2</v>
      </c>
      <c r="C135" s="134" t="s">
        <v>1077</v>
      </c>
      <c r="D135" s="343" t="s">
        <v>1003</v>
      </c>
      <c r="E135" s="344" t="s">
        <v>1076</v>
      </c>
      <c r="F135" s="345" t="s">
        <v>866</v>
      </c>
      <c r="G135" s="346" t="s">
        <v>461</v>
      </c>
      <c r="H135" s="181"/>
      <c r="I135" s="347" t="s">
        <v>981</v>
      </c>
      <c r="J135" s="347" t="s">
        <v>985</v>
      </c>
      <c r="K135" s="348">
        <v>14</v>
      </c>
    </row>
    <row r="136" spans="1:11" s="136" customFormat="1" ht="51">
      <c r="A136" s="319">
        <v>133</v>
      </c>
      <c r="B136" s="226" t="str">
        <f t="shared" si="14"/>
        <v>İSVEÇ-3-2</v>
      </c>
      <c r="C136" s="134" t="s">
        <v>1187</v>
      </c>
      <c r="D136" s="343" t="s">
        <v>1073</v>
      </c>
      <c r="E136" s="344" t="s">
        <v>1188</v>
      </c>
      <c r="F136" s="345" t="s">
        <v>866</v>
      </c>
      <c r="G136" s="346" t="s">
        <v>546</v>
      </c>
      <c r="H136" s="181"/>
      <c r="I136" s="347" t="s">
        <v>981</v>
      </c>
      <c r="J136" s="347" t="s">
        <v>985</v>
      </c>
      <c r="K136" s="348">
        <v>14</v>
      </c>
    </row>
    <row r="137" spans="1:11" s="136" customFormat="1" ht="15.75">
      <c r="A137" s="319">
        <v>134</v>
      </c>
      <c r="B137" s="226" t="str">
        <f t="shared" si="14"/>
        <v>100M-1-2</v>
      </c>
      <c r="C137" s="349">
        <v>434</v>
      </c>
      <c r="D137" s="350">
        <v>35796</v>
      </c>
      <c r="E137" s="351" t="s">
        <v>867</v>
      </c>
      <c r="F137" s="352" t="s">
        <v>881</v>
      </c>
      <c r="G137" s="353" t="s">
        <v>162</v>
      </c>
      <c r="H137" s="354"/>
      <c r="I137" s="355" t="s">
        <v>983</v>
      </c>
      <c r="J137" s="355" t="s">
        <v>985</v>
      </c>
      <c r="K137" s="356">
        <v>1</v>
      </c>
    </row>
    <row r="138" spans="1:11" s="136" customFormat="1" ht="15.75">
      <c r="A138" s="319">
        <v>135</v>
      </c>
      <c r="B138" s="226" t="str">
        <f t="shared" si="14"/>
        <v>200M-1-2</v>
      </c>
      <c r="C138" s="349">
        <v>437</v>
      </c>
      <c r="D138" s="350">
        <v>35439</v>
      </c>
      <c r="E138" s="351" t="s">
        <v>868</v>
      </c>
      <c r="F138" s="352" t="s">
        <v>881</v>
      </c>
      <c r="G138" s="353" t="s">
        <v>358</v>
      </c>
      <c r="H138" s="354"/>
      <c r="I138" s="355" t="s">
        <v>983</v>
      </c>
      <c r="J138" s="355" t="s">
        <v>985</v>
      </c>
      <c r="K138" s="356">
        <v>1</v>
      </c>
    </row>
    <row r="139" spans="1:11" s="136" customFormat="1" ht="15.75">
      <c r="A139" s="319">
        <v>136</v>
      </c>
      <c r="B139" s="226" t="str">
        <f t="shared" si="14"/>
        <v>400M-1-2</v>
      </c>
      <c r="C139" s="349">
        <v>432</v>
      </c>
      <c r="D139" s="350" t="s">
        <v>1073</v>
      </c>
      <c r="E139" s="351" t="s">
        <v>1074</v>
      </c>
      <c r="F139" s="352" t="s">
        <v>881</v>
      </c>
      <c r="G139" s="353" t="s">
        <v>359</v>
      </c>
      <c r="H139" s="354"/>
      <c r="I139" s="355" t="s">
        <v>983</v>
      </c>
      <c r="J139" s="355" t="s">
        <v>985</v>
      </c>
      <c r="K139" s="356">
        <v>1</v>
      </c>
    </row>
    <row r="140" spans="1:11" s="136" customFormat="1" ht="15.75">
      <c r="A140" s="319">
        <v>137</v>
      </c>
      <c r="B140" s="226" t="str">
        <f t="shared" si="14"/>
        <v>800M-1-1</v>
      </c>
      <c r="C140" s="349">
        <v>438</v>
      </c>
      <c r="D140" s="350" t="s">
        <v>1073</v>
      </c>
      <c r="E140" s="351" t="s">
        <v>869</v>
      </c>
      <c r="F140" s="352" t="s">
        <v>881</v>
      </c>
      <c r="G140" s="353" t="s">
        <v>135</v>
      </c>
      <c r="H140" s="354"/>
      <c r="I140" s="355" t="s">
        <v>983</v>
      </c>
      <c r="J140" s="355" t="s">
        <v>983</v>
      </c>
      <c r="K140" s="356">
        <v>1</v>
      </c>
    </row>
    <row r="141" spans="1:11" s="136" customFormat="1" ht="15.75">
      <c r="A141" s="319">
        <v>138</v>
      </c>
      <c r="B141" s="226" t="str">
        <f t="shared" si="14"/>
        <v>1500M-1-1</v>
      </c>
      <c r="C141" s="349">
        <v>442</v>
      </c>
      <c r="D141" s="350">
        <v>35836</v>
      </c>
      <c r="E141" s="351" t="s">
        <v>870</v>
      </c>
      <c r="F141" s="352" t="s">
        <v>881</v>
      </c>
      <c r="G141" s="353" t="s">
        <v>267</v>
      </c>
      <c r="H141" s="354"/>
      <c r="I141" s="355" t="s">
        <v>983</v>
      </c>
      <c r="J141" s="355" t="s">
        <v>983</v>
      </c>
      <c r="K141" s="356">
        <v>1</v>
      </c>
    </row>
    <row r="142" spans="1:11" s="136" customFormat="1" ht="15.75">
      <c r="A142" s="319">
        <v>139</v>
      </c>
      <c r="B142" s="226" t="str">
        <f t="shared" si="14"/>
        <v>3000M-1-1</v>
      </c>
      <c r="C142" s="349">
        <v>442</v>
      </c>
      <c r="D142" s="350">
        <v>35836</v>
      </c>
      <c r="E142" s="351" t="s">
        <v>870</v>
      </c>
      <c r="F142" s="352" t="s">
        <v>881</v>
      </c>
      <c r="G142" s="353" t="s">
        <v>457</v>
      </c>
      <c r="H142" s="354"/>
      <c r="I142" s="355" t="s">
        <v>983</v>
      </c>
      <c r="J142" s="355" t="s">
        <v>983</v>
      </c>
      <c r="K142" s="356">
        <v>1</v>
      </c>
    </row>
    <row r="143" spans="1:11" s="136" customFormat="1" ht="15.75">
      <c r="A143" s="319">
        <v>140</v>
      </c>
      <c r="B143" s="226" t="str">
        <f t="shared" si="14"/>
        <v>110M.ENG-1-2</v>
      </c>
      <c r="C143" s="349">
        <v>436</v>
      </c>
      <c r="D143" s="350">
        <v>35867</v>
      </c>
      <c r="E143" s="351" t="s">
        <v>871</v>
      </c>
      <c r="F143" s="352" t="s">
        <v>881</v>
      </c>
      <c r="G143" s="353" t="s">
        <v>1075</v>
      </c>
      <c r="H143" s="354"/>
      <c r="I143" s="355" t="s">
        <v>983</v>
      </c>
      <c r="J143" s="355" t="s">
        <v>985</v>
      </c>
      <c r="K143" s="356">
        <v>1</v>
      </c>
    </row>
    <row r="144" spans="1:11" s="136" customFormat="1" ht="15.75">
      <c r="A144" s="319">
        <v>141</v>
      </c>
      <c r="B144" s="226" t="str">
        <f t="shared" si="14"/>
        <v>400M.ENG-1-2</v>
      </c>
      <c r="C144" s="349">
        <v>447</v>
      </c>
      <c r="D144" s="350">
        <v>35822</v>
      </c>
      <c r="E144" s="351" t="s">
        <v>872</v>
      </c>
      <c r="F144" s="352" t="s">
        <v>881</v>
      </c>
      <c r="G144" s="353" t="s">
        <v>456</v>
      </c>
      <c r="H144" s="354"/>
      <c r="I144" s="355" t="s">
        <v>983</v>
      </c>
      <c r="J144" s="355" t="s">
        <v>985</v>
      </c>
      <c r="K144" s="356">
        <v>1</v>
      </c>
    </row>
    <row r="145" spans="1:11" s="136" customFormat="1" ht="15.75">
      <c r="A145" s="319">
        <v>142</v>
      </c>
      <c r="B145" s="226" t="str">
        <f t="shared" si="14"/>
        <v>2000M.ENG-1-1</v>
      </c>
      <c r="C145" s="349">
        <v>431</v>
      </c>
      <c r="D145" s="350">
        <v>35830</v>
      </c>
      <c r="E145" s="351" t="s">
        <v>873</v>
      </c>
      <c r="F145" s="352" t="s">
        <v>881</v>
      </c>
      <c r="G145" s="353" t="s">
        <v>545</v>
      </c>
      <c r="H145" s="354"/>
      <c r="I145" s="355" t="s">
        <v>983</v>
      </c>
      <c r="J145" s="355" t="s">
        <v>983</v>
      </c>
      <c r="K145" s="356">
        <v>1</v>
      </c>
    </row>
    <row r="146" spans="1:11" s="136" customFormat="1" ht="15.75">
      <c r="A146" s="319">
        <v>143</v>
      </c>
      <c r="B146" s="226" t="str">
        <f aca="true" t="shared" si="15" ref="B146:B153">CONCATENATE(G146,"-",K146)</f>
        <v>GÜLLE-1</v>
      </c>
      <c r="C146" s="349">
        <v>435</v>
      </c>
      <c r="D146" s="350">
        <v>36026</v>
      </c>
      <c r="E146" s="351" t="s">
        <v>874</v>
      </c>
      <c r="F146" s="352" t="s">
        <v>881</v>
      </c>
      <c r="G146" s="353" t="s">
        <v>269</v>
      </c>
      <c r="H146" s="354"/>
      <c r="I146" s="355" t="s">
        <v>983</v>
      </c>
      <c r="J146" s="355" t="s">
        <v>985</v>
      </c>
      <c r="K146" s="356">
        <v>1</v>
      </c>
    </row>
    <row r="147" spans="1:11" s="136" customFormat="1" ht="15.75">
      <c r="A147" s="319">
        <v>144</v>
      </c>
      <c r="B147" s="226" t="str">
        <f t="shared" si="15"/>
        <v>DİSK-1</v>
      </c>
      <c r="C147" s="349">
        <v>433</v>
      </c>
      <c r="D147" s="350">
        <v>35548</v>
      </c>
      <c r="E147" s="351" t="s">
        <v>875</v>
      </c>
      <c r="F147" s="352" t="s">
        <v>881</v>
      </c>
      <c r="G147" s="353" t="s">
        <v>270</v>
      </c>
      <c r="H147" s="354"/>
      <c r="I147" s="355" t="s">
        <v>983</v>
      </c>
      <c r="J147" s="355" t="s">
        <v>985</v>
      </c>
      <c r="K147" s="356">
        <v>1</v>
      </c>
    </row>
    <row r="148" spans="1:11" s="136" customFormat="1" ht="15.75">
      <c r="A148" s="319">
        <v>145</v>
      </c>
      <c r="B148" s="226" t="str">
        <f t="shared" si="15"/>
        <v>CİRİT-1</v>
      </c>
      <c r="C148" s="349">
        <v>445</v>
      </c>
      <c r="D148" s="350">
        <v>35826</v>
      </c>
      <c r="E148" s="351" t="s">
        <v>876</v>
      </c>
      <c r="F148" s="352" t="s">
        <v>881</v>
      </c>
      <c r="G148" s="353" t="s">
        <v>271</v>
      </c>
      <c r="H148" s="354"/>
      <c r="I148" s="355" t="s">
        <v>983</v>
      </c>
      <c r="J148" s="355" t="s">
        <v>985</v>
      </c>
      <c r="K148" s="356">
        <v>1</v>
      </c>
    </row>
    <row r="149" spans="1:11" s="136" customFormat="1" ht="15.75">
      <c r="A149" s="319">
        <v>146</v>
      </c>
      <c r="B149" s="226" t="str">
        <f t="shared" si="15"/>
        <v>ÇEKİÇ-1</v>
      </c>
      <c r="C149" s="349">
        <v>441</v>
      </c>
      <c r="D149" s="350">
        <v>35465</v>
      </c>
      <c r="E149" s="351" t="s">
        <v>877</v>
      </c>
      <c r="F149" s="352" t="s">
        <v>881</v>
      </c>
      <c r="G149" s="353" t="s">
        <v>460</v>
      </c>
      <c r="H149" s="354"/>
      <c r="I149" s="355" t="s">
        <v>983</v>
      </c>
      <c r="J149" s="355" t="s">
        <v>985</v>
      </c>
      <c r="K149" s="356">
        <v>1</v>
      </c>
    </row>
    <row r="150" spans="1:11" s="136" customFormat="1" ht="15.75">
      <c r="A150" s="319">
        <v>147</v>
      </c>
      <c r="B150" s="226" t="str">
        <f t="shared" si="15"/>
        <v>UZUN-1</v>
      </c>
      <c r="C150" s="349">
        <v>444</v>
      </c>
      <c r="D150" s="350">
        <v>35431</v>
      </c>
      <c r="E150" s="351" t="s">
        <v>878</v>
      </c>
      <c r="F150" s="352" t="s">
        <v>881</v>
      </c>
      <c r="G150" s="353" t="s">
        <v>66</v>
      </c>
      <c r="H150" s="354"/>
      <c r="I150" s="355" t="s">
        <v>983</v>
      </c>
      <c r="J150" s="355" t="s">
        <v>985</v>
      </c>
      <c r="K150" s="356">
        <v>1</v>
      </c>
    </row>
    <row r="151" spans="1:11" s="136" customFormat="1" ht="15.75">
      <c r="A151" s="319">
        <v>148</v>
      </c>
      <c r="B151" s="226" t="str">
        <f t="shared" si="15"/>
        <v>ÜÇADIM-1</v>
      </c>
      <c r="C151" s="349">
        <v>444</v>
      </c>
      <c r="D151" s="350">
        <v>35431</v>
      </c>
      <c r="E151" s="351" t="s">
        <v>878</v>
      </c>
      <c r="F151" s="352" t="s">
        <v>881</v>
      </c>
      <c r="G151" s="353" t="s">
        <v>360</v>
      </c>
      <c r="H151" s="354"/>
      <c r="I151" s="355" t="s">
        <v>983</v>
      </c>
      <c r="J151" s="355" t="s">
        <v>985</v>
      </c>
      <c r="K151" s="356">
        <v>1</v>
      </c>
    </row>
    <row r="152" spans="1:11" s="136" customFormat="1" ht="15.75">
      <c r="A152" s="319">
        <v>149</v>
      </c>
      <c r="B152" s="226" t="str">
        <f t="shared" si="15"/>
        <v>YÜKSEK-1</v>
      </c>
      <c r="C152" s="349">
        <v>439</v>
      </c>
      <c r="D152" s="350">
        <v>35622</v>
      </c>
      <c r="E152" s="351" t="s">
        <v>879</v>
      </c>
      <c r="F152" s="352" t="s">
        <v>881</v>
      </c>
      <c r="G152" s="353" t="s">
        <v>67</v>
      </c>
      <c r="H152" s="354"/>
      <c r="I152" s="355" t="s">
        <v>983</v>
      </c>
      <c r="J152" s="355" t="s">
        <v>985</v>
      </c>
      <c r="K152" s="356">
        <v>1</v>
      </c>
    </row>
    <row r="153" spans="1:11" s="136" customFormat="1" ht="16.5" customHeight="1">
      <c r="A153" s="319">
        <v>150</v>
      </c>
      <c r="B153" s="226" t="str">
        <f t="shared" si="15"/>
        <v>SIRIK-1</v>
      </c>
      <c r="C153" s="349">
        <v>440</v>
      </c>
      <c r="D153" s="350">
        <v>35432</v>
      </c>
      <c r="E153" s="351" t="s">
        <v>880</v>
      </c>
      <c r="F153" s="352" t="s">
        <v>881</v>
      </c>
      <c r="G153" s="353" t="s">
        <v>361</v>
      </c>
      <c r="H153" s="354"/>
      <c r="I153" s="355" t="s">
        <v>983</v>
      </c>
      <c r="J153" s="355" t="s">
        <v>985</v>
      </c>
      <c r="K153" s="356">
        <v>1</v>
      </c>
    </row>
    <row r="154" spans="1:11" s="136" customFormat="1" ht="51">
      <c r="A154" s="319">
        <v>151</v>
      </c>
      <c r="B154" s="226" t="str">
        <f aca="true" t="shared" si="16" ref="B154:B164">CONCATENATE(G154,"-",I154,"-",J154)</f>
        <v>4X100M-1-2</v>
      </c>
      <c r="C154" s="349" t="s">
        <v>1115</v>
      </c>
      <c r="D154" s="350" t="s">
        <v>1073</v>
      </c>
      <c r="E154" s="351" t="s">
        <v>1116</v>
      </c>
      <c r="F154" s="352" t="s">
        <v>881</v>
      </c>
      <c r="G154" s="353" t="s">
        <v>461</v>
      </c>
      <c r="H154" s="354"/>
      <c r="I154" s="355" t="s">
        <v>983</v>
      </c>
      <c r="J154" s="355" t="s">
        <v>985</v>
      </c>
      <c r="K154" s="356">
        <v>1</v>
      </c>
    </row>
    <row r="155" spans="1:11" s="136" customFormat="1" ht="51">
      <c r="A155" s="319">
        <v>152</v>
      </c>
      <c r="B155" s="226" t="str">
        <f t="shared" si="16"/>
        <v>İSVEÇ-1-2</v>
      </c>
      <c r="C155" s="349" t="s">
        <v>1189</v>
      </c>
      <c r="D155" s="350" t="s">
        <v>1073</v>
      </c>
      <c r="E155" s="351" t="s">
        <v>1190</v>
      </c>
      <c r="F155" s="352" t="s">
        <v>881</v>
      </c>
      <c r="G155" s="353" t="s">
        <v>546</v>
      </c>
      <c r="H155" s="354"/>
      <c r="I155" s="355" t="s">
        <v>983</v>
      </c>
      <c r="J155" s="355" t="s">
        <v>985</v>
      </c>
      <c r="K155" s="356">
        <v>1</v>
      </c>
    </row>
    <row r="156" spans="1:11" s="136" customFormat="1" ht="15.75">
      <c r="A156" s="319">
        <v>153</v>
      </c>
      <c r="B156" s="226" t="str">
        <f t="shared" si="16"/>
        <v>100M-1-5</v>
      </c>
      <c r="C156" s="134">
        <v>454</v>
      </c>
      <c r="D156" s="343">
        <v>36526</v>
      </c>
      <c r="E156" s="344" t="s">
        <v>882</v>
      </c>
      <c r="F156" s="345" t="s">
        <v>893</v>
      </c>
      <c r="G156" s="346" t="s">
        <v>162</v>
      </c>
      <c r="H156" s="181"/>
      <c r="I156" s="347" t="s">
        <v>983</v>
      </c>
      <c r="J156" s="347" t="s">
        <v>987</v>
      </c>
      <c r="K156" s="348">
        <v>4</v>
      </c>
    </row>
    <row r="157" spans="1:11" s="136" customFormat="1" ht="15.75">
      <c r="A157" s="319">
        <v>154</v>
      </c>
      <c r="B157" s="226" t="str">
        <f t="shared" si="16"/>
        <v>200M-1-5</v>
      </c>
      <c r="C157" s="134">
        <v>458</v>
      </c>
      <c r="D157" s="343">
        <v>36526</v>
      </c>
      <c r="E157" s="344" t="s">
        <v>883</v>
      </c>
      <c r="F157" s="345" t="s">
        <v>893</v>
      </c>
      <c r="G157" s="346" t="s">
        <v>358</v>
      </c>
      <c r="H157" s="181"/>
      <c r="I157" s="347" t="s">
        <v>983</v>
      </c>
      <c r="J157" s="347" t="s">
        <v>987</v>
      </c>
      <c r="K157" s="348">
        <v>4</v>
      </c>
    </row>
    <row r="158" spans="1:11" s="136" customFormat="1" ht="15.75">
      <c r="A158" s="319">
        <v>155</v>
      </c>
      <c r="B158" s="226" t="str">
        <f t="shared" si="16"/>
        <v>400M-1-5</v>
      </c>
      <c r="C158" s="134">
        <v>458</v>
      </c>
      <c r="D158" s="343">
        <v>36526</v>
      </c>
      <c r="E158" s="344" t="s">
        <v>883</v>
      </c>
      <c r="F158" s="345" t="s">
        <v>893</v>
      </c>
      <c r="G158" s="346" t="s">
        <v>359</v>
      </c>
      <c r="H158" s="181"/>
      <c r="I158" s="347" t="s">
        <v>983</v>
      </c>
      <c r="J158" s="347" t="s">
        <v>987</v>
      </c>
      <c r="K158" s="348">
        <v>4</v>
      </c>
    </row>
    <row r="159" spans="1:11" s="136" customFormat="1" ht="15.75">
      <c r="A159" s="319">
        <v>156</v>
      </c>
      <c r="B159" s="226" t="str">
        <f t="shared" si="16"/>
        <v>800M-1-4</v>
      </c>
      <c r="C159" s="134">
        <v>457</v>
      </c>
      <c r="D159" s="343">
        <v>36526</v>
      </c>
      <c r="E159" s="344" t="s">
        <v>884</v>
      </c>
      <c r="F159" s="345" t="s">
        <v>893</v>
      </c>
      <c r="G159" s="346" t="s">
        <v>135</v>
      </c>
      <c r="H159" s="181"/>
      <c r="I159" s="347" t="s">
        <v>983</v>
      </c>
      <c r="J159" s="347" t="s">
        <v>986</v>
      </c>
      <c r="K159" s="348">
        <v>4</v>
      </c>
    </row>
    <row r="160" spans="1:11" s="136" customFormat="1" ht="15.75">
      <c r="A160" s="319">
        <v>157</v>
      </c>
      <c r="B160" s="226" t="str">
        <f t="shared" si="16"/>
        <v>1500M-1-4</v>
      </c>
      <c r="C160" s="134">
        <v>457</v>
      </c>
      <c r="D160" s="343">
        <v>36526</v>
      </c>
      <c r="E160" s="344" t="s">
        <v>884</v>
      </c>
      <c r="F160" s="345" t="s">
        <v>893</v>
      </c>
      <c r="G160" s="346" t="s">
        <v>267</v>
      </c>
      <c r="H160" s="181"/>
      <c r="I160" s="347" t="s">
        <v>983</v>
      </c>
      <c r="J160" s="347" t="s">
        <v>986</v>
      </c>
      <c r="K160" s="348">
        <v>4</v>
      </c>
    </row>
    <row r="161" spans="1:11" s="136" customFormat="1" ht="15.75">
      <c r="A161" s="319">
        <v>158</v>
      </c>
      <c r="B161" s="226" t="str">
        <f t="shared" si="16"/>
        <v>3000M-1-4</v>
      </c>
      <c r="C161" s="134">
        <v>456</v>
      </c>
      <c r="D161" s="343">
        <v>36526</v>
      </c>
      <c r="E161" s="344" t="s">
        <v>885</v>
      </c>
      <c r="F161" s="345" t="s">
        <v>893</v>
      </c>
      <c r="G161" s="346" t="s">
        <v>457</v>
      </c>
      <c r="H161" s="181"/>
      <c r="I161" s="347" t="s">
        <v>983</v>
      </c>
      <c r="J161" s="347" t="s">
        <v>986</v>
      </c>
      <c r="K161" s="348">
        <v>4</v>
      </c>
    </row>
    <row r="162" spans="1:11" s="136" customFormat="1" ht="15.75">
      <c r="A162" s="319">
        <v>159</v>
      </c>
      <c r="B162" s="226" t="str">
        <f t="shared" si="16"/>
        <v>110M.ENG-1-5</v>
      </c>
      <c r="C162" s="134">
        <v>450</v>
      </c>
      <c r="D162" s="343">
        <v>36161</v>
      </c>
      <c r="E162" s="344" t="s">
        <v>886</v>
      </c>
      <c r="F162" s="345" t="s">
        <v>893</v>
      </c>
      <c r="G162" s="346" t="s">
        <v>1075</v>
      </c>
      <c r="H162" s="181"/>
      <c r="I162" s="347" t="s">
        <v>983</v>
      </c>
      <c r="J162" s="347" t="s">
        <v>987</v>
      </c>
      <c r="K162" s="348">
        <v>4</v>
      </c>
    </row>
    <row r="163" spans="1:11" s="136" customFormat="1" ht="15.75">
      <c r="A163" s="319">
        <v>160</v>
      </c>
      <c r="B163" s="226" t="str">
        <f t="shared" si="16"/>
        <v>400M.ENG-1-5</v>
      </c>
      <c r="C163" s="134">
        <v>450</v>
      </c>
      <c r="D163" s="343">
        <v>36161</v>
      </c>
      <c r="E163" s="344" t="s">
        <v>886</v>
      </c>
      <c r="F163" s="345" t="s">
        <v>893</v>
      </c>
      <c r="G163" s="346" t="s">
        <v>456</v>
      </c>
      <c r="H163" s="181"/>
      <c r="I163" s="347" t="s">
        <v>983</v>
      </c>
      <c r="J163" s="347" t="s">
        <v>987</v>
      </c>
      <c r="K163" s="348">
        <v>4</v>
      </c>
    </row>
    <row r="164" spans="1:11" s="136" customFormat="1" ht="15.75">
      <c r="A164" s="319">
        <v>161</v>
      </c>
      <c r="B164" s="226" t="str">
        <f t="shared" si="16"/>
        <v>2000M.ENG-1-4</v>
      </c>
      <c r="C164" s="134">
        <v>448</v>
      </c>
      <c r="D164" s="343">
        <v>35431</v>
      </c>
      <c r="E164" s="344" t="s">
        <v>887</v>
      </c>
      <c r="F164" s="345" t="s">
        <v>893</v>
      </c>
      <c r="G164" s="346" t="s">
        <v>545</v>
      </c>
      <c r="H164" s="181"/>
      <c r="I164" s="347" t="s">
        <v>983</v>
      </c>
      <c r="J164" s="347" t="s">
        <v>986</v>
      </c>
      <c r="K164" s="348">
        <v>4</v>
      </c>
    </row>
    <row r="165" spans="1:11" s="136" customFormat="1" ht="15.75">
      <c r="A165" s="319">
        <v>162</v>
      </c>
      <c r="B165" s="226" t="str">
        <f aca="true" t="shared" si="17" ref="B165:B172">CONCATENATE(G165,"-",K165)</f>
        <v>GÜLLE-4</v>
      </c>
      <c r="C165" s="134">
        <v>451</v>
      </c>
      <c r="D165" s="343">
        <v>36161</v>
      </c>
      <c r="E165" s="344" t="s">
        <v>888</v>
      </c>
      <c r="F165" s="345" t="s">
        <v>893</v>
      </c>
      <c r="G165" s="346" t="s">
        <v>269</v>
      </c>
      <c r="H165" s="181"/>
      <c r="I165" s="347" t="s">
        <v>983</v>
      </c>
      <c r="J165" s="347" t="s">
        <v>987</v>
      </c>
      <c r="K165" s="348">
        <v>4</v>
      </c>
    </row>
    <row r="166" spans="1:11" s="136" customFormat="1" ht="15.75">
      <c r="A166" s="319">
        <v>163</v>
      </c>
      <c r="B166" s="226" t="str">
        <f t="shared" si="17"/>
        <v>DİSK-4</v>
      </c>
      <c r="C166" s="134">
        <v>591</v>
      </c>
      <c r="D166" s="343">
        <v>36314</v>
      </c>
      <c r="E166" s="344" t="s">
        <v>889</v>
      </c>
      <c r="F166" s="345" t="s">
        <v>893</v>
      </c>
      <c r="G166" s="346" t="s">
        <v>270</v>
      </c>
      <c r="H166" s="181"/>
      <c r="I166" s="347" t="s">
        <v>983</v>
      </c>
      <c r="J166" s="347" t="s">
        <v>987</v>
      </c>
      <c r="K166" s="348">
        <v>4</v>
      </c>
    </row>
    <row r="167" spans="1:11" s="136" customFormat="1" ht="15.75">
      <c r="A167" s="319">
        <v>164</v>
      </c>
      <c r="B167" s="226" t="str">
        <f t="shared" si="17"/>
        <v>CİRİT-4</v>
      </c>
      <c r="C167" s="134">
        <v>452</v>
      </c>
      <c r="D167" s="343">
        <v>36526</v>
      </c>
      <c r="E167" s="344" t="s">
        <v>890</v>
      </c>
      <c r="F167" s="345" t="s">
        <v>893</v>
      </c>
      <c r="G167" s="346" t="s">
        <v>271</v>
      </c>
      <c r="H167" s="181"/>
      <c r="I167" s="347" t="s">
        <v>983</v>
      </c>
      <c r="J167" s="347" t="s">
        <v>987</v>
      </c>
      <c r="K167" s="348">
        <v>4</v>
      </c>
    </row>
    <row r="168" spans="1:11" s="136" customFormat="1" ht="15.75">
      <c r="A168" s="319">
        <v>165</v>
      </c>
      <c r="B168" s="226" t="str">
        <f t="shared" si="17"/>
        <v>ÇEKİÇ-4</v>
      </c>
      <c r="C168" s="134">
        <v>451</v>
      </c>
      <c r="D168" s="343">
        <v>36161</v>
      </c>
      <c r="E168" s="344" t="s">
        <v>888</v>
      </c>
      <c r="F168" s="345" t="s">
        <v>893</v>
      </c>
      <c r="G168" s="346" t="s">
        <v>460</v>
      </c>
      <c r="H168" s="181"/>
      <c r="I168" s="347" t="s">
        <v>983</v>
      </c>
      <c r="J168" s="347" t="s">
        <v>987</v>
      </c>
      <c r="K168" s="348">
        <v>4</v>
      </c>
    </row>
    <row r="169" spans="1:11" s="136" customFormat="1" ht="15.75">
      <c r="A169" s="319">
        <v>166</v>
      </c>
      <c r="B169" s="226" t="str">
        <f t="shared" si="17"/>
        <v>UZUN-4</v>
      </c>
      <c r="C169" s="134">
        <v>453</v>
      </c>
      <c r="D169" s="343">
        <v>36526</v>
      </c>
      <c r="E169" s="344" t="s">
        <v>891</v>
      </c>
      <c r="F169" s="345" t="s">
        <v>893</v>
      </c>
      <c r="G169" s="346" t="s">
        <v>66</v>
      </c>
      <c r="H169" s="181"/>
      <c r="I169" s="347" t="s">
        <v>983</v>
      </c>
      <c r="J169" s="347" t="s">
        <v>987</v>
      </c>
      <c r="K169" s="348">
        <v>4</v>
      </c>
    </row>
    <row r="170" spans="1:11" s="136" customFormat="1" ht="15.75">
      <c r="A170" s="319">
        <v>167</v>
      </c>
      <c r="B170" s="226" t="str">
        <f t="shared" si="17"/>
        <v>ÜÇADIM-4</v>
      </c>
      <c r="C170" s="134">
        <v>453</v>
      </c>
      <c r="D170" s="343">
        <v>36526</v>
      </c>
      <c r="E170" s="344" t="s">
        <v>891</v>
      </c>
      <c r="F170" s="345" t="s">
        <v>893</v>
      </c>
      <c r="G170" s="346" t="s">
        <v>360</v>
      </c>
      <c r="H170" s="181"/>
      <c r="I170" s="347" t="s">
        <v>983</v>
      </c>
      <c r="J170" s="347" t="s">
        <v>987</v>
      </c>
      <c r="K170" s="348">
        <v>4</v>
      </c>
    </row>
    <row r="171" spans="1:11" s="136" customFormat="1" ht="15.75">
      <c r="A171" s="319">
        <v>168</v>
      </c>
      <c r="B171" s="226" t="str">
        <f t="shared" si="17"/>
        <v>YÜKSEK-4</v>
      </c>
      <c r="C171" s="134">
        <v>455</v>
      </c>
      <c r="D171" s="343">
        <v>36161</v>
      </c>
      <c r="E171" s="344" t="s">
        <v>892</v>
      </c>
      <c r="F171" s="345" t="s">
        <v>893</v>
      </c>
      <c r="G171" s="346" t="s">
        <v>67</v>
      </c>
      <c r="H171" s="181"/>
      <c r="I171" s="347" t="s">
        <v>983</v>
      </c>
      <c r="J171" s="347" t="s">
        <v>987</v>
      </c>
      <c r="K171" s="348">
        <v>4</v>
      </c>
    </row>
    <row r="172" spans="1:11" s="136" customFormat="1" ht="15.75">
      <c r="A172" s="319">
        <v>169</v>
      </c>
      <c r="B172" s="226" t="str">
        <f t="shared" si="17"/>
        <v>SIRIK-4</v>
      </c>
      <c r="C172" s="134">
        <v>455</v>
      </c>
      <c r="D172" s="343">
        <v>36161</v>
      </c>
      <c r="E172" s="344" t="s">
        <v>892</v>
      </c>
      <c r="F172" s="345" t="s">
        <v>893</v>
      </c>
      <c r="G172" s="346" t="s">
        <v>361</v>
      </c>
      <c r="H172" s="181"/>
      <c r="I172" s="347" t="s">
        <v>983</v>
      </c>
      <c r="J172" s="347" t="s">
        <v>987</v>
      </c>
      <c r="K172" s="348">
        <v>4</v>
      </c>
    </row>
    <row r="173" spans="1:11" s="136" customFormat="1" ht="51">
      <c r="A173" s="319">
        <v>170</v>
      </c>
      <c r="B173" s="226" t="str">
        <f aca="true" t="shared" si="18" ref="B173:B183">CONCATENATE(G173,"-",I173,"-",J173)</f>
        <v>4X100M-1-5</v>
      </c>
      <c r="C173" s="134" t="s">
        <v>1130</v>
      </c>
      <c r="D173" s="343" t="s">
        <v>1003</v>
      </c>
      <c r="E173" s="344" t="s">
        <v>1129</v>
      </c>
      <c r="F173" s="345" t="s">
        <v>893</v>
      </c>
      <c r="G173" s="346" t="s">
        <v>461</v>
      </c>
      <c r="H173" s="181"/>
      <c r="I173" s="347" t="s">
        <v>983</v>
      </c>
      <c r="J173" s="347" t="s">
        <v>987</v>
      </c>
      <c r="K173" s="348">
        <v>4</v>
      </c>
    </row>
    <row r="174" spans="1:11" s="136" customFormat="1" ht="51">
      <c r="A174" s="319">
        <v>171</v>
      </c>
      <c r="B174" s="226" t="str">
        <f t="shared" si="18"/>
        <v>İSVEÇ-1-5</v>
      </c>
      <c r="C174" s="134" t="s">
        <v>1201</v>
      </c>
      <c r="D174" s="343" t="s">
        <v>1073</v>
      </c>
      <c r="E174" s="344" t="s">
        <v>1200</v>
      </c>
      <c r="F174" s="345" t="s">
        <v>893</v>
      </c>
      <c r="G174" s="346" t="s">
        <v>546</v>
      </c>
      <c r="H174" s="181"/>
      <c r="I174" s="347" t="s">
        <v>983</v>
      </c>
      <c r="J174" s="347" t="s">
        <v>987</v>
      </c>
      <c r="K174" s="348">
        <v>4</v>
      </c>
    </row>
    <row r="175" spans="1:11" s="136" customFormat="1" ht="15.75">
      <c r="A175" s="319">
        <v>172</v>
      </c>
      <c r="B175" s="226" t="str">
        <f t="shared" si="18"/>
        <v>100M-1-6</v>
      </c>
      <c r="C175" s="349">
        <v>466</v>
      </c>
      <c r="D175" s="350">
        <v>36161</v>
      </c>
      <c r="E175" s="351" t="s">
        <v>894</v>
      </c>
      <c r="F175" s="352" t="s">
        <v>905</v>
      </c>
      <c r="G175" s="353" t="s">
        <v>162</v>
      </c>
      <c r="H175" s="354"/>
      <c r="I175" s="355" t="s">
        <v>983</v>
      </c>
      <c r="J175" s="355" t="s">
        <v>982</v>
      </c>
      <c r="K175" s="356">
        <v>5</v>
      </c>
    </row>
    <row r="176" spans="1:11" s="136" customFormat="1" ht="15.75">
      <c r="A176" s="319">
        <v>173</v>
      </c>
      <c r="B176" s="226" t="str">
        <f t="shared" si="18"/>
        <v>200M-1-6</v>
      </c>
      <c r="C176" s="349">
        <v>466</v>
      </c>
      <c r="D176" s="350">
        <v>36161</v>
      </c>
      <c r="E176" s="351" t="s">
        <v>894</v>
      </c>
      <c r="F176" s="352" t="s">
        <v>905</v>
      </c>
      <c r="G176" s="353" t="s">
        <v>358</v>
      </c>
      <c r="H176" s="354"/>
      <c r="I176" s="355" t="s">
        <v>983</v>
      </c>
      <c r="J176" s="355" t="s">
        <v>982</v>
      </c>
      <c r="K176" s="356">
        <v>5</v>
      </c>
    </row>
    <row r="177" spans="1:11" s="136" customFormat="1" ht="15.75">
      <c r="A177" s="319">
        <v>174</v>
      </c>
      <c r="B177" s="226" t="str">
        <f t="shared" si="18"/>
        <v>400M-1-6</v>
      </c>
      <c r="C177" s="349">
        <v>460</v>
      </c>
      <c r="D177" s="350">
        <v>35510</v>
      </c>
      <c r="E177" s="351" t="s">
        <v>895</v>
      </c>
      <c r="F177" s="352" t="s">
        <v>905</v>
      </c>
      <c r="G177" s="353" t="s">
        <v>359</v>
      </c>
      <c r="H177" s="354"/>
      <c r="I177" s="355" t="s">
        <v>983</v>
      </c>
      <c r="J177" s="355" t="s">
        <v>982</v>
      </c>
      <c r="K177" s="356">
        <v>5</v>
      </c>
    </row>
    <row r="178" spans="1:11" s="136" customFormat="1" ht="15.75">
      <c r="A178" s="319">
        <v>175</v>
      </c>
      <c r="B178" s="226" t="str">
        <f t="shared" si="18"/>
        <v>800M-1-5</v>
      </c>
      <c r="C178" s="349">
        <v>588</v>
      </c>
      <c r="D178" s="350">
        <v>35481</v>
      </c>
      <c r="E178" s="351" t="s">
        <v>896</v>
      </c>
      <c r="F178" s="352" t="s">
        <v>905</v>
      </c>
      <c r="G178" s="353" t="s">
        <v>135</v>
      </c>
      <c r="H178" s="354"/>
      <c r="I178" s="355" t="s">
        <v>983</v>
      </c>
      <c r="J178" s="355" t="s">
        <v>987</v>
      </c>
      <c r="K178" s="356">
        <v>5</v>
      </c>
    </row>
    <row r="179" spans="1:11" s="136" customFormat="1" ht="15.75">
      <c r="A179" s="319">
        <v>176</v>
      </c>
      <c r="B179" s="226" t="str">
        <f t="shared" si="18"/>
        <v>1500M-1-5</v>
      </c>
      <c r="C179" s="349">
        <v>465</v>
      </c>
      <c r="D179" s="350">
        <v>35796</v>
      </c>
      <c r="E179" s="351" t="s">
        <v>897</v>
      </c>
      <c r="F179" s="352" t="s">
        <v>905</v>
      </c>
      <c r="G179" s="353" t="s">
        <v>267</v>
      </c>
      <c r="H179" s="354"/>
      <c r="I179" s="355" t="s">
        <v>983</v>
      </c>
      <c r="J179" s="355" t="s">
        <v>987</v>
      </c>
      <c r="K179" s="356">
        <v>5</v>
      </c>
    </row>
    <row r="180" spans="1:11" s="136" customFormat="1" ht="15.75">
      <c r="A180" s="319">
        <v>177</v>
      </c>
      <c r="B180" s="226" t="str">
        <f t="shared" si="18"/>
        <v>3000M-1-5</v>
      </c>
      <c r="C180" s="349">
        <v>465</v>
      </c>
      <c r="D180" s="350">
        <v>35796</v>
      </c>
      <c r="E180" s="351" t="s">
        <v>897</v>
      </c>
      <c r="F180" s="352" t="s">
        <v>905</v>
      </c>
      <c r="G180" s="353" t="s">
        <v>457</v>
      </c>
      <c r="H180" s="354"/>
      <c r="I180" s="355" t="s">
        <v>983</v>
      </c>
      <c r="J180" s="355" t="s">
        <v>987</v>
      </c>
      <c r="K180" s="356">
        <v>5</v>
      </c>
    </row>
    <row r="181" spans="1:11" s="136" customFormat="1" ht="15.75">
      <c r="A181" s="319">
        <v>178</v>
      </c>
      <c r="B181" s="226" t="str">
        <f t="shared" si="18"/>
        <v>110M.ENG-1-6</v>
      </c>
      <c r="C181" s="349">
        <v>464</v>
      </c>
      <c r="D181" s="350">
        <v>35937</v>
      </c>
      <c r="E181" s="351" t="s">
        <v>898</v>
      </c>
      <c r="F181" s="352" t="s">
        <v>905</v>
      </c>
      <c r="G181" s="353" t="s">
        <v>1075</v>
      </c>
      <c r="H181" s="354"/>
      <c r="I181" s="355" t="s">
        <v>983</v>
      </c>
      <c r="J181" s="355" t="s">
        <v>982</v>
      </c>
      <c r="K181" s="356">
        <v>5</v>
      </c>
    </row>
    <row r="182" spans="1:11" s="136" customFormat="1" ht="15.75">
      <c r="A182" s="319">
        <v>179</v>
      </c>
      <c r="B182" s="226" t="str">
        <f t="shared" si="18"/>
        <v>400M.ENG-1-6</v>
      </c>
      <c r="C182" s="349">
        <v>460</v>
      </c>
      <c r="D182" s="350">
        <v>35510</v>
      </c>
      <c r="E182" s="351" t="s">
        <v>895</v>
      </c>
      <c r="F182" s="352" t="s">
        <v>905</v>
      </c>
      <c r="G182" s="353" t="s">
        <v>456</v>
      </c>
      <c r="H182" s="354"/>
      <c r="I182" s="355" t="s">
        <v>983</v>
      </c>
      <c r="J182" s="355" t="s">
        <v>982</v>
      </c>
      <c r="K182" s="356">
        <v>5</v>
      </c>
    </row>
    <row r="183" spans="1:11" s="136" customFormat="1" ht="15.75">
      <c r="A183" s="319">
        <v>180</v>
      </c>
      <c r="B183" s="226" t="str">
        <f t="shared" si="18"/>
        <v>2000M.ENG-1-5</v>
      </c>
      <c r="C183" s="349">
        <v>467</v>
      </c>
      <c r="D183" s="350">
        <v>35529</v>
      </c>
      <c r="E183" s="351" t="s">
        <v>899</v>
      </c>
      <c r="F183" s="352" t="s">
        <v>905</v>
      </c>
      <c r="G183" s="353" t="s">
        <v>545</v>
      </c>
      <c r="H183" s="354"/>
      <c r="I183" s="355" t="s">
        <v>983</v>
      </c>
      <c r="J183" s="355" t="s">
        <v>987</v>
      </c>
      <c r="K183" s="356">
        <v>5</v>
      </c>
    </row>
    <row r="184" spans="1:11" s="136" customFormat="1" ht="15.75">
      <c r="A184" s="319">
        <v>181</v>
      </c>
      <c r="B184" s="226" t="str">
        <f aca="true" t="shared" si="19" ref="B184:B191">CONCATENATE(G184,"-",K184)</f>
        <v>GÜLLE-5</v>
      </c>
      <c r="C184" s="349">
        <v>468</v>
      </c>
      <c r="D184" s="350">
        <v>35639</v>
      </c>
      <c r="E184" s="351" t="s">
        <v>900</v>
      </c>
      <c r="F184" s="352" t="s">
        <v>905</v>
      </c>
      <c r="G184" s="353" t="s">
        <v>269</v>
      </c>
      <c r="H184" s="354"/>
      <c r="I184" s="355" t="s">
        <v>983</v>
      </c>
      <c r="J184" s="355" t="s">
        <v>982</v>
      </c>
      <c r="K184" s="356">
        <v>5</v>
      </c>
    </row>
    <row r="185" spans="1:11" s="136" customFormat="1" ht="15.75">
      <c r="A185" s="319">
        <v>182</v>
      </c>
      <c r="B185" s="226" t="str">
        <f t="shared" si="19"/>
        <v>DİSK-5</v>
      </c>
      <c r="C185" s="349">
        <v>468</v>
      </c>
      <c r="D185" s="350">
        <v>35639</v>
      </c>
      <c r="E185" s="351" t="s">
        <v>900</v>
      </c>
      <c r="F185" s="352" t="s">
        <v>905</v>
      </c>
      <c r="G185" s="353" t="s">
        <v>270</v>
      </c>
      <c r="H185" s="354"/>
      <c r="I185" s="355" t="s">
        <v>983</v>
      </c>
      <c r="J185" s="355" t="s">
        <v>982</v>
      </c>
      <c r="K185" s="356">
        <v>5</v>
      </c>
    </row>
    <row r="186" spans="1:11" s="136" customFormat="1" ht="15.75">
      <c r="A186" s="319">
        <v>183</v>
      </c>
      <c r="B186" s="226" t="str">
        <f t="shared" si="19"/>
        <v>CİRİT-5</v>
      </c>
      <c r="C186" s="349">
        <v>473</v>
      </c>
      <c r="D186" s="350">
        <v>35589</v>
      </c>
      <c r="E186" s="351" t="s">
        <v>901</v>
      </c>
      <c r="F186" s="352" t="s">
        <v>905</v>
      </c>
      <c r="G186" s="353" t="s">
        <v>271</v>
      </c>
      <c r="H186" s="354"/>
      <c r="I186" s="355" t="s">
        <v>983</v>
      </c>
      <c r="J186" s="355" t="s">
        <v>982</v>
      </c>
      <c r="K186" s="356">
        <v>5</v>
      </c>
    </row>
    <row r="187" spans="1:11" s="136" customFormat="1" ht="15.75">
      <c r="A187" s="319">
        <v>184</v>
      </c>
      <c r="B187" s="226" t="str">
        <f t="shared" si="19"/>
        <v>ÇEKİÇ-5</v>
      </c>
      <c r="C187" s="349">
        <v>462</v>
      </c>
      <c r="D187" s="350">
        <v>36269</v>
      </c>
      <c r="E187" s="351" t="s">
        <v>902</v>
      </c>
      <c r="F187" s="352" t="s">
        <v>905</v>
      </c>
      <c r="G187" s="353" t="s">
        <v>460</v>
      </c>
      <c r="H187" s="354"/>
      <c r="I187" s="355" t="s">
        <v>983</v>
      </c>
      <c r="J187" s="355" t="s">
        <v>982</v>
      </c>
      <c r="K187" s="356">
        <v>5</v>
      </c>
    </row>
    <row r="188" spans="1:11" s="136" customFormat="1" ht="15.75">
      <c r="A188" s="319">
        <v>185</v>
      </c>
      <c r="B188" s="226" t="str">
        <f t="shared" si="19"/>
        <v>UZUN-5</v>
      </c>
      <c r="C188" s="349">
        <v>469</v>
      </c>
      <c r="D188" s="350">
        <v>35820</v>
      </c>
      <c r="E188" s="351" t="s">
        <v>903</v>
      </c>
      <c r="F188" s="352" t="s">
        <v>905</v>
      </c>
      <c r="G188" s="353" t="s">
        <v>66</v>
      </c>
      <c r="H188" s="354"/>
      <c r="I188" s="355" t="s">
        <v>983</v>
      </c>
      <c r="J188" s="355" t="s">
        <v>982</v>
      </c>
      <c r="K188" s="356">
        <v>5</v>
      </c>
    </row>
    <row r="189" spans="1:11" s="136" customFormat="1" ht="15.75">
      <c r="A189" s="319">
        <v>186</v>
      </c>
      <c r="B189" s="226" t="str">
        <f t="shared" si="19"/>
        <v>ÜÇADIM-5</v>
      </c>
      <c r="C189" s="349">
        <v>469</v>
      </c>
      <c r="D189" s="350">
        <v>35820</v>
      </c>
      <c r="E189" s="351" t="s">
        <v>903</v>
      </c>
      <c r="F189" s="352" t="s">
        <v>905</v>
      </c>
      <c r="G189" s="353" t="s">
        <v>360</v>
      </c>
      <c r="H189" s="354"/>
      <c r="I189" s="355" t="s">
        <v>983</v>
      </c>
      <c r="J189" s="355" t="s">
        <v>982</v>
      </c>
      <c r="K189" s="356">
        <v>5</v>
      </c>
    </row>
    <row r="190" spans="1:11" s="136" customFormat="1" ht="15.75">
      <c r="A190" s="319">
        <v>187</v>
      </c>
      <c r="B190" s="226" t="str">
        <f t="shared" si="19"/>
        <v>YÜKSEK-5</v>
      </c>
      <c r="C190" s="349">
        <v>461</v>
      </c>
      <c r="D190" s="350">
        <v>36385</v>
      </c>
      <c r="E190" s="351" t="s">
        <v>904</v>
      </c>
      <c r="F190" s="352" t="s">
        <v>905</v>
      </c>
      <c r="G190" s="353" t="s">
        <v>67</v>
      </c>
      <c r="H190" s="354"/>
      <c r="I190" s="355" t="s">
        <v>983</v>
      </c>
      <c r="J190" s="355" t="s">
        <v>982</v>
      </c>
      <c r="K190" s="356">
        <v>5</v>
      </c>
    </row>
    <row r="191" spans="1:11" s="136" customFormat="1" ht="15.75">
      <c r="A191" s="319">
        <v>188</v>
      </c>
      <c r="B191" s="226" t="str">
        <f t="shared" si="19"/>
        <v>SIRIK-5</v>
      </c>
      <c r="C191" s="349">
        <v>462</v>
      </c>
      <c r="D191" s="350">
        <v>36269</v>
      </c>
      <c r="E191" s="351" t="s">
        <v>902</v>
      </c>
      <c r="F191" s="352" t="s">
        <v>905</v>
      </c>
      <c r="G191" s="353" t="s">
        <v>361</v>
      </c>
      <c r="H191" s="354"/>
      <c r="I191" s="355" t="s">
        <v>983</v>
      </c>
      <c r="J191" s="355" t="s">
        <v>982</v>
      </c>
      <c r="K191" s="356">
        <v>5</v>
      </c>
    </row>
    <row r="192" spans="1:11" s="136" customFormat="1" ht="51">
      <c r="A192" s="319">
        <v>189</v>
      </c>
      <c r="B192" s="226" t="str">
        <f aca="true" t="shared" si="20" ref="B192:B202">CONCATENATE(G192,"-",I192,"-",J192)</f>
        <v>4X100M-1-6</v>
      </c>
      <c r="C192" s="349" t="s">
        <v>1104</v>
      </c>
      <c r="D192" s="350" t="s">
        <v>1073</v>
      </c>
      <c r="E192" s="351" t="s">
        <v>1105</v>
      </c>
      <c r="F192" s="352" t="s">
        <v>905</v>
      </c>
      <c r="G192" s="353" t="s">
        <v>461</v>
      </c>
      <c r="H192" s="354"/>
      <c r="I192" s="355" t="s">
        <v>983</v>
      </c>
      <c r="J192" s="355" t="s">
        <v>982</v>
      </c>
      <c r="K192" s="356">
        <v>5</v>
      </c>
    </row>
    <row r="193" spans="1:11" s="136" customFormat="1" ht="51">
      <c r="A193" s="319">
        <v>190</v>
      </c>
      <c r="B193" s="226" t="str">
        <f t="shared" si="20"/>
        <v>İSVEÇ-1-6</v>
      </c>
      <c r="C193" s="349" t="s">
        <v>1203</v>
      </c>
      <c r="D193" s="350" t="s">
        <v>1073</v>
      </c>
      <c r="E193" s="351" t="s">
        <v>1202</v>
      </c>
      <c r="F193" s="352" t="s">
        <v>905</v>
      </c>
      <c r="G193" s="353" t="s">
        <v>546</v>
      </c>
      <c r="H193" s="354"/>
      <c r="I193" s="355" t="s">
        <v>983</v>
      </c>
      <c r="J193" s="355" t="s">
        <v>982</v>
      </c>
      <c r="K193" s="356">
        <v>5</v>
      </c>
    </row>
    <row r="194" spans="1:11" s="136" customFormat="1" ht="15.75">
      <c r="A194" s="319">
        <v>191</v>
      </c>
      <c r="B194" s="226" t="str">
        <f t="shared" si="20"/>
        <v>100M-2-4</v>
      </c>
      <c r="C194" s="134">
        <v>480</v>
      </c>
      <c r="D194" s="343">
        <v>36161</v>
      </c>
      <c r="E194" s="344" t="s">
        <v>1035</v>
      </c>
      <c r="F194" s="345" t="s">
        <v>906</v>
      </c>
      <c r="G194" s="346" t="s">
        <v>162</v>
      </c>
      <c r="H194" s="181"/>
      <c r="I194" s="347" t="s">
        <v>985</v>
      </c>
      <c r="J194" s="347" t="s">
        <v>986</v>
      </c>
      <c r="K194" s="348">
        <v>10</v>
      </c>
    </row>
    <row r="195" spans="1:11" s="136" customFormat="1" ht="15.75">
      <c r="A195" s="319">
        <v>192</v>
      </c>
      <c r="B195" s="226" t="str">
        <f t="shared" si="20"/>
        <v>200M-2-4</v>
      </c>
      <c r="C195" s="134">
        <v>480</v>
      </c>
      <c r="D195" s="343">
        <v>35431</v>
      </c>
      <c r="E195" s="344" t="s">
        <v>1035</v>
      </c>
      <c r="F195" s="345" t="s">
        <v>906</v>
      </c>
      <c r="G195" s="346" t="s">
        <v>358</v>
      </c>
      <c r="H195" s="181"/>
      <c r="I195" s="347" t="s">
        <v>985</v>
      </c>
      <c r="J195" s="347" t="s">
        <v>986</v>
      </c>
      <c r="K195" s="348">
        <v>10</v>
      </c>
    </row>
    <row r="196" spans="1:11" s="136" customFormat="1" ht="15.75">
      <c r="A196" s="319">
        <v>193</v>
      </c>
      <c r="B196" s="226" t="str">
        <f t="shared" si="20"/>
        <v>400M-2-4</v>
      </c>
      <c r="C196" s="134">
        <v>483</v>
      </c>
      <c r="D196" s="343">
        <v>36526</v>
      </c>
      <c r="E196" s="344" t="s">
        <v>1036</v>
      </c>
      <c r="F196" s="345" t="s">
        <v>906</v>
      </c>
      <c r="G196" s="346" t="s">
        <v>359</v>
      </c>
      <c r="H196" s="181"/>
      <c r="I196" s="347" t="s">
        <v>985</v>
      </c>
      <c r="J196" s="347" t="s">
        <v>986</v>
      </c>
      <c r="K196" s="348">
        <v>10</v>
      </c>
    </row>
    <row r="197" spans="1:11" s="136" customFormat="1" ht="15.75">
      <c r="A197" s="319">
        <v>194</v>
      </c>
      <c r="B197" s="226" t="str">
        <f t="shared" si="20"/>
        <v>800M-1-10</v>
      </c>
      <c r="C197" s="134">
        <v>474</v>
      </c>
      <c r="D197" s="343">
        <v>35796</v>
      </c>
      <c r="E197" s="344" t="s">
        <v>1037</v>
      </c>
      <c r="F197" s="345" t="s">
        <v>906</v>
      </c>
      <c r="G197" s="346" t="s">
        <v>135</v>
      </c>
      <c r="H197" s="181"/>
      <c r="I197" s="347" t="s">
        <v>983</v>
      </c>
      <c r="J197" s="347" t="s">
        <v>990</v>
      </c>
      <c r="K197" s="348">
        <v>10</v>
      </c>
    </row>
    <row r="198" spans="1:11" s="136" customFormat="1" ht="15.75">
      <c r="A198" s="319">
        <v>195</v>
      </c>
      <c r="B198" s="226" t="str">
        <f t="shared" si="20"/>
        <v>1500M-1-10</v>
      </c>
      <c r="C198" s="134">
        <v>474</v>
      </c>
      <c r="D198" s="343">
        <v>35796</v>
      </c>
      <c r="E198" s="344" t="s">
        <v>1037</v>
      </c>
      <c r="F198" s="345" t="s">
        <v>906</v>
      </c>
      <c r="G198" s="346" t="s">
        <v>267</v>
      </c>
      <c r="H198" s="181"/>
      <c r="I198" s="347" t="s">
        <v>983</v>
      </c>
      <c r="J198" s="347" t="s">
        <v>990</v>
      </c>
      <c r="K198" s="348">
        <v>10</v>
      </c>
    </row>
    <row r="199" spans="1:11" s="136" customFormat="1" ht="15.75">
      <c r="A199" s="319">
        <v>196</v>
      </c>
      <c r="B199" s="226" t="str">
        <f t="shared" si="20"/>
        <v>3000M-1-10</v>
      </c>
      <c r="C199" s="134">
        <v>487</v>
      </c>
      <c r="D199" s="343">
        <v>35828</v>
      </c>
      <c r="E199" s="344" t="s">
        <v>1038</v>
      </c>
      <c r="F199" s="345" t="s">
        <v>906</v>
      </c>
      <c r="G199" s="346" t="s">
        <v>457</v>
      </c>
      <c r="H199" s="181"/>
      <c r="I199" s="347" t="s">
        <v>983</v>
      </c>
      <c r="J199" s="347" t="s">
        <v>990</v>
      </c>
      <c r="K199" s="348">
        <v>10</v>
      </c>
    </row>
    <row r="200" spans="1:11" s="136" customFormat="1" ht="15.75">
      <c r="A200" s="319">
        <v>197</v>
      </c>
      <c r="B200" s="226" t="str">
        <f t="shared" si="20"/>
        <v>110M.ENG-2-4</v>
      </c>
      <c r="C200" s="134">
        <v>482</v>
      </c>
      <c r="D200" s="343">
        <v>35431</v>
      </c>
      <c r="E200" s="344" t="s">
        <v>1039</v>
      </c>
      <c r="F200" s="345" t="s">
        <v>906</v>
      </c>
      <c r="G200" s="346" t="s">
        <v>1075</v>
      </c>
      <c r="H200" s="181"/>
      <c r="I200" s="347" t="s">
        <v>985</v>
      </c>
      <c r="J200" s="347" t="s">
        <v>986</v>
      </c>
      <c r="K200" s="348">
        <v>10</v>
      </c>
    </row>
    <row r="201" spans="1:11" s="136" customFormat="1" ht="15.75">
      <c r="A201" s="319">
        <v>198</v>
      </c>
      <c r="B201" s="226" t="str">
        <f t="shared" si="20"/>
        <v>400M.ENG-2-4</v>
      </c>
      <c r="C201" s="134">
        <v>483</v>
      </c>
      <c r="D201" s="343">
        <v>36526</v>
      </c>
      <c r="E201" s="344" t="s">
        <v>1036</v>
      </c>
      <c r="F201" s="345" t="s">
        <v>906</v>
      </c>
      <c r="G201" s="346" t="s">
        <v>456</v>
      </c>
      <c r="H201" s="181"/>
      <c r="I201" s="347" t="s">
        <v>985</v>
      </c>
      <c r="J201" s="347" t="s">
        <v>986</v>
      </c>
      <c r="K201" s="348">
        <v>10</v>
      </c>
    </row>
    <row r="202" spans="1:11" s="136" customFormat="1" ht="15.75">
      <c r="A202" s="319">
        <v>199</v>
      </c>
      <c r="B202" s="226" t="str">
        <f t="shared" si="20"/>
        <v>2000M.ENG-1-10</v>
      </c>
      <c r="C202" s="134">
        <v>485</v>
      </c>
      <c r="D202" s="343">
        <v>35583</v>
      </c>
      <c r="E202" s="344" t="s">
        <v>1040</v>
      </c>
      <c r="F202" s="345" t="s">
        <v>906</v>
      </c>
      <c r="G202" s="346" t="s">
        <v>545</v>
      </c>
      <c r="H202" s="181"/>
      <c r="I202" s="347" t="s">
        <v>983</v>
      </c>
      <c r="J202" s="347" t="s">
        <v>990</v>
      </c>
      <c r="K202" s="348">
        <v>10</v>
      </c>
    </row>
    <row r="203" spans="1:11" s="136" customFormat="1" ht="15.75">
      <c r="A203" s="319">
        <v>200</v>
      </c>
      <c r="B203" s="226" t="str">
        <f aca="true" t="shared" si="21" ref="B203:B210">CONCATENATE(G203,"-",K203)</f>
        <v>GÜLLE-10</v>
      </c>
      <c r="C203" s="134">
        <v>475</v>
      </c>
      <c r="D203" s="343">
        <v>35431</v>
      </c>
      <c r="E203" s="344" t="s">
        <v>1041</v>
      </c>
      <c r="F203" s="345" t="s">
        <v>906</v>
      </c>
      <c r="G203" s="346" t="s">
        <v>269</v>
      </c>
      <c r="H203" s="181"/>
      <c r="I203" s="347" t="s">
        <v>985</v>
      </c>
      <c r="J203" s="347" t="s">
        <v>986</v>
      </c>
      <c r="K203" s="348">
        <v>10</v>
      </c>
    </row>
    <row r="204" spans="1:11" s="136" customFormat="1" ht="15.75">
      <c r="A204" s="319">
        <v>201</v>
      </c>
      <c r="B204" s="226" t="str">
        <f t="shared" si="21"/>
        <v>DİSK-10</v>
      </c>
      <c r="C204" s="134">
        <v>481</v>
      </c>
      <c r="D204" s="343">
        <v>35796</v>
      </c>
      <c r="E204" s="344" t="s">
        <v>1042</v>
      </c>
      <c r="F204" s="345" t="s">
        <v>906</v>
      </c>
      <c r="G204" s="346" t="s">
        <v>270</v>
      </c>
      <c r="H204" s="181"/>
      <c r="I204" s="347" t="s">
        <v>985</v>
      </c>
      <c r="J204" s="347" t="s">
        <v>986</v>
      </c>
      <c r="K204" s="348">
        <v>10</v>
      </c>
    </row>
    <row r="205" spans="1:11" s="136" customFormat="1" ht="15.75">
      <c r="A205" s="319">
        <v>202</v>
      </c>
      <c r="B205" s="226" t="str">
        <f t="shared" si="21"/>
        <v>CİRİT-10</v>
      </c>
      <c r="C205" s="134">
        <v>486</v>
      </c>
      <c r="D205" s="343">
        <v>35796</v>
      </c>
      <c r="E205" s="344" t="s">
        <v>1043</v>
      </c>
      <c r="F205" s="345" t="s">
        <v>906</v>
      </c>
      <c r="G205" s="346" t="s">
        <v>271</v>
      </c>
      <c r="H205" s="181"/>
      <c r="I205" s="347" t="s">
        <v>985</v>
      </c>
      <c r="J205" s="347" t="s">
        <v>986</v>
      </c>
      <c r="K205" s="348">
        <v>10</v>
      </c>
    </row>
    <row r="206" spans="1:11" s="136" customFormat="1" ht="15.75">
      <c r="A206" s="319">
        <v>203</v>
      </c>
      <c r="B206" s="226" t="str">
        <f t="shared" si="21"/>
        <v>ÇEKİÇ-10</v>
      </c>
      <c r="C206" s="134">
        <v>475</v>
      </c>
      <c r="D206" s="343">
        <v>35431</v>
      </c>
      <c r="E206" s="344" t="s">
        <v>1041</v>
      </c>
      <c r="F206" s="345" t="s">
        <v>906</v>
      </c>
      <c r="G206" s="346" t="s">
        <v>460</v>
      </c>
      <c r="H206" s="181"/>
      <c r="I206" s="347" t="s">
        <v>985</v>
      </c>
      <c r="J206" s="347" t="s">
        <v>986</v>
      </c>
      <c r="K206" s="348">
        <v>10</v>
      </c>
    </row>
    <row r="207" spans="1:11" s="136" customFormat="1" ht="15.75">
      <c r="A207" s="319">
        <v>204</v>
      </c>
      <c r="B207" s="226" t="str">
        <f t="shared" si="21"/>
        <v>UZUN-10</v>
      </c>
      <c r="C207" s="134">
        <v>478</v>
      </c>
      <c r="D207" s="343">
        <v>36312</v>
      </c>
      <c r="E207" s="344" t="s">
        <v>1044</v>
      </c>
      <c r="F207" s="345" t="s">
        <v>906</v>
      </c>
      <c r="G207" s="346" t="s">
        <v>66</v>
      </c>
      <c r="H207" s="181"/>
      <c r="I207" s="347" t="s">
        <v>985</v>
      </c>
      <c r="J207" s="347" t="s">
        <v>986</v>
      </c>
      <c r="K207" s="348">
        <v>10</v>
      </c>
    </row>
    <row r="208" spans="1:11" s="136" customFormat="1" ht="15.75">
      <c r="A208" s="319">
        <v>205</v>
      </c>
      <c r="B208" s="226" t="str">
        <f t="shared" si="21"/>
        <v>ÜÇADIM-10</v>
      </c>
      <c r="C208" s="134">
        <v>476</v>
      </c>
      <c r="D208" s="343">
        <v>36161</v>
      </c>
      <c r="E208" s="344" t="s">
        <v>1045</v>
      </c>
      <c r="F208" s="345" t="s">
        <v>906</v>
      </c>
      <c r="G208" s="346" t="s">
        <v>360</v>
      </c>
      <c r="H208" s="181"/>
      <c r="I208" s="347" t="s">
        <v>985</v>
      </c>
      <c r="J208" s="347" t="s">
        <v>986</v>
      </c>
      <c r="K208" s="348">
        <v>10</v>
      </c>
    </row>
    <row r="209" spans="1:11" s="136" customFormat="1" ht="15.75">
      <c r="A209" s="319">
        <v>206</v>
      </c>
      <c r="B209" s="226" t="str">
        <f t="shared" si="21"/>
        <v>YÜKSEK-10</v>
      </c>
      <c r="C209" s="134">
        <v>482</v>
      </c>
      <c r="D209" s="343">
        <v>35431</v>
      </c>
      <c r="E209" s="344" t="s">
        <v>1039</v>
      </c>
      <c r="F209" s="345" t="s">
        <v>906</v>
      </c>
      <c r="G209" s="346" t="s">
        <v>67</v>
      </c>
      <c r="H209" s="181"/>
      <c r="I209" s="347" t="s">
        <v>985</v>
      </c>
      <c r="J209" s="347" t="s">
        <v>986</v>
      </c>
      <c r="K209" s="348">
        <v>10</v>
      </c>
    </row>
    <row r="210" spans="1:11" s="136" customFormat="1" ht="15.75">
      <c r="A210" s="319">
        <v>207</v>
      </c>
      <c r="B210" s="226" t="str">
        <f t="shared" si="21"/>
        <v>SIRIK-10</v>
      </c>
      <c r="C210" s="134">
        <v>478</v>
      </c>
      <c r="D210" s="343">
        <v>36312</v>
      </c>
      <c r="E210" s="344" t="s">
        <v>1044</v>
      </c>
      <c r="F210" s="345" t="s">
        <v>906</v>
      </c>
      <c r="G210" s="346" t="s">
        <v>361</v>
      </c>
      <c r="H210" s="181"/>
      <c r="I210" s="347" t="s">
        <v>985</v>
      </c>
      <c r="J210" s="347" t="s">
        <v>986</v>
      </c>
      <c r="K210" s="348">
        <v>10</v>
      </c>
    </row>
    <row r="211" spans="1:11" s="136" customFormat="1" ht="51">
      <c r="A211" s="319">
        <v>208</v>
      </c>
      <c r="B211" s="226" t="str">
        <f aca="true" t="shared" si="22" ref="B211:B221">CONCATENATE(G211,"-",I211,"-",J211)</f>
        <v>4X100M-2-4</v>
      </c>
      <c r="C211" s="134" t="s">
        <v>1108</v>
      </c>
      <c r="D211" s="343" t="s">
        <v>1073</v>
      </c>
      <c r="E211" s="344" t="s">
        <v>1109</v>
      </c>
      <c r="F211" s="345" t="s">
        <v>906</v>
      </c>
      <c r="G211" s="346" t="s">
        <v>461</v>
      </c>
      <c r="H211" s="181"/>
      <c r="I211" s="347" t="s">
        <v>985</v>
      </c>
      <c r="J211" s="347" t="s">
        <v>986</v>
      </c>
      <c r="K211" s="348">
        <v>10</v>
      </c>
    </row>
    <row r="212" spans="1:11" s="136" customFormat="1" ht="51">
      <c r="A212" s="319">
        <v>209</v>
      </c>
      <c r="B212" s="226" t="str">
        <f t="shared" si="22"/>
        <v>İSVEÇ-2-4</v>
      </c>
      <c r="C212" s="134" t="s">
        <v>1137</v>
      </c>
      <c r="D212" s="343" t="s">
        <v>1073</v>
      </c>
      <c r="E212" s="344" t="s">
        <v>1138</v>
      </c>
      <c r="F212" s="345" t="s">
        <v>906</v>
      </c>
      <c r="G212" s="346" t="s">
        <v>546</v>
      </c>
      <c r="H212" s="181"/>
      <c r="I212" s="347" t="s">
        <v>985</v>
      </c>
      <c r="J212" s="347" t="s">
        <v>986</v>
      </c>
      <c r="K212" s="348">
        <v>10</v>
      </c>
    </row>
    <row r="213" spans="1:11" s="136" customFormat="1" ht="15.75">
      <c r="A213" s="319">
        <v>210</v>
      </c>
      <c r="B213" s="226" t="str">
        <f t="shared" si="22"/>
        <v>100M-3-7</v>
      </c>
      <c r="C213" s="349">
        <v>495</v>
      </c>
      <c r="D213" s="350">
        <v>35768</v>
      </c>
      <c r="E213" s="351" t="s">
        <v>1046</v>
      </c>
      <c r="F213" s="352" t="s">
        <v>908</v>
      </c>
      <c r="G213" s="353" t="s">
        <v>162</v>
      </c>
      <c r="H213" s="354"/>
      <c r="I213" s="355" t="s">
        <v>981</v>
      </c>
      <c r="J213" s="355" t="s">
        <v>984</v>
      </c>
      <c r="K213" s="356">
        <v>19</v>
      </c>
    </row>
    <row r="214" spans="1:11" s="136" customFormat="1" ht="15.75">
      <c r="A214" s="319">
        <v>211</v>
      </c>
      <c r="B214" s="226" t="str">
        <f t="shared" si="22"/>
        <v>200M-3-7</v>
      </c>
      <c r="C214" s="349">
        <v>490</v>
      </c>
      <c r="D214" s="350">
        <v>35934</v>
      </c>
      <c r="E214" s="351" t="s">
        <v>1047</v>
      </c>
      <c r="F214" s="352" t="s">
        <v>908</v>
      </c>
      <c r="G214" s="353" t="s">
        <v>358</v>
      </c>
      <c r="H214" s="354"/>
      <c r="I214" s="355" t="s">
        <v>981</v>
      </c>
      <c r="J214" s="355" t="s">
        <v>984</v>
      </c>
      <c r="K214" s="356">
        <v>19</v>
      </c>
    </row>
    <row r="215" spans="1:11" s="136" customFormat="1" ht="15.75">
      <c r="A215" s="319">
        <v>212</v>
      </c>
      <c r="B215" s="226" t="str">
        <f t="shared" si="22"/>
        <v>400M-3-7</v>
      </c>
      <c r="C215" s="349">
        <v>490</v>
      </c>
      <c r="D215" s="350">
        <v>35934</v>
      </c>
      <c r="E215" s="351" t="s">
        <v>1047</v>
      </c>
      <c r="F215" s="352" t="s">
        <v>908</v>
      </c>
      <c r="G215" s="353" t="s">
        <v>359</v>
      </c>
      <c r="H215" s="354"/>
      <c r="I215" s="355" t="s">
        <v>981</v>
      </c>
      <c r="J215" s="355" t="s">
        <v>984</v>
      </c>
      <c r="K215" s="356">
        <v>19</v>
      </c>
    </row>
    <row r="216" spans="1:11" s="136" customFormat="1" ht="15.75">
      <c r="A216" s="319">
        <v>213</v>
      </c>
      <c r="B216" s="226" t="str">
        <f t="shared" si="22"/>
        <v>800M-2-9</v>
      </c>
      <c r="C216" s="349">
        <v>502</v>
      </c>
      <c r="D216" s="350">
        <v>36161</v>
      </c>
      <c r="E216" s="351" t="s">
        <v>1048</v>
      </c>
      <c r="F216" s="352" t="s">
        <v>908</v>
      </c>
      <c r="G216" s="353" t="s">
        <v>135</v>
      </c>
      <c r="H216" s="354"/>
      <c r="I216" s="355" t="s">
        <v>985</v>
      </c>
      <c r="J216" s="355" t="s">
        <v>989</v>
      </c>
      <c r="K216" s="356">
        <v>19</v>
      </c>
    </row>
    <row r="217" spans="1:11" s="136" customFormat="1" ht="15.75">
      <c r="A217" s="319">
        <v>214</v>
      </c>
      <c r="B217" s="226" t="str">
        <f t="shared" si="22"/>
        <v>1500M-2-9</v>
      </c>
      <c r="C217" s="349">
        <v>502</v>
      </c>
      <c r="D217" s="350">
        <v>36161</v>
      </c>
      <c r="E217" s="351" t="s">
        <v>1048</v>
      </c>
      <c r="F217" s="352" t="s">
        <v>908</v>
      </c>
      <c r="G217" s="353" t="s">
        <v>267</v>
      </c>
      <c r="H217" s="354"/>
      <c r="I217" s="355" t="s">
        <v>985</v>
      </c>
      <c r="J217" s="355" t="s">
        <v>989</v>
      </c>
      <c r="K217" s="356">
        <v>19</v>
      </c>
    </row>
    <row r="218" spans="1:11" s="136" customFormat="1" ht="15.75">
      <c r="A218" s="319">
        <v>215</v>
      </c>
      <c r="B218" s="226" t="str">
        <f t="shared" si="22"/>
        <v>3000M-2-9</v>
      </c>
      <c r="C218" s="349">
        <v>499</v>
      </c>
      <c r="D218" s="350">
        <v>35535</v>
      </c>
      <c r="E218" s="351" t="s">
        <v>1049</v>
      </c>
      <c r="F218" s="352" t="s">
        <v>908</v>
      </c>
      <c r="G218" s="353" t="s">
        <v>457</v>
      </c>
      <c r="H218" s="354"/>
      <c r="I218" s="355" t="s">
        <v>985</v>
      </c>
      <c r="J218" s="355" t="s">
        <v>989</v>
      </c>
      <c r="K218" s="356">
        <v>19</v>
      </c>
    </row>
    <row r="219" spans="1:11" s="136" customFormat="1" ht="15.75">
      <c r="A219" s="319">
        <v>216</v>
      </c>
      <c r="B219" s="226" t="str">
        <f t="shared" si="22"/>
        <v>110M.ENG-3-7</v>
      </c>
      <c r="C219" s="349">
        <v>498</v>
      </c>
      <c r="D219" s="350">
        <v>36130</v>
      </c>
      <c r="E219" s="351" t="s">
        <v>1050</v>
      </c>
      <c r="F219" s="352" t="s">
        <v>908</v>
      </c>
      <c r="G219" s="353" t="s">
        <v>1075</v>
      </c>
      <c r="H219" s="354"/>
      <c r="I219" s="355" t="s">
        <v>981</v>
      </c>
      <c r="J219" s="355" t="s">
        <v>984</v>
      </c>
      <c r="K219" s="356">
        <v>19</v>
      </c>
    </row>
    <row r="220" spans="1:11" s="136" customFormat="1" ht="15.75">
      <c r="A220" s="319">
        <v>217</v>
      </c>
      <c r="B220" s="226" t="str">
        <f t="shared" si="22"/>
        <v>400M.ENG-3-7</v>
      </c>
      <c r="C220" s="349">
        <v>498</v>
      </c>
      <c r="D220" s="350">
        <v>36130</v>
      </c>
      <c r="E220" s="351" t="s">
        <v>1050</v>
      </c>
      <c r="F220" s="352" t="s">
        <v>908</v>
      </c>
      <c r="G220" s="353" t="s">
        <v>456</v>
      </c>
      <c r="H220" s="354"/>
      <c r="I220" s="355" t="s">
        <v>981</v>
      </c>
      <c r="J220" s="355" t="s">
        <v>984</v>
      </c>
      <c r="K220" s="356">
        <v>19</v>
      </c>
    </row>
    <row r="221" spans="1:11" s="136" customFormat="1" ht="15.75">
      <c r="A221" s="319">
        <v>218</v>
      </c>
      <c r="B221" s="226" t="str">
        <f t="shared" si="22"/>
        <v>2000M.ENG-2-9</v>
      </c>
      <c r="C221" s="349">
        <v>488</v>
      </c>
      <c r="D221" s="350">
        <v>36078</v>
      </c>
      <c r="E221" s="351" t="s">
        <v>1051</v>
      </c>
      <c r="F221" s="352" t="s">
        <v>908</v>
      </c>
      <c r="G221" s="353" t="s">
        <v>545</v>
      </c>
      <c r="H221" s="354"/>
      <c r="I221" s="355" t="s">
        <v>985</v>
      </c>
      <c r="J221" s="355" t="s">
        <v>989</v>
      </c>
      <c r="K221" s="356">
        <v>19</v>
      </c>
    </row>
    <row r="222" spans="1:11" s="136" customFormat="1" ht="15.75">
      <c r="A222" s="319">
        <v>219</v>
      </c>
      <c r="B222" s="226" t="str">
        <f aca="true" t="shared" si="23" ref="B222:B229">CONCATENATE(G222,"-",K222)</f>
        <v>GÜLLE-19</v>
      </c>
      <c r="C222" s="349">
        <v>496</v>
      </c>
      <c r="D222" s="350">
        <v>35589</v>
      </c>
      <c r="E222" s="351" t="s">
        <v>1052</v>
      </c>
      <c r="F222" s="352" t="s">
        <v>908</v>
      </c>
      <c r="G222" s="353" t="s">
        <v>269</v>
      </c>
      <c r="H222" s="354"/>
      <c r="I222" s="355" t="s">
        <v>981</v>
      </c>
      <c r="J222" s="355" t="s">
        <v>984</v>
      </c>
      <c r="K222" s="356">
        <v>19</v>
      </c>
    </row>
    <row r="223" spans="1:11" s="136" customFormat="1" ht="15.75">
      <c r="A223" s="319">
        <v>220</v>
      </c>
      <c r="B223" s="226" t="str">
        <f t="shared" si="23"/>
        <v>DİSK-19</v>
      </c>
      <c r="C223" s="349">
        <v>497</v>
      </c>
      <c r="D223" s="350">
        <v>36298</v>
      </c>
      <c r="E223" s="351" t="s">
        <v>907</v>
      </c>
      <c r="F223" s="352" t="s">
        <v>908</v>
      </c>
      <c r="G223" s="353" t="s">
        <v>270</v>
      </c>
      <c r="H223" s="354"/>
      <c r="I223" s="355" t="s">
        <v>981</v>
      </c>
      <c r="J223" s="355" t="s">
        <v>984</v>
      </c>
      <c r="K223" s="356">
        <v>19</v>
      </c>
    </row>
    <row r="224" spans="1:11" s="136" customFormat="1" ht="15.75">
      <c r="A224" s="319">
        <v>221</v>
      </c>
      <c r="B224" s="226" t="str">
        <f t="shared" si="23"/>
        <v>CİRİT-19</v>
      </c>
      <c r="C224" s="349">
        <v>489</v>
      </c>
      <c r="D224" s="350">
        <v>35596</v>
      </c>
      <c r="E224" s="351" t="s">
        <v>1053</v>
      </c>
      <c r="F224" s="352" t="s">
        <v>908</v>
      </c>
      <c r="G224" s="353" t="s">
        <v>271</v>
      </c>
      <c r="H224" s="354"/>
      <c r="I224" s="355" t="s">
        <v>981</v>
      </c>
      <c r="J224" s="355" t="s">
        <v>984</v>
      </c>
      <c r="K224" s="356">
        <v>19</v>
      </c>
    </row>
    <row r="225" spans="1:11" s="136" customFormat="1" ht="15.75">
      <c r="A225" s="319">
        <v>222</v>
      </c>
      <c r="B225" s="226" t="str">
        <f t="shared" si="23"/>
        <v>ÇEKİÇ-19</v>
      </c>
      <c r="C225" s="349">
        <v>493</v>
      </c>
      <c r="D225" s="350">
        <v>35468</v>
      </c>
      <c r="E225" s="351" t="s">
        <v>1054</v>
      </c>
      <c r="F225" s="352" t="s">
        <v>908</v>
      </c>
      <c r="G225" s="353" t="s">
        <v>460</v>
      </c>
      <c r="H225" s="354"/>
      <c r="I225" s="355" t="s">
        <v>981</v>
      </c>
      <c r="J225" s="355" t="s">
        <v>984</v>
      </c>
      <c r="K225" s="356">
        <v>19</v>
      </c>
    </row>
    <row r="226" spans="1:11" s="136" customFormat="1" ht="15.75">
      <c r="A226" s="319">
        <v>223</v>
      </c>
      <c r="B226" s="226" t="str">
        <f t="shared" si="23"/>
        <v>UZUN-19</v>
      </c>
      <c r="C226" s="349">
        <v>491</v>
      </c>
      <c r="D226" s="350">
        <v>35812</v>
      </c>
      <c r="E226" s="351" t="s">
        <v>1055</v>
      </c>
      <c r="F226" s="352" t="s">
        <v>908</v>
      </c>
      <c r="G226" s="353" t="s">
        <v>66</v>
      </c>
      <c r="H226" s="354"/>
      <c r="I226" s="355" t="s">
        <v>981</v>
      </c>
      <c r="J226" s="355" t="s">
        <v>984</v>
      </c>
      <c r="K226" s="356">
        <v>19</v>
      </c>
    </row>
    <row r="227" spans="1:11" s="136" customFormat="1" ht="15.75">
      <c r="A227" s="319">
        <v>224</v>
      </c>
      <c r="B227" s="226" t="str">
        <f t="shared" si="23"/>
        <v>ÜÇADIM-19</v>
      </c>
      <c r="C227" s="349">
        <v>491</v>
      </c>
      <c r="D227" s="350">
        <v>35812</v>
      </c>
      <c r="E227" s="351" t="s">
        <v>1055</v>
      </c>
      <c r="F227" s="352" t="s">
        <v>908</v>
      </c>
      <c r="G227" s="353" t="s">
        <v>360</v>
      </c>
      <c r="H227" s="354"/>
      <c r="I227" s="355" t="s">
        <v>981</v>
      </c>
      <c r="J227" s="355" t="s">
        <v>984</v>
      </c>
      <c r="K227" s="356">
        <v>19</v>
      </c>
    </row>
    <row r="228" spans="1:11" s="136" customFormat="1" ht="15.75">
      <c r="A228" s="319">
        <v>225</v>
      </c>
      <c r="B228" s="226" t="str">
        <f t="shared" si="23"/>
        <v>YÜKSEK-19</v>
      </c>
      <c r="C228" s="349">
        <v>492</v>
      </c>
      <c r="D228" s="350">
        <v>35963</v>
      </c>
      <c r="E228" s="351" t="s">
        <v>1056</v>
      </c>
      <c r="F228" s="352" t="s">
        <v>908</v>
      </c>
      <c r="G228" s="353" t="s">
        <v>67</v>
      </c>
      <c r="H228" s="354"/>
      <c r="I228" s="355" t="s">
        <v>981</v>
      </c>
      <c r="J228" s="355" t="s">
        <v>984</v>
      </c>
      <c r="K228" s="356">
        <v>19</v>
      </c>
    </row>
    <row r="229" spans="1:11" s="136" customFormat="1" ht="15.75">
      <c r="A229" s="319">
        <v>226</v>
      </c>
      <c r="B229" s="226" t="str">
        <f t="shared" si="23"/>
        <v>SIRIK-19</v>
      </c>
      <c r="C229" s="349">
        <v>500</v>
      </c>
      <c r="D229" s="350">
        <v>35431</v>
      </c>
      <c r="E229" s="351" t="s">
        <v>1057</v>
      </c>
      <c r="F229" s="352" t="s">
        <v>908</v>
      </c>
      <c r="G229" s="353" t="s">
        <v>361</v>
      </c>
      <c r="H229" s="354"/>
      <c r="I229" s="355" t="s">
        <v>981</v>
      </c>
      <c r="J229" s="355" t="s">
        <v>984</v>
      </c>
      <c r="K229" s="356">
        <v>19</v>
      </c>
    </row>
    <row r="230" spans="1:11" s="136" customFormat="1" ht="57.75" customHeight="1">
      <c r="A230" s="319">
        <v>227</v>
      </c>
      <c r="B230" s="226" t="str">
        <f aca="true" t="shared" si="24" ref="B230:B240">CONCATENATE(G230,"-",I230,"-",J230)</f>
        <v>4X100M-3-7</v>
      </c>
      <c r="C230" s="349" t="s">
        <v>1134</v>
      </c>
      <c r="D230" s="350" t="s">
        <v>1073</v>
      </c>
      <c r="E230" s="351" t="s">
        <v>1093</v>
      </c>
      <c r="F230" s="352" t="s">
        <v>908</v>
      </c>
      <c r="G230" s="353" t="s">
        <v>461</v>
      </c>
      <c r="H230" s="354"/>
      <c r="I230" s="355" t="s">
        <v>981</v>
      </c>
      <c r="J230" s="355" t="s">
        <v>984</v>
      </c>
      <c r="K230" s="356">
        <v>19</v>
      </c>
    </row>
    <row r="231" spans="1:11" s="136" customFormat="1" ht="51">
      <c r="A231" s="319">
        <v>228</v>
      </c>
      <c r="B231" s="226" t="str">
        <f t="shared" si="24"/>
        <v>İSVEÇ-3-7</v>
      </c>
      <c r="C231" s="349" t="s">
        <v>1139</v>
      </c>
      <c r="D231" s="350" t="s">
        <v>1073</v>
      </c>
      <c r="E231" s="351" t="s">
        <v>1140</v>
      </c>
      <c r="F231" s="352" t="s">
        <v>908</v>
      </c>
      <c r="G231" s="353" t="s">
        <v>546</v>
      </c>
      <c r="H231" s="354"/>
      <c r="I231" s="355" t="s">
        <v>981</v>
      </c>
      <c r="J231" s="355" t="s">
        <v>984</v>
      </c>
      <c r="K231" s="356">
        <v>19</v>
      </c>
    </row>
    <row r="232" spans="1:11" s="136" customFormat="1" ht="15.75">
      <c r="A232" s="319">
        <v>229</v>
      </c>
      <c r="B232" s="226" t="str">
        <f t="shared" si="24"/>
        <v>100M-2-5</v>
      </c>
      <c r="C232" s="134">
        <v>513</v>
      </c>
      <c r="D232" s="343">
        <v>35796</v>
      </c>
      <c r="E232" s="344" t="s">
        <v>909</v>
      </c>
      <c r="F232" s="345" t="s">
        <v>920</v>
      </c>
      <c r="G232" s="346" t="s">
        <v>162</v>
      </c>
      <c r="H232" s="181"/>
      <c r="I232" s="347" t="s">
        <v>985</v>
      </c>
      <c r="J232" s="347" t="s">
        <v>987</v>
      </c>
      <c r="K232" s="348">
        <v>11</v>
      </c>
    </row>
    <row r="233" spans="1:11" s="136" customFormat="1" ht="15.75">
      <c r="A233" s="319">
        <v>230</v>
      </c>
      <c r="B233" s="226" t="str">
        <f t="shared" si="24"/>
        <v>200M-2-5</v>
      </c>
      <c r="C233" s="134">
        <v>514</v>
      </c>
      <c r="D233" s="343">
        <v>35796</v>
      </c>
      <c r="E233" s="344" t="s">
        <v>1107</v>
      </c>
      <c r="F233" s="345" t="s">
        <v>920</v>
      </c>
      <c r="G233" s="346" t="s">
        <v>358</v>
      </c>
      <c r="H233" s="181"/>
      <c r="I233" s="347" t="s">
        <v>985</v>
      </c>
      <c r="J233" s="347" t="s">
        <v>987</v>
      </c>
      <c r="K233" s="348">
        <v>11</v>
      </c>
    </row>
    <row r="234" spans="1:11" s="136" customFormat="1" ht="15.75">
      <c r="A234" s="319">
        <v>231</v>
      </c>
      <c r="B234" s="226" t="str">
        <f t="shared" si="24"/>
        <v>400M-2-5</v>
      </c>
      <c r="C234" s="134">
        <v>514</v>
      </c>
      <c r="D234" s="343">
        <v>35796</v>
      </c>
      <c r="E234" s="344" t="s">
        <v>1107</v>
      </c>
      <c r="F234" s="345" t="s">
        <v>920</v>
      </c>
      <c r="G234" s="346" t="s">
        <v>359</v>
      </c>
      <c r="H234" s="181"/>
      <c r="I234" s="347" t="s">
        <v>985</v>
      </c>
      <c r="J234" s="347" t="s">
        <v>987</v>
      </c>
      <c r="K234" s="348">
        <v>11</v>
      </c>
    </row>
    <row r="235" spans="1:11" s="136" customFormat="1" ht="15.75">
      <c r="A235" s="319">
        <v>232</v>
      </c>
      <c r="B235" s="226" t="str">
        <f t="shared" si="24"/>
        <v>800M-2-1</v>
      </c>
      <c r="C235" s="134">
        <v>508</v>
      </c>
      <c r="D235" s="343">
        <v>36526</v>
      </c>
      <c r="E235" s="344" t="s">
        <v>910</v>
      </c>
      <c r="F235" s="345" t="s">
        <v>920</v>
      </c>
      <c r="G235" s="346" t="s">
        <v>135</v>
      </c>
      <c r="H235" s="181"/>
      <c r="I235" s="347" t="s">
        <v>985</v>
      </c>
      <c r="J235" s="347" t="s">
        <v>983</v>
      </c>
      <c r="K235" s="348">
        <v>11</v>
      </c>
    </row>
    <row r="236" spans="1:11" s="136" customFormat="1" ht="15.75">
      <c r="A236" s="319">
        <v>233</v>
      </c>
      <c r="B236" s="226" t="str">
        <f t="shared" si="24"/>
        <v>1500M-2-1</v>
      </c>
      <c r="C236" s="134">
        <v>510</v>
      </c>
      <c r="D236" s="343">
        <v>36161</v>
      </c>
      <c r="E236" s="344" t="s">
        <v>911</v>
      </c>
      <c r="F236" s="345" t="s">
        <v>920</v>
      </c>
      <c r="G236" s="346" t="s">
        <v>267</v>
      </c>
      <c r="H236" s="181"/>
      <c r="I236" s="347" t="s">
        <v>985</v>
      </c>
      <c r="J236" s="347" t="s">
        <v>983</v>
      </c>
      <c r="K236" s="348">
        <v>11</v>
      </c>
    </row>
    <row r="237" spans="1:11" s="136" customFormat="1" ht="15.75">
      <c r="A237" s="319">
        <v>234</v>
      </c>
      <c r="B237" s="226" t="str">
        <f t="shared" si="24"/>
        <v>3000M-2-1</v>
      </c>
      <c r="C237" s="134">
        <v>510</v>
      </c>
      <c r="D237" s="343">
        <v>36161</v>
      </c>
      <c r="E237" s="344" t="s">
        <v>911</v>
      </c>
      <c r="F237" s="345" t="s">
        <v>920</v>
      </c>
      <c r="G237" s="346" t="s">
        <v>457</v>
      </c>
      <c r="H237" s="181"/>
      <c r="I237" s="347" t="s">
        <v>985</v>
      </c>
      <c r="J237" s="347" t="s">
        <v>983</v>
      </c>
      <c r="K237" s="348">
        <v>11</v>
      </c>
    </row>
    <row r="238" spans="1:11" s="136" customFormat="1" ht="15.75">
      <c r="A238" s="319">
        <v>235</v>
      </c>
      <c r="B238" s="226" t="str">
        <f t="shared" si="24"/>
        <v>110M.ENG-2-5</v>
      </c>
      <c r="C238" s="134">
        <v>505</v>
      </c>
      <c r="D238" s="343">
        <v>36526</v>
      </c>
      <c r="E238" s="344" t="s">
        <v>912</v>
      </c>
      <c r="F238" s="345" t="s">
        <v>920</v>
      </c>
      <c r="G238" s="346" t="s">
        <v>1075</v>
      </c>
      <c r="H238" s="181"/>
      <c r="I238" s="347" t="s">
        <v>985</v>
      </c>
      <c r="J238" s="347" t="s">
        <v>987</v>
      </c>
      <c r="K238" s="348">
        <v>11</v>
      </c>
    </row>
    <row r="239" spans="1:11" s="136" customFormat="1" ht="15.75">
      <c r="A239" s="319">
        <v>236</v>
      </c>
      <c r="B239" s="226" t="str">
        <f t="shared" si="24"/>
        <v>400M.ENG-2-5</v>
      </c>
      <c r="C239" s="134">
        <v>512</v>
      </c>
      <c r="D239" s="343">
        <v>36526</v>
      </c>
      <c r="E239" s="344" t="s">
        <v>913</v>
      </c>
      <c r="F239" s="345" t="s">
        <v>920</v>
      </c>
      <c r="G239" s="346" t="s">
        <v>456</v>
      </c>
      <c r="H239" s="181"/>
      <c r="I239" s="347" t="s">
        <v>985</v>
      </c>
      <c r="J239" s="347" t="s">
        <v>987</v>
      </c>
      <c r="K239" s="348">
        <v>11</v>
      </c>
    </row>
    <row r="240" spans="1:11" s="136" customFormat="1" ht="15.75">
      <c r="A240" s="319">
        <v>237</v>
      </c>
      <c r="B240" s="226" t="str">
        <f t="shared" si="24"/>
        <v>2000M.ENG-2-1</v>
      </c>
      <c r="C240" s="134">
        <v>508</v>
      </c>
      <c r="D240" s="343">
        <v>36526</v>
      </c>
      <c r="E240" s="344" t="s">
        <v>910</v>
      </c>
      <c r="F240" s="345" t="s">
        <v>920</v>
      </c>
      <c r="G240" s="346" t="s">
        <v>545</v>
      </c>
      <c r="H240" s="181"/>
      <c r="I240" s="347" t="s">
        <v>985</v>
      </c>
      <c r="J240" s="347" t="s">
        <v>983</v>
      </c>
      <c r="K240" s="348">
        <v>11</v>
      </c>
    </row>
    <row r="241" spans="1:11" s="136" customFormat="1" ht="15.75">
      <c r="A241" s="319">
        <v>238</v>
      </c>
      <c r="B241" s="226" t="str">
        <f aca="true" t="shared" si="25" ref="B241:B248">CONCATENATE(G241,"-",K241)</f>
        <v>GÜLLE-11</v>
      </c>
      <c r="C241" s="134">
        <v>506</v>
      </c>
      <c r="D241" s="343">
        <v>36161</v>
      </c>
      <c r="E241" s="344" t="s">
        <v>914</v>
      </c>
      <c r="F241" s="345" t="s">
        <v>920</v>
      </c>
      <c r="G241" s="346" t="s">
        <v>269</v>
      </c>
      <c r="H241" s="181"/>
      <c r="I241" s="347" t="s">
        <v>985</v>
      </c>
      <c r="J241" s="347" t="s">
        <v>987</v>
      </c>
      <c r="K241" s="348">
        <v>11</v>
      </c>
    </row>
    <row r="242" spans="1:11" s="136" customFormat="1" ht="15.75">
      <c r="A242" s="319">
        <v>239</v>
      </c>
      <c r="B242" s="226" t="str">
        <f t="shared" si="25"/>
        <v>DİSK-11</v>
      </c>
      <c r="C242" s="134">
        <v>506</v>
      </c>
      <c r="D242" s="343">
        <v>36161</v>
      </c>
      <c r="E242" s="344" t="s">
        <v>914</v>
      </c>
      <c r="F242" s="345" t="s">
        <v>920</v>
      </c>
      <c r="G242" s="346" t="s">
        <v>270</v>
      </c>
      <c r="H242" s="181"/>
      <c r="I242" s="347" t="s">
        <v>985</v>
      </c>
      <c r="J242" s="347" t="s">
        <v>987</v>
      </c>
      <c r="K242" s="348">
        <v>11</v>
      </c>
    </row>
    <row r="243" spans="1:11" s="136" customFormat="1" ht="15.75">
      <c r="A243" s="319">
        <v>240</v>
      </c>
      <c r="B243" s="226" t="str">
        <f t="shared" si="25"/>
        <v>CİRİT-11</v>
      </c>
      <c r="C243" s="134">
        <v>503</v>
      </c>
      <c r="D243" s="343">
        <v>36526</v>
      </c>
      <c r="E243" s="344" t="s">
        <v>915</v>
      </c>
      <c r="F243" s="345" t="s">
        <v>920</v>
      </c>
      <c r="G243" s="346" t="s">
        <v>271</v>
      </c>
      <c r="H243" s="181"/>
      <c r="I243" s="347" t="s">
        <v>985</v>
      </c>
      <c r="J243" s="347" t="s">
        <v>987</v>
      </c>
      <c r="K243" s="348">
        <v>11</v>
      </c>
    </row>
    <row r="244" spans="1:11" s="136" customFormat="1" ht="15.75">
      <c r="A244" s="319">
        <v>241</v>
      </c>
      <c r="B244" s="226" t="str">
        <f t="shared" si="25"/>
        <v>ÇEKİÇ-11</v>
      </c>
      <c r="C244" s="134">
        <v>598</v>
      </c>
      <c r="D244" s="343">
        <v>36307</v>
      </c>
      <c r="E244" s="344" t="s">
        <v>916</v>
      </c>
      <c r="F244" s="345" t="s">
        <v>920</v>
      </c>
      <c r="G244" s="346" t="s">
        <v>460</v>
      </c>
      <c r="H244" s="181"/>
      <c r="I244" s="347" t="s">
        <v>985</v>
      </c>
      <c r="J244" s="347" t="s">
        <v>987</v>
      </c>
      <c r="K244" s="348">
        <v>11</v>
      </c>
    </row>
    <row r="245" spans="1:11" s="136" customFormat="1" ht="15.75">
      <c r="A245" s="319">
        <v>242</v>
      </c>
      <c r="B245" s="226" t="str">
        <f t="shared" si="25"/>
        <v>UZUN-11</v>
      </c>
      <c r="C245" s="134">
        <v>513</v>
      </c>
      <c r="D245" s="343">
        <v>36161</v>
      </c>
      <c r="E245" s="344" t="s">
        <v>909</v>
      </c>
      <c r="F245" s="345" t="s">
        <v>920</v>
      </c>
      <c r="G245" s="346" t="s">
        <v>66</v>
      </c>
      <c r="H245" s="181"/>
      <c r="I245" s="347" t="s">
        <v>985</v>
      </c>
      <c r="J245" s="347" t="s">
        <v>987</v>
      </c>
      <c r="K245" s="348">
        <v>11</v>
      </c>
    </row>
    <row r="246" spans="1:11" s="136" customFormat="1" ht="15.75">
      <c r="A246" s="319">
        <v>243</v>
      </c>
      <c r="B246" s="226" t="str">
        <f t="shared" si="25"/>
        <v>ÜÇADIM-11</v>
      </c>
      <c r="C246" s="134">
        <v>736</v>
      </c>
      <c r="D246" s="343">
        <v>36188</v>
      </c>
      <c r="E246" s="344" t="s">
        <v>917</v>
      </c>
      <c r="F246" s="345" t="s">
        <v>920</v>
      </c>
      <c r="G246" s="346" t="s">
        <v>360</v>
      </c>
      <c r="H246" s="181"/>
      <c r="I246" s="347" t="s">
        <v>985</v>
      </c>
      <c r="J246" s="347" t="s">
        <v>987</v>
      </c>
      <c r="K246" s="348">
        <v>11</v>
      </c>
    </row>
    <row r="247" spans="1:11" s="136" customFormat="1" ht="15.75">
      <c r="A247" s="319">
        <v>244</v>
      </c>
      <c r="B247" s="226" t="str">
        <f t="shared" si="25"/>
        <v>YÜKSEK-11</v>
      </c>
      <c r="C247" s="134">
        <v>511</v>
      </c>
      <c r="D247" s="343">
        <v>36161</v>
      </c>
      <c r="E247" s="344" t="s">
        <v>918</v>
      </c>
      <c r="F247" s="345" t="s">
        <v>920</v>
      </c>
      <c r="G247" s="346" t="s">
        <v>67</v>
      </c>
      <c r="H247" s="181"/>
      <c r="I247" s="347" t="s">
        <v>985</v>
      </c>
      <c r="J247" s="347" t="s">
        <v>987</v>
      </c>
      <c r="K247" s="348">
        <v>11</v>
      </c>
    </row>
    <row r="248" spans="1:11" s="136" customFormat="1" ht="15.75">
      <c r="A248" s="319">
        <v>245</v>
      </c>
      <c r="B248" s="226" t="str">
        <f t="shared" si="25"/>
        <v>SIRIK-11</v>
      </c>
      <c r="C248" s="134">
        <v>504</v>
      </c>
      <c r="D248" s="343">
        <v>36161</v>
      </c>
      <c r="E248" s="344" t="s">
        <v>919</v>
      </c>
      <c r="F248" s="345" t="s">
        <v>920</v>
      </c>
      <c r="G248" s="346" t="s">
        <v>361</v>
      </c>
      <c r="H248" s="181"/>
      <c r="I248" s="347" t="s">
        <v>985</v>
      </c>
      <c r="J248" s="347" t="s">
        <v>987</v>
      </c>
      <c r="K248" s="348">
        <v>11</v>
      </c>
    </row>
    <row r="249" spans="1:11" s="136" customFormat="1" ht="51">
      <c r="A249" s="319">
        <v>246</v>
      </c>
      <c r="B249" s="226" t="str">
        <f aca="true" t="shared" si="26" ref="B249:B259">CONCATENATE(G249,"-",I249,"-",J249)</f>
        <v>4X100M-2-5</v>
      </c>
      <c r="C249" s="134" t="s">
        <v>1111</v>
      </c>
      <c r="D249" s="343" t="s">
        <v>1073</v>
      </c>
      <c r="E249" s="344" t="s">
        <v>1112</v>
      </c>
      <c r="F249" s="345" t="s">
        <v>920</v>
      </c>
      <c r="G249" s="346" t="s">
        <v>461</v>
      </c>
      <c r="H249" s="181"/>
      <c r="I249" s="347" t="s">
        <v>985</v>
      </c>
      <c r="J249" s="347" t="s">
        <v>987</v>
      </c>
      <c r="K249" s="348">
        <v>11</v>
      </c>
    </row>
    <row r="250" spans="1:11" s="136" customFormat="1" ht="51">
      <c r="A250" s="319">
        <v>247</v>
      </c>
      <c r="B250" s="226" t="str">
        <f t="shared" si="26"/>
        <v>İSVEÇ-2-5</v>
      </c>
      <c r="C250" s="134" t="s">
        <v>1191</v>
      </c>
      <c r="D250" s="343" t="s">
        <v>1073</v>
      </c>
      <c r="E250" s="344" t="s">
        <v>1192</v>
      </c>
      <c r="F250" s="345" t="s">
        <v>920</v>
      </c>
      <c r="G250" s="346" t="s">
        <v>546</v>
      </c>
      <c r="H250" s="181"/>
      <c r="I250" s="347" t="s">
        <v>985</v>
      </c>
      <c r="J250" s="347" t="s">
        <v>987</v>
      </c>
      <c r="K250" s="348">
        <v>11</v>
      </c>
    </row>
    <row r="251" spans="1:11" s="136" customFormat="1" ht="15.75">
      <c r="A251" s="319">
        <v>248</v>
      </c>
      <c r="B251" s="226" t="str">
        <f t="shared" si="26"/>
        <v>100M-1-3</v>
      </c>
      <c r="C251" s="349">
        <v>516</v>
      </c>
      <c r="D251" s="350">
        <v>35462</v>
      </c>
      <c r="E251" s="351" t="s">
        <v>1058</v>
      </c>
      <c r="F251" s="352" t="s">
        <v>923</v>
      </c>
      <c r="G251" s="353" t="s">
        <v>162</v>
      </c>
      <c r="H251" s="354"/>
      <c r="I251" s="355" t="s">
        <v>983</v>
      </c>
      <c r="J251" s="355" t="s">
        <v>981</v>
      </c>
      <c r="K251" s="356">
        <v>2</v>
      </c>
    </row>
    <row r="252" spans="1:11" s="136" customFormat="1" ht="15.75">
      <c r="A252" s="319">
        <v>249</v>
      </c>
      <c r="B252" s="226" t="str">
        <f t="shared" si="26"/>
        <v>200M-1-3</v>
      </c>
      <c r="C252" s="349">
        <v>528</v>
      </c>
      <c r="D252" s="350">
        <v>36309</v>
      </c>
      <c r="E252" s="351" t="s">
        <v>1059</v>
      </c>
      <c r="F252" s="352" t="s">
        <v>923</v>
      </c>
      <c r="G252" s="353" t="s">
        <v>358</v>
      </c>
      <c r="H252" s="354"/>
      <c r="I252" s="355" t="s">
        <v>983</v>
      </c>
      <c r="J252" s="355" t="s">
        <v>981</v>
      </c>
      <c r="K252" s="356">
        <v>2</v>
      </c>
    </row>
    <row r="253" spans="1:11" s="136" customFormat="1" ht="15.75">
      <c r="A253" s="319">
        <v>250</v>
      </c>
      <c r="B253" s="226" t="str">
        <f t="shared" si="26"/>
        <v>400M-1-3</v>
      </c>
      <c r="C253" s="349">
        <v>517</v>
      </c>
      <c r="D253" s="350">
        <v>35478</v>
      </c>
      <c r="E253" s="351" t="s">
        <v>1060</v>
      </c>
      <c r="F253" s="352" t="s">
        <v>923</v>
      </c>
      <c r="G253" s="353" t="s">
        <v>359</v>
      </c>
      <c r="H253" s="354"/>
      <c r="I253" s="355" t="s">
        <v>983</v>
      </c>
      <c r="J253" s="355" t="s">
        <v>981</v>
      </c>
      <c r="K253" s="356">
        <v>2</v>
      </c>
    </row>
    <row r="254" spans="1:11" s="136" customFormat="1" ht="15.75">
      <c r="A254" s="319">
        <v>251</v>
      </c>
      <c r="B254" s="226" t="str">
        <f t="shared" si="26"/>
        <v>800M-1-2</v>
      </c>
      <c r="C254" s="349">
        <v>519</v>
      </c>
      <c r="D254" s="350">
        <v>35919</v>
      </c>
      <c r="E254" s="351" t="s">
        <v>921</v>
      </c>
      <c r="F254" s="352" t="s">
        <v>923</v>
      </c>
      <c r="G254" s="353" t="s">
        <v>135</v>
      </c>
      <c r="H254" s="354"/>
      <c r="I254" s="355" t="s">
        <v>983</v>
      </c>
      <c r="J254" s="355" t="s">
        <v>985</v>
      </c>
      <c r="K254" s="356">
        <v>2</v>
      </c>
    </row>
    <row r="255" spans="1:11" s="136" customFormat="1" ht="15.75">
      <c r="A255" s="319">
        <v>252</v>
      </c>
      <c r="B255" s="226" t="str">
        <f t="shared" si="26"/>
        <v>1500M-1-2</v>
      </c>
      <c r="C255" s="349">
        <v>524</v>
      </c>
      <c r="D255" s="350">
        <v>35812</v>
      </c>
      <c r="E255" s="351" t="s">
        <v>1061</v>
      </c>
      <c r="F255" s="352" t="s">
        <v>923</v>
      </c>
      <c r="G255" s="353" t="s">
        <v>267</v>
      </c>
      <c r="H255" s="354"/>
      <c r="I255" s="355" t="s">
        <v>983</v>
      </c>
      <c r="J255" s="355" t="s">
        <v>985</v>
      </c>
      <c r="K255" s="356">
        <v>2</v>
      </c>
    </row>
    <row r="256" spans="1:11" s="136" customFormat="1" ht="15.75">
      <c r="A256" s="319">
        <v>253</v>
      </c>
      <c r="B256" s="226" t="str">
        <f t="shared" si="26"/>
        <v>3000M-1-2</v>
      </c>
      <c r="C256" s="349">
        <v>527</v>
      </c>
      <c r="D256" s="350">
        <v>35853</v>
      </c>
      <c r="E256" s="351" t="s">
        <v>1062</v>
      </c>
      <c r="F256" s="352" t="s">
        <v>923</v>
      </c>
      <c r="G256" s="353" t="s">
        <v>457</v>
      </c>
      <c r="H256" s="354"/>
      <c r="I256" s="355" t="s">
        <v>983</v>
      </c>
      <c r="J256" s="355" t="s">
        <v>985</v>
      </c>
      <c r="K256" s="356">
        <v>2</v>
      </c>
    </row>
    <row r="257" spans="1:11" s="136" customFormat="1" ht="15.75">
      <c r="A257" s="319">
        <v>254</v>
      </c>
      <c r="B257" s="226" t="str">
        <f t="shared" si="26"/>
        <v>110M.ENG-1-3</v>
      </c>
      <c r="C257" s="349">
        <v>520</v>
      </c>
      <c r="D257" s="350">
        <v>35557</v>
      </c>
      <c r="E257" s="351" t="s">
        <v>1063</v>
      </c>
      <c r="F257" s="352" t="s">
        <v>923</v>
      </c>
      <c r="G257" s="353" t="s">
        <v>1075</v>
      </c>
      <c r="H257" s="354"/>
      <c r="I257" s="355" t="s">
        <v>983</v>
      </c>
      <c r="J257" s="355" t="s">
        <v>981</v>
      </c>
      <c r="K257" s="356">
        <v>2</v>
      </c>
    </row>
    <row r="258" spans="1:11" s="136" customFormat="1" ht="15.75">
      <c r="A258" s="319">
        <v>255</v>
      </c>
      <c r="B258" s="226" t="str">
        <f t="shared" si="26"/>
        <v>400M.ENG-1-3</v>
      </c>
      <c r="C258" s="349">
        <v>520</v>
      </c>
      <c r="D258" s="350">
        <v>35557</v>
      </c>
      <c r="E258" s="351" t="s">
        <v>1063</v>
      </c>
      <c r="F258" s="352" t="s">
        <v>923</v>
      </c>
      <c r="G258" s="353" t="s">
        <v>456</v>
      </c>
      <c r="H258" s="354"/>
      <c r="I258" s="355" t="s">
        <v>983</v>
      </c>
      <c r="J258" s="355" t="s">
        <v>981</v>
      </c>
      <c r="K258" s="356">
        <v>2</v>
      </c>
    </row>
    <row r="259" spans="1:11" s="136" customFormat="1" ht="15.75">
      <c r="A259" s="319">
        <v>256</v>
      </c>
      <c r="B259" s="226" t="str">
        <f t="shared" si="26"/>
        <v>2000M.ENG-1-2</v>
      </c>
      <c r="C259" s="349">
        <v>669</v>
      </c>
      <c r="D259" s="350">
        <v>36093</v>
      </c>
      <c r="E259" s="351" t="s">
        <v>922</v>
      </c>
      <c r="F259" s="352" t="s">
        <v>923</v>
      </c>
      <c r="G259" s="353" t="s">
        <v>545</v>
      </c>
      <c r="H259" s="354"/>
      <c r="I259" s="355" t="s">
        <v>983</v>
      </c>
      <c r="J259" s="355" t="s">
        <v>985</v>
      </c>
      <c r="K259" s="356">
        <v>2</v>
      </c>
    </row>
    <row r="260" spans="1:11" s="136" customFormat="1" ht="15.75">
      <c r="A260" s="319">
        <v>257</v>
      </c>
      <c r="B260" s="226" t="str">
        <f aca="true" t="shared" si="27" ref="B260:B267">CONCATENATE(G260,"-",K260)</f>
        <v>GÜLLE-2</v>
      </c>
      <c r="C260" s="349">
        <v>522</v>
      </c>
      <c r="D260" s="350">
        <v>35853</v>
      </c>
      <c r="E260" s="351" t="s">
        <v>1064</v>
      </c>
      <c r="F260" s="352" t="s">
        <v>923</v>
      </c>
      <c r="G260" s="353" t="s">
        <v>269</v>
      </c>
      <c r="H260" s="354"/>
      <c r="I260" s="355" t="s">
        <v>983</v>
      </c>
      <c r="J260" s="355" t="s">
        <v>981</v>
      </c>
      <c r="K260" s="356">
        <v>2</v>
      </c>
    </row>
    <row r="261" spans="1:11" s="136" customFormat="1" ht="15.75">
      <c r="A261" s="319">
        <v>258</v>
      </c>
      <c r="B261" s="226" t="str">
        <f t="shared" si="27"/>
        <v>DİSK-2</v>
      </c>
      <c r="C261" s="349">
        <v>525</v>
      </c>
      <c r="D261" s="350">
        <v>35579</v>
      </c>
      <c r="E261" s="351" t="s">
        <v>1065</v>
      </c>
      <c r="F261" s="352" t="s">
        <v>923</v>
      </c>
      <c r="G261" s="353" t="s">
        <v>270</v>
      </c>
      <c r="H261" s="354"/>
      <c r="I261" s="355" t="s">
        <v>983</v>
      </c>
      <c r="J261" s="355" t="s">
        <v>981</v>
      </c>
      <c r="K261" s="356">
        <v>2</v>
      </c>
    </row>
    <row r="262" spans="1:11" s="136" customFormat="1" ht="15.75">
      <c r="A262" s="319">
        <v>259</v>
      </c>
      <c r="B262" s="226" t="str">
        <f t="shared" si="27"/>
        <v>CİRİT-2</v>
      </c>
      <c r="C262" s="349">
        <v>515</v>
      </c>
      <c r="D262" s="350">
        <v>35628</v>
      </c>
      <c r="E262" s="351" t="s">
        <v>1066</v>
      </c>
      <c r="F262" s="352" t="s">
        <v>923</v>
      </c>
      <c r="G262" s="353" t="s">
        <v>271</v>
      </c>
      <c r="H262" s="354"/>
      <c r="I262" s="355" t="s">
        <v>983</v>
      </c>
      <c r="J262" s="355" t="s">
        <v>981</v>
      </c>
      <c r="K262" s="356">
        <v>2</v>
      </c>
    </row>
    <row r="263" spans="1:11" s="136" customFormat="1" ht="15.75">
      <c r="A263" s="319">
        <v>260</v>
      </c>
      <c r="B263" s="226" t="str">
        <f t="shared" si="27"/>
        <v>ÇEKİÇ-2</v>
      </c>
      <c r="C263" s="349">
        <v>518</v>
      </c>
      <c r="D263" s="350">
        <v>35749</v>
      </c>
      <c r="E263" s="351" t="s">
        <v>1067</v>
      </c>
      <c r="F263" s="352" t="s">
        <v>923</v>
      </c>
      <c r="G263" s="353" t="s">
        <v>460</v>
      </c>
      <c r="H263" s="354"/>
      <c r="I263" s="355" t="s">
        <v>983</v>
      </c>
      <c r="J263" s="355" t="s">
        <v>981</v>
      </c>
      <c r="K263" s="356">
        <v>2</v>
      </c>
    </row>
    <row r="264" spans="1:11" s="136" customFormat="1" ht="15.75">
      <c r="A264" s="319">
        <v>261</v>
      </c>
      <c r="B264" s="226" t="str">
        <f t="shared" si="27"/>
        <v>UZUN-2</v>
      </c>
      <c r="C264" s="349">
        <v>516</v>
      </c>
      <c r="D264" s="350">
        <v>35462</v>
      </c>
      <c r="E264" s="351" t="s">
        <v>1058</v>
      </c>
      <c r="F264" s="352" t="s">
        <v>923</v>
      </c>
      <c r="G264" s="353" t="s">
        <v>66</v>
      </c>
      <c r="H264" s="354"/>
      <c r="I264" s="355" t="s">
        <v>983</v>
      </c>
      <c r="J264" s="355" t="s">
        <v>981</v>
      </c>
      <c r="K264" s="356">
        <v>2</v>
      </c>
    </row>
    <row r="265" spans="1:11" s="136" customFormat="1" ht="15.75">
      <c r="A265" s="319">
        <v>262</v>
      </c>
      <c r="B265" s="226" t="str">
        <f t="shared" si="27"/>
        <v>ÜÇADIM-2</v>
      </c>
      <c r="C265" s="349">
        <v>523</v>
      </c>
      <c r="D265" s="350">
        <v>36540</v>
      </c>
      <c r="E265" s="351" t="s">
        <v>1068</v>
      </c>
      <c r="F265" s="352" t="s">
        <v>923</v>
      </c>
      <c r="G265" s="353" t="s">
        <v>360</v>
      </c>
      <c r="H265" s="354"/>
      <c r="I265" s="355" t="s">
        <v>983</v>
      </c>
      <c r="J265" s="355" t="s">
        <v>981</v>
      </c>
      <c r="K265" s="356">
        <v>2</v>
      </c>
    </row>
    <row r="266" spans="1:11" s="136" customFormat="1" ht="15.75">
      <c r="A266" s="319">
        <v>263</v>
      </c>
      <c r="B266" s="226" t="str">
        <f t="shared" si="27"/>
        <v>YÜKSEK-2</v>
      </c>
      <c r="C266" s="349">
        <v>521</v>
      </c>
      <c r="D266" s="350">
        <v>36301</v>
      </c>
      <c r="E266" s="351" t="s">
        <v>1069</v>
      </c>
      <c r="F266" s="352" t="s">
        <v>923</v>
      </c>
      <c r="G266" s="353" t="s">
        <v>67</v>
      </c>
      <c r="H266" s="354"/>
      <c r="I266" s="355" t="s">
        <v>983</v>
      </c>
      <c r="J266" s="355" t="s">
        <v>981</v>
      </c>
      <c r="K266" s="356">
        <v>2</v>
      </c>
    </row>
    <row r="267" spans="1:11" s="136" customFormat="1" ht="15.75">
      <c r="A267" s="319">
        <v>264</v>
      </c>
      <c r="B267" s="226" t="str">
        <f t="shared" si="27"/>
        <v>SIRIK-2</v>
      </c>
      <c r="C267" s="349">
        <v>526</v>
      </c>
      <c r="D267" s="350">
        <v>35432</v>
      </c>
      <c r="E267" s="351" t="s">
        <v>1070</v>
      </c>
      <c r="F267" s="352" t="s">
        <v>923</v>
      </c>
      <c r="G267" s="353" t="s">
        <v>361</v>
      </c>
      <c r="H267" s="354"/>
      <c r="I267" s="355" t="s">
        <v>983</v>
      </c>
      <c r="J267" s="355" t="s">
        <v>981</v>
      </c>
      <c r="K267" s="356">
        <v>2</v>
      </c>
    </row>
    <row r="268" spans="1:11" s="136" customFormat="1" ht="61.5" customHeight="1">
      <c r="A268" s="319">
        <v>265</v>
      </c>
      <c r="B268" s="226" t="str">
        <f aca="true" t="shared" si="28" ref="B268:B278">CONCATENATE(G268,"-",I268,"-",J268)</f>
        <v>4X100M-1-3</v>
      </c>
      <c r="C268" s="349" t="s">
        <v>1087</v>
      </c>
      <c r="D268" s="350" t="s">
        <v>1073</v>
      </c>
      <c r="E268" s="351" t="s">
        <v>1088</v>
      </c>
      <c r="F268" s="352" t="s">
        <v>923</v>
      </c>
      <c r="G268" s="353" t="s">
        <v>461</v>
      </c>
      <c r="H268" s="354"/>
      <c r="I268" s="355" t="s">
        <v>983</v>
      </c>
      <c r="J268" s="355" t="s">
        <v>981</v>
      </c>
      <c r="K268" s="356">
        <v>2</v>
      </c>
    </row>
    <row r="269" spans="1:11" s="136" customFormat="1" ht="51">
      <c r="A269" s="319">
        <v>266</v>
      </c>
      <c r="B269" s="226" t="str">
        <f t="shared" si="28"/>
        <v>İSVEÇ-1-3</v>
      </c>
      <c r="C269" s="349" t="s">
        <v>1199</v>
      </c>
      <c r="D269" s="350" t="s">
        <v>1073</v>
      </c>
      <c r="E269" s="351" t="s">
        <v>1198</v>
      </c>
      <c r="F269" s="352" t="s">
        <v>923</v>
      </c>
      <c r="G269" s="353" t="s">
        <v>546</v>
      </c>
      <c r="H269" s="354"/>
      <c r="I269" s="355" t="s">
        <v>983</v>
      </c>
      <c r="J269" s="355" t="s">
        <v>981</v>
      </c>
      <c r="K269" s="356">
        <v>2</v>
      </c>
    </row>
    <row r="270" spans="1:11" s="136" customFormat="1" ht="15.75">
      <c r="A270" s="319">
        <v>267</v>
      </c>
      <c r="B270" s="226" t="str">
        <f t="shared" si="28"/>
        <v>100M-3-5</v>
      </c>
      <c r="C270" s="134">
        <v>542</v>
      </c>
      <c r="D270" s="343">
        <v>35440</v>
      </c>
      <c r="E270" s="344" t="s">
        <v>924</v>
      </c>
      <c r="F270" s="345" t="s">
        <v>936</v>
      </c>
      <c r="G270" s="346" t="s">
        <v>162</v>
      </c>
      <c r="H270" s="181"/>
      <c r="I270" s="347" t="s">
        <v>981</v>
      </c>
      <c r="J270" s="347" t="s">
        <v>987</v>
      </c>
      <c r="K270" s="348">
        <v>17</v>
      </c>
    </row>
    <row r="271" spans="1:11" s="136" customFormat="1" ht="15.75">
      <c r="A271" s="319">
        <v>268</v>
      </c>
      <c r="B271" s="226" t="str">
        <f t="shared" si="28"/>
        <v>200M-3-5</v>
      </c>
      <c r="C271" s="134">
        <v>542</v>
      </c>
      <c r="D271" s="343">
        <v>35440</v>
      </c>
      <c r="E271" s="344" t="s">
        <v>924</v>
      </c>
      <c r="F271" s="345" t="s">
        <v>936</v>
      </c>
      <c r="G271" s="346" t="s">
        <v>358</v>
      </c>
      <c r="H271" s="181"/>
      <c r="I271" s="347" t="s">
        <v>981</v>
      </c>
      <c r="J271" s="347" t="s">
        <v>987</v>
      </c>
      <c r="K271" s="348">
        <v>17</v>
      </c>
    </row>
    <row r="272" spans="1:11" s="136" customFormat="1" ht="15.75">
      <c r="A272" s="319">
        <v>269</v>
      </c>
      <c r="B272" s="226" t="str">
        <f t="shared" si="28"/>
        <v>400M-3-5</v>
      </c>
      <c r="C272" s="134">
        <v>532</v>
      </c>
      <c r="D272" s="343">
        <v>35785</v>
      </c>
      <c r="E272" s="344" t="s">
        <v>925</v>
      </c>
      <c r="F272" s="345" t="s">
        <v>936</v>
      </c>
      <c r="G272" s="346" t="s">
        <v>359</v>
      </c>
      <c r="H272" s="181"/>
      <c r="I272" s="347" t="s">
        <v>981</v>
      </c>
      <c r="J272" s="347" t="s">
        <v>987</v>
      </c>
      <c r="K272" s="348">
        <v>17</v>
      </c>
    </row>
    <row r="273" spans="1:11" s="136" customFormat="1" ht="15.75">
      <c r="A273" s="319">
        <v>270</v>
      </c>
      <c r="B273" s="226" t="str">
        <f t="shared" si="28"/>
        <v>800M-2-7</v>
      </c>
      <c r="C273" s="134">
        <v>540</v>
      </c>
      <c r="D273" s="343">
        <v>36139</v>
      </c>
      <c r="E273" s="344" t="s">
        <v>926</v>
      </c>
      <c r="F273" s="345" t="s">
        <v>936</v>
      </c>
      <c r="G273" s="346" t="s">
        <v>135</v>
      </c>
      <c r="H273" s="181"/>
      <c r="I273" s="347" t="s">
        <v>985</v>
      </c>
      <c r="J273" s="347" t="s">
        <v>984</v>
      </c>
      <c r="K273" s="348">
        <v>17</v>
      </c>
    </row>
    <row r="274" spans="1:11" s="136" customFormat="1" ht="15.75">
      <c r="A274" s="319">
        <v>271</v>
      </c>
      <c r="B274" s="226" t="str">
        <f t="shared" si="28"/>
        <v>1500M-2-7</v>
      </c>
      <c r="C274" s="134">
        <v>533</v>
      </c>
      <c r="D274" s="343">
        <v>36668</v>
      </c>
      <c r="E274" s="344" t="s">
        <v>927</v>
      </c>
      <c r="F274" s="345" t="s">
        <v>936</v>
      </c>
      <c r="G274" s="346" t="s">
        <v>267</v>
      </c>
      <c r="H274" s="181"/>
      <c r="I274" s="347" t="s">
        <v>985</v>
      </c>
      <c r="J274" s="347" t="s">
        <v>984</v>
      </c>
      <c r="K274" s="348">
        <v>17</v>
      </c>
    </row>
    <row r="275" spans="1:11" s="136" customFormat="1" ht="15.75">
      <c r="A275" s="319">
        <v>272</v>
      </c>
      <c r="B275" s="226" t="str">
        <f t="shared" si="28"/>
        <v>3000M-2-7</v>
      </c>
      <c r="C275" s="134">
        <v>541</v>
      </c>
      <c r="D275" s="343">
        <v>35565</v>
      </c>
      <c r="E275" s="344" t="s">
        <v>928</v>
      </c>
      <c r="F275" s="345" t="s">
        <v>936</v>
      </c>
      <c r="G275" s="346" t="s">
        <v>457</v>
      </c>
      <c r="H275" s="181"/>
      <c r="I275" s="347" t="s">
        <v>985</v>
      </c>
      <c r="J275" s="347" t="s">
        <v>984</v>
      </c>
      <c r="K275" s="348">
        <v>17</v>
      </c>
    </row>
    <row r="276" spans="1:11" s="136" customFormat="1" ht="15.75">
      <c r="A276" s="319">
        <v>273</v>
      </c>
      <c r="B276" s="226" t="str">
        <f t="shared" si="28"/>
        <v>110M.ENG-3-5</v>
      </c>
      <c r="C276" s="134">
        <v>534</v>
      </c>
      <c r="D276" s="343">
        <v>35550</v>
      </c>
      <c r="E276" s="344" t="s">
        <v>929</v>
      </c>
      <c r="F276" s="345" t="s">
        <v>936</v>
      </c>
      <c r="G276" s="346" t="s">
        <v>1075</v>
      </c>
      <c r="H276" s="181"/>
      <c r="I276" s="347" t="s">
        <v>981</v>
      </c>
      <c r="J276" s="347" t="s">
        <v>987</v>
      </c>
      <c r="K276" s="348">
        <v>17</v>
      </c>
    </row>
    <row r="277" spans="1:11" s="136" customFormat="1" ht="15.75">
      <c r="A277" s="319">
        <v>274</v>
      </c>
      <c r="B277" s="226" t="str">
        <f t="shared" si="28"/>
        <v>400M.ENG-3-5</v>
      </c>
      <c r="C277" s="134">
        <v>539</v>
      </c>
      <c r="D277" s="343">
        <v>35789</v>
      </c>
      <c r="E277" s="344" t="s">
        <v>1136</v>
      </c>
      <c r="F277" s="345" t="s">
        <v>936</v>
      </c>
      <c r="G277" s="346" t="s">
        <v>456</v>
      </c>
      <c r="H277" s="181"/>
      <c r="I277" s="347" t="s">
        <v>981</v>
      </c>
      <c r="J277" s="347" t="s">
        <v>987</v>
      </c>
      <c r="K277" s="348">
        <v>17</v>
      </c>
    </row>
    <row r="278" spans="1:11" s="136" customFormat="1" ht="15.75">
      <c r="A278" s="319">
        <v>275</v>
      </c>
      <c r="B278" s="226" t="str">
        <f t="shared" si="28"/>
        <v>2000M.ENG-2-7</v>
      </c>
      <c r="C278" s="134">
        <v>541</v>
      </c>
      <c r="D278" s="343">
        <v>35565</v>
      </c>
      <c r="E278" s="344" t="s">
        <v>928</v>
      </c>
      <c r="F278" s="345" t="s">
        <v>936</v>
      </c>
      <c r="G278" s="346" t="s">
        <v>545</v>
      </c>
      <c r="H278" s="181"/>
      <c r="I278" s="347" t="s">
        <v>985</v>
      </c>
      <c r="J278" s="347" t="s">
        <v>984</v>
      </c>
      <c r="K278" s="348">
        <v>17</v>
      </c>
    </row>
    <row r="279" spans="1:11" s="136" customFormat="1" ht="15.75">
      <c r="A279" s="319">
        <v>276</v>
      </c>
      <c r="B279" s="226" t="str">
        <f aca="true" t="shared" si="29" ref="B279:B286">CONCATENATE(G279,"-",K279)</f>
        <v>GÜLLE-17</v>
      </c>
      <c r="C279" s="134">
        <v>545</v>
      </c>
      <c r="D279" s="343">
        <v>35476</v>
      </c>
      <c r="E279" s="344" t="s">
        <v>930</v>
      </c>
      <c r="F279" s="345" t="s">
        <v>936</v>
      </c>
      <c r="G279" s="346" t="s">
        <v>269</v>
      </c>
      <c r="H279" s="181"/>
      <c r="I279" s="347" t="s">
        <v>981</v>
      </c>
      <c r="J279" s="347" t="s">
        <v>987</v>
      </c>
      <c r="K279" s="348">
        <v>17</v>
      </c>
    </row>
    <row r="280" spans="1:11" s="136" customFormat="1" ht="15.75">
      <c r="A280" s="319">
        <v>277</v>
      </c>
      <c r="B280" s="226" t="str">
        <f t="shared" si="29"/>
        <v>DİSK-17</v>
      </c>
      <c r="C280" s="134">
        <v>531</v>
      </c>
      <c r="D280" s="343">
        <v>35668</v>
      </c>
      <c r="E280" s="344" t="s">
        <v>931</v>
      </c>
      <c r="F280" s="345" t="s">
        <v>936</v>
      </c>
      <c r="G280" s="346" t="s">
        <v>270</v>
      </c>
      <c r="H280" s="181"/>
      <c r="I280" s="347" t="s">
        <v>981</v>
      </c>
      <c r="J280" s="347" t="s">
        <v>987</v>
      </c>
      <c r="K280" s="348">
        <v>17</v>
      </c>
    </row>
    <row r="281" spans="1:11" s="136" customFormat="1" ht="15.75">
      <c r="A281" s="319">
        <v>278</v>
      </c>
      <c r="B281" s="226" t="str">
        <f t="shared" si="29"/>
        <v>CİRİT-17</v>
      </c>
      <c r="C281" s="134">
        <v>530</v>
      </c>
      <c r="D281" s="343">
        <v>36522</v>
      </c>
      <c r="E281" s="344" t="s">
        <v>932</v>
      </c>
      <c r="F281" s="345" t="s">
        <v>936</v>
      </c>
      <c r="G281" s="346" t="s">
        <v>271</v>
      </c>
      <c r="H281" s="181"/>
      <c r="I281" s="347" t="s">
        <v>981</v>
      </c>
      <c r="J281" s="347" t="s">
        <v>987</v>
      </c>
      <c r="K281" s="348">
        <v>17</v>
      </c>
    </row>
    <row r="282" spans="1:11" s="136" customFormat="1" ht="15.75">
      <c r="A282" s="319">
        <v>279</v>
      </c>
      <c r="B282" s="226" t="str">
        <f t="shared" si="29"/>
        <v>ÇEKİÇ-17</v>
      </c>
      <c r="C282" s="134">
        <v>536</v>
      </c>
      <c r="D282" s="343">
        <v>36008</v>
      </c>
      <c r="E282" s="344" t="s">
        <v>933</v>
      </c>
      <c r="F282" s="345" t="s">
        <v>936</v>
      </c>
      <c r="G282" s="346" t="s">
        <v>460</v>
      </c>
      <c r="H282" s="181"/>
      <c r="I282" s="347" t="s">
        <v>981</v>
      </c>
      <c r="J282" s="347" t="s">
        <v>987</v>
      </c>
      <c r="K282" s="348">
        <v>17</v>
      </c>
    </row>
    <row r="283" spans="1:11" s="136" customFormat="1" ht="15.75">
      <c r="A283" s="319">
        <v>280</v>
      </c>
      <c r="B283" s="226" t="str">
        <f t="shared" si="29"/>
        <v>UZUN-17</v>
      </c>
      <c r="C283" s="134">
        <v>543</v>
      </c>
      <c r="D283" s="343">
        <v>36063</v>
      </c>
      <c r="E283" s="344" t="s">
        <v>934</v>
      </c>
      <c r="F283" s="345" t="s">
        <v>936</v>
      </c>
      <c r="G283" s="346" t="s">
        <v>66</v>
      </c>
      <c r="H283" s="181"/>
      <c r="I283" s="347" t="s">
        <v>981</v>
      </c>
      <c r="J283" s="347" t="s">
        <v>987</v>
      </c>
      <c r="K283" s="348">
        <v>17</v>
      </c>
    </row>
    <row r="284" spans="1:11" s="136" customFormat="1" ht="15.75">
      <c r="A284" s="319">
        <v>281</v>
      </c>
      <c r="B284" s="226" t="str">
        <f t="shared" si="29"/>
        <v>ÜÇADIM-17</v>
      </c>
      <c r="C284" s="134">
        <v>543</v>
      </c>
      <c r="D284" s="343">
        <v>36063</v>
      </c>
      <c r="E284" s="344" t="s">
        <v>934</v>
      </c>
      <c r="F284" s="345" t="s">
        <v>936</v>
      </c>
      <c r="G284" s="346" t="s">
        <v>360</v>
      </c>
      <c r="H284" s="181"/>
      <c r="I284" s="347" t="s">
        <v>981</v>
      </c>
      <c r="J284" s="347" t="s">
        <v>987</v>
      </c>
      <c r="K284" s="348">
        <v>17</v>
      </c>
    </row>
    <row r="285" spans="1:11" s="136" customFormat="1" ht="15.75">
      <c r="A285" s="319">
        <v>282</v>
      </c>
      <c r="B285" s="226" t="str">
        <f t="shared" si="29"/>
        <v>YÜKSEK-17</v>
      </c>
      <c r="C285" s="134">
        <v>538</v>
      </c>
      <c r="D285" s="343">
        <v>36146</v>
      </c>
      <c r="E285" s="344" t="s">
        <v>935</v>
      </c>
      <c r="F285" s="345" t="s">
        <v>936</v>
      </c>
      <c r="G285" s="346" t="s">
        <v>67</v>
      </c>
      <c r="H285" s="181"/>
      <c r="I285" s="347" t="s">
        <v>981</v>
      </c>
      <c r="J285" s="347" t="s">
        <v>987</v>
      </c>
      <c r="K285" s="348">
        <v>17</v>
      </c>
    </row>
    <row r="286" spans="1:11" s="136" customFormat="1" ht="15.75">
      <c r="A286" s="319">
        <v>283</v>
      </c>
      <c r="B286" s="226" t="str">
        <f t="shared" si="29"/>
        <v>SIRIK-17</v>
      </c>
      <c r="C286" s="134">
        <v>538</v>
      </c>
      <c r="D286" s="343">
        <v>36146</v>
      </c>
      <c r="E286" s="344" t="s">
        <v>935</v>
      </c>
      <c r="F286" s="345" t="s">
        <v>936</v>
      </c>
      <c r="G286" s="346" t="s">
        <v>361</v>
      </c>
      <c r="H286" s="181"/>
      <c r="I286" s="347" t="s">
        <v>981</v>
      </c>
      <c r="J286" s="347" t="s">
        <v>987</v>
      </c>
      <c r="K286" s="348">
        <v>17</v>
      </c>
    </row>
    <row r="287" spans="1:11" s="136" customFormat="1" ht="59.25" customHeight="1">
      <c r="A287" s="319">
        <v>284</v>
      </c>
      <c r="B287" s="226" t="str">
        <f aca="true" t="shared" si="30" ref="B287:B297">CONCATENATE(G287,"-",I287,"-",J287)</f>
        <v>4X100M-3-5</v>
      </c>
      <c r="C287" s="134" t="s">
        <v>1085</v>
      </c>
      <c r="D287" s="343" t="s">
        <v>1073</v>
      </c>
      <c r="E287" s="344" t="s">
        <v>1086</v>
      </c>
      <c r="F287" s="345" t="s">
        <v>936</v>
      </c>
      <c r="G287" s="346" t="s">
        <v>461</v>
      </c>
      <c r="H287" s="181"/>
      <c r="I287" s="347" t="s">
        <v>981</v>
      </c>
      <c r="J287" s="347" t="s">
        <v>987</v>
      </c>
      <c r="K287" s="348">
        <v>17</v>
      </c>
    </row>
    <row r="288" spans="1:11" s="136" customFormat="1" ht="51">
      <c r="A288" s="319">
        <v>285</v>
      </c>
      <c r="B288" s="226" t="str">
        <f t="shared" si="30"/>
        <v>İSVEÇ-3-5</v>
      </c>
      <c r="C288" s="134" t="s">
        <v>1181</v>
      </c>
      <c r="D288" s="343" t="s">
        <v>1073</v>
      </c>
      <c r="E288" s="344" t="s">
        <v>1182</v>
      </c>
      <c r="F288" s="345" t="s">
        <v>936</v>
      </c>
      <c r="G288" s="346" t="s">
        <v>546</v>
      </c>
      <c r="H288" s="181"/>
      <c r="I288" s="347" t="s">
        <v>981</v>
      </c>
      <c r="J288" s="347" t="s">
        <v>987</v>
      </c>
      <c r="K288" s="348">
        <v>17</v>
      </c>
    </row>
    <row r="289" spans="1:11" s="136" customFormat="1" ht="15.75">
      <c r="A289" s="319">
        <v>286</v>
      </c>
      <c r="B289" s="226" t="str">
        <f t="shared" si="30"/>
        <v>100M-2-7</v>
      </c>
      <c r="C289" s="349">
        <v>558</v>
      </c>
      <c r="D289" s="350">
        <v>36228</v>
      </c>
      <c r="E289" s="351" t="s">
        <v>937</v>
      </c>
      <c r="F289" s="352" t="s">
        <v>950</v>
      </c>
      <c r="G289" s="353" t="s">
        <v>162</v>
      </c>
      <c r="H289" s="354"/>
      <c r="I289" s="355" t="s">
        <v>985</v>
      </c>
      <c r="J289" s="355" t="s">
        <v>984</v>
      </c>
      <c r="K289" s="356">
        <v>13</v>
      </c>
    </row>
    <row r="290" spans="1:11" s="136" customFormat="1" ht="15.75">
      <c r="A290" s="319">
        <v>287</v>
      </c>
      <c r="B290" s="226" t="str">
        <f t="shared" si="30"/>
        <v>200M-2-7</v>
      </c>
      <c r="C290" s="349">
        <v>558</v>
      </c>
      <c r="D290" s="350">
        <v>36228</v>
      </c>
      <c r="E290" s="351" t="s">
        <v>937</v>
      </c>
      <c r="F290" s="352" t="s">
        <v>950</v>
      </c>
      <c r="G290" s="353" t="s">
        <v>358</v>
      </c>
      <c r="H290" s="354"/>
      <c r="I290" s="355" t="s">
        <v>985</v>
      </c>
      <c r="J290" s="355" t="s">
        <v>984</v>
      </c>
      <c r="K290" s="356">
        <v>13</v>
      </c>
    </row>
    <row r="291" spans="1:11" s="136" customFormat="1" ht="15.75">
      <c r="A291" s="319">
        <v>288</v>
      </c>
      <c r="B291" s="226" t="str">
        <f t="shared" si="30"/>
        <v>400M-2-7</v>
      </c>
      <c r="C291" s="349">
        <v>546</v>
      </c>
      <c r="D291" s="350">
        <v>36161</v>
      </c>
      <c r="E291" s="351" t="s">
        <v>938</v>
      </c>
      <c r="F291" s="352" t="s">
        <v>950</v>
      </c>
      <c r="G291" s="353" t="s">
        <v>359</v>
      </c>
      <c r="H291" s="354"/>
      <c r="I291" s="355" t="s">
        <v>985</v>
      </c>
      <c r="J291" s="355" t="s">
        <v>984</v>
      </c>
      <c r="K291" s="356">
        <v>13</v>
      </c>
    </row>
    <row r="292" spans="1:11" s="136" customFormat="1" ht="15.75">
      <c r="A292" s="319">
        <v>289</v>
      </c>
      <c r="B292" s="226" t="str">
        <f t="shared" si="30"/>
        <v>800M-2-3</v>
      </c>
      <c r="C292" s="349">
        <v>738</v>
      </c>
      <c r="D292" s="350">
        <v>35465</v>
      </c>
      <c r="E292" s="351" t="s">
        <v>939</v>
      </c>
      <c r="F292" s="352" t="s">
        <v>950</v>
      </c>
      <c r="G292" s="353" t="s">
        <v>135</v>
      </c>
      <c r="H292" s="354"/>
      <c r="I292" s="355" t="s">
        <v>985</v>
      </c>
      <c r="J292" s="355" t="s">
        <v>981</v>
      </c>
      <c r="K292" s="356">
        <v>13</v>
      </c>
    </row>
    <row r="293" spans="1:11" s="136" customFormat="1" ht="15.75">
      <c r="A293" s="319">
        <v>290</v>
      </c>
      <c r="B293" s="226" t="str">
        <f t="shared" si="30"/>
        <v>1500M-2-3</v>
      </c>
      <c r="C293" s="349">
        <v>738</v>
      </c>
      <c r="D293" s="350">
        <v>35465</v>
      </c>
      <c r="E293" s="351" t="s">
        <v>939</v>
      </c>
      <c r="F293" s="352" t="s">
        <v>950</v>
      </c>
      <c r="G293" s="353" t="s">
        <v>267</v>
      </c>
      <c r="H293" s="354"/>
      <c r="I293" s="355" t="s">
        <v>985</v>
      </c>
      <c r="J293" s="355" t="s">
        <v>981</v>
      </c>
      <c r="K293" s="356">
        <v>13</v>
      </c>
    </row>
    <row r="294" spans="1:11" s="136" customFormat="1" ht="15.75">
      <c r="A294" s="319">
        <v>291</v>
      </c>
      <c r="B294" s="226" t="str">
        <f t="shared" si="30"/>
        <v>3000M-2-3</v>
      </c>
      <c r="C294" s="349">
        <v>547</v>
      </c>
      <c r="D294" s="350">
        <v>35497</v>
      </c>
      <c r="E294" s="351" t="s">
        <v>940</v>
      </c>
      <c r="F294" s="352" t="s">
        <v>950</v>
      </c>
      <c r="G294" s="353" t="s">
        <v>457</v>
      </c>
      <c r="H294" s="354"/>
      <c r="I294" s="355" t="s">
        <v>985</v>
      </c>
      <c r="J294" s="355" t="s">
        <v>981</v>
      </c>
      <c r="K294" s="356">
        <v>13</v>
      </c>
    </row>
    <row r="295" spans="1:11" s="136" customFormat="1" ht="15.75">
      <c r="A295" s="319">
        <v>292</v>
      </c>
      <c r="B295" s="226" t="str">
        <f t="shared" si="30"/>
        <v>110M.ENG-2-7</v>
      </c>
      <c r="C295" s="349">
        <v>556</v>
      </c>
      <c r="D295" s="350">
        <v>35816</v>
      </c>
      <c r="E295" s="351" t="s">
        <v>941</v>
      </c>
      <c r="F295" s="352" t="s">
        <v>950</v>
      </c>
      <c r="G295" s="353" t="s">
        <v>1075</v>
      </c>
      <c r="H295" s="354"/>
      <c r="I295" s="355" t="s">
        <v>985</v>
      </c>
      <c r="J295" s="355" t="s">
        <v>984</v>
      </c>
      <c r="K295" s="356">
        <v>13</v>
      </c>
    </row>
    <row r="296" spans="1:11" s="136" customFormat="1" ht="15.75">
      <c r="A296" s="319">
        <v>293</v>
      </c>
      <c r="B296" s="226" t="str">
        <f t="shared" si="30"/>
        <v>400M.ENG-2-7</v>
      </c>
      <c r="C296" s="349">
        <v>739</v>
      </c>
      <c r="D296" s="350">
        <v>35431</v>
      </c>
      <c r="E296" s="351" t="s">
        <v>942</v>
      </c>
      <c r="F296" s="352" t="s">
        <v>950</v>
      </c>
      <c r="G296" s="353" t="s">
        <v>456</v>
      </c>
      <c r="H296" s="354"/>
      <c r="I296" s="355" t="s">
        <v>985</v>
      </c>
      <c r="J296" s="355" t="s">
        <v>984</v>
      </c>
      <c r="K296" s="356">
        <v>13</v>
      </c>
    </row>
    <row r="297" spans="1:11" s="136" customFormat="1" ht="15.75">
      <c r="A297" s="319">
        <v>294</v>
      </c>
      <c r="B297" s="226" t="str">
        <f t="shared" si="30"/>
        <v>2000M.ENG-2-3</v>
      </c>
      <c r="C297" s="349">
        <v>547</v>
      </c>
      <c r="D297" s="350">
        <v>35497</v>
      </c>
      <c r="E297" s="351" t="s">
        <v>940</v>
      </c>
      <c r="F297" s="352" t="s">
        <v>950</v>
      </c>
      <c r="G297" s="353" t="s">
        <v>545</v>
      </c>
      <c r="H297" s="354"/>
      <c r="I297" s="355" t="s">
        <v>985</v>
      </c>
      <c r="J297" s="355" t="s">
        <v>981</v>
      </c>
      <c r="K297" s="356">
        <v>13</v>
      </c>
    </row>
    <row r="298" spans="1:11" s="136" customFormat="1" ht="15.75">
      <c r="A298" s="319">
        <v>295</v>
      </c>
      <c r="B298" s="226" t="str">
        <f aca="true" t="shared" si="31" ref="B298:B305">CONCATENATE(G298,"-",K298)</f>
        <v>GÜLLE-13</v>
      </c>
      <c r="C298" s="349">
        <v>554</v>
      </c>
      <c r="D298" s="350">
        <v>36200</v>
      </c>
      <c r="E298" s="351" t="s">
        <v>943</v>
      </c>
      <c r="F298" s="352" t="s">
        <v>950</v>
      </c>
      <c r="G298" s="353" t="s">
        <v>269</v>
      </c>
      <c r="H298" s="354"/>
      <c r="I298" s="355" t="s">
        <v>985</v>
      </c>
      <c r="J298" s="355" t="s">
        <v>984</v>
      </c>
      <c r="K298" s="356">
        <v>13</v>
      </c>
    </row>
    <row r="299" spans="1:11" s="136" customFormat="1" ht="15.75">
      <c r="A299" s="319">
        <v>296</v>
      </c>
      <c r="B299" s="226" t="str">
        <f t="shared" si="31"/>
        <v>DİSK-13</v>
      </c>
      <c r="C299" s="349">
        <v>550</v>
      </c>
      <c r="D299" s="350">
        <v>35497</v>
      </c>
      <c r="E299" s="351" t="s">
        <v>944</v>
      </c>
      <c r="F299" s="352" t="s">
        <v>950</v>
      </c>
      <c r="G299" s="353" t="s">
        <v>270</v>
      </c>
      <c r="H299" s="354"/>
      <c r="I299" s="355" t="s">
        <v>985</v>
      </c>
      <c r="J299" s="355" t="s">
        <v>984</v>
      </c>
      <c r="K299" s="356">
        <v>13</v>
      </c>
    </row>
    <row r="300" spans="1:11" s="136" customFormat="1" ht="15.75">
      <c r="A300" s="319">
        <v>297</v>
      </c>
      <c r="B300" s="226" t="str">
        <f t="shared" si="31"/>
        <v>CİRİT-13</v>
      </c>
      <c r="C300" s="349">
        <v>553</v>
      </c>
      <c r="D300" s="350">
        <v>36164</v>
      </c>
      <c r="E300" s="351" t="s">
        <v>945</v>
      </c>
      <c r="F300" s="352" t="s">
        <v>950</v>
      </c>
      <c r="G300" s="353" t="s">
        <v>271</v>
      </c>
      <c r="H300" s="354"/>
      <c r="I300" s="355" t="s">
        <v>985</v>
      </c>
      <c r="J300" s="355" t="s">
        <v>984</v>
      </c>
      <c r="K300" s="356">
        <v>13</v>
      </c>
    </row>
    <row r="301" spans="1:11" s="136" customFormat="1" ht="15.75">
      <c r="A301" s="319">
        <v>298</v>
      </c>
      <c r="B301" s="226" t="str">
        <f t="shared" si="31"/>
        <v>ÇEKİÇ-13</v>
      </c>
      <c r="C301" s="349">
        <v>550</v>
      </c>
      <c r="D301" s="350">
        <v>35798</v>
      </c>
      <c r="E301" s="351" t="s">
        <v>944</v>
      </c>
      <c r="F301" s="352" t="s">
        <v>950</v>
      </c>
      <c r="G301" s="353" t="s">
        <v>460</v>
      </c>
      <c r="H301" s="354"/>
      <c r="I301" s="355" t="s">
        <v>985</v>
      </c>
      <c r="J301" s="355" t="s">
        <v>984</v>
      </c>
      <c r="K301" s="356">
        <v>13</v>
      </c>
    </row>
    <row r="302" spans="1:11" s="136" customFormat="1" ht="15.75">
      <c r="A302" s="319">
        <v>299</v>
      </c>
      <c r="B302" s="226" t="str">
        <f t="shared" si="31"/>
        <v>UZUN-13</v>
      </c>
      <c r="C302" s="349">
        <v>548</v>
      </c>
      <c r="D302" s="350">
        <v>35435</v>
      </c>
      <c r="E302" s="351" t="s">
        <v>946</v>
      </c>
      <c r="F302" s="352" t="s">
        <v>950</v>
      </c>
      <c r="G302" s="353" t="s">
        <v>66</v>
      </c>
      <c r="H302" s="354"/>
      <c r="I302" s="355" t="s">
        <v>985</v>
      </c>
      <c r="J302" s="355" t="s">
        <v>984</v>
      </c>
      <c r="K302" s="356">
        <v>13</v>
      </c>
    </row>
    <row r="303" spans="1:11" s="136" customFormat="1" ht="15.75">
      <c r="A303" s="319">
        <v>300</v>
      </c>
      <c r="B303" s="226" t="str">
        <f t="shared" si="31"/>
        <v>ÜÇADIM-13</v>
      </c>
      <c r="C303" s="349">
        <v>555</v>
      </c>
      <c r="D303" s="350">
        <v>35443</v>
      </c>
      <c r="E303" s="351" t="s">
        <v>947</v>
      </c>
      <c r="F303" s="352" t="s">
        <v>950</v>
      </c>
      <c r="G303" s="353" t="s">
        <v>360</v>
      </c>
      <c r="H303" s="354"/>
      <c r="I303" s="355" t="s">
        <v>985</v>
      </c>
      <c r="J303" s="355" t="s">
        <v>984</v>
      </c>
      <c r="K303" s="356">
        <v>13</v>
      </c>
    </row>
    <row r="304" spans="1:11" s="136" customFormat="1" ht="15.75">
      <c r="A304" s="319">
        <v>301</v>
      </c>
      <c r="B304" s="226" t="str">
        <f t="shared" si="31"/>
        <v>YÜKSEK-13</v>
      </c>
      <c r="C304" s="349">
        <v>551</v>
      </c>
      <c r="D304" s="350">
        <v>35492</v>
      </c>
      <c r="E304" s="351" t="s">
        <v>948</v>
      </c>
      <c r="F304" s="352" t="s">
        <v>950</v>
      </c>
      <c r="G304" s="353" t="s">
        <v>67</v>
      </c>
      <c r="H304" s="354"/>
      <c r="I304" s="355" t="s">
        <v>985</v>
      </c>
      <c r="J304" s="355" t="s">
        <v>984</v>
      </c>
      <c r="K304" s="356">
        <v>13</v>
      </c>
    </row>
    <row r="305" spans="1:11" s="136" customFormat="1" ht="15.75">
      <c r="A305" s="319">
        <v>302</v>
      </c>
      <c r="B305" s="226" t="str">
        <f t="shared" si="31"/>
        <v>SIRIK-13</v>
      </c>
      <c r="C305" s="349">
        <v>552</v>
      </c>
      <c r="D305" s="350">
        <v>35668</v>
      </c>
      <c r="E305" s="351" t="s">
        <v>949</v>
      </c>
      <c r="F305" s="352" t="s">
        <v>950</v>
      </c>
      <c r="G305" s="353" t="s">
        <v>361</v>
      </c>
      <c r="H305" s="354"/>
      <c r="I305" s="355" t="s">
        <v>985</v>
      </c>
      <c r="J305" s="355" t="s">
        <v>984</v>
      </c>
      <c r="K305" s="356">
        <v>13</v>
      </c>
    </row>
    <row r="306" spans="1:11" s="136" customFormat="1" ht="60.75" customHeight="1">
      <c r="A306" s="319">
        <v>303</v>
      </c>
      <c r="B306" s="226" t="str">
        <f aca="true" t="shared" si="32" ref="B306:B316">CONCATENATE(G306,"-",I306,"-",J306)</f>
        <v>4X100M-2-7</v>
      </c>
      <c r="C306" s="349" t="s">
        <v>1133</v>
      </c>
      <c r="D306" s="350" t="s">
        <v>1073</v>
      </c>
      <c r="E306" s="351" t="s">
        <v>1084</v>
      </c>
      <c r="F306" s="352" t="s">
        <v>950</v>
      </c>
      <c r="G306" s="353" t="s">
        <v>461</v>
      </c>
      <c r="H306" s="354"/>
      <c r="I306" s="355" t="s">
        <v>985</v>
      </c>
      <c r="J306" s="355" t="s">
        <v>984</v>
      </c>
      <c r="K306" s="356">
        <v>13</v>
      </c>
    </row>
    <row r="307" spans="1:11" s="136" customFormat="1" ht="51">
      <c r="A307" s="319">
        <v>304</v>
      </c>
      <c r="B307" s="226" t="str">
        <f t="shared" si="32"/>
        <v>İSVEÇ-2-7</v>
      </c>
      <c r="C307" s="349" t="s">
        <v>1195</v>
      </c>
      <c r="D307" s="350" t="s">
        <v>1073</v>
      </c>
      <c r="E307" s="351" t="s">
        <v>1196</v>
      </c>
      <c r="F307" s="352" t="s">
        <v>950</v>
      </c>
      <c r="G307" s="353" t="s">
        <v>546</v>
      </c>
      <c r="H307" s="354"/>
      <c r="I307" s="355" t="s">
        <v>985</v>
      </c>
      <c r="J307" s="355" t="s">
        <v>984</v>
      </c>
      <c r="K307" s="356">
        <v>13</v>
      </c>
    </row>
    <row r="308" spans="1:11" s="136" customFormat="1" ht="15.75">
      <c r="A308" s="319">
        <v>305</v>
      </c>
      <c r="B308" s="226" t="str">
        <f t="shared" si="32"/>
        <v>100M-2-2</v>
      </c>
      <c r="C308" s="134">
        <v>562</v>
      </c>
      <c r="D308" s="343">
        <v>35443</v>
      </c>
      <c r="E308" s="344" t="s">
        <v>951</v>
      </c>
      <c r="F308" s="345" t="s">
        <v>959</v>
      </c>
      <c r="G308" s="346" t="s">
        <v>162</v>
      </c>
      <c r="H308" s="181"/>
      <c r="I308" s="347" t="s">
        <v>985</v>
      </c>
      <c r="J308" s="347" t="s">
        <v>985</v>
      </c>
      <c r="K308" s="348">
        <v>8</v>
      </c>
    </row>
    <row r="309" spans="1:11" s="136" customFormat="1" ht="15.75">
      <c r="A309" s="319">
        <v>306</v>
      </c>
      <c r="B309" s="226" t="str">
        <f t="shared" si="32"/>
        <v>200M-2-2</v>
      </c>
      <c r="C309" s="134">
        <v>562</v>
      </c>
      <c r="D309" s="343">
        <v>35443</v>
      </c>
      <c r="E309" s="344" t="s">
        <v>951</v>
      </c>
      <c r="F309" s="345" t="s">
        <v>959</v>
      </c>
      <c r="G309" s="346" t="s">
        <v>358</v>
      </c>
      <c r="H309" s="181"/>
      <c r="I309" s="347" t="s">
        <v>985</v>
      </c>
      <c r="J309" s="347" t="s">
        <v>985</v>
      </c>
      <c r="K309" s="348">
        <v>8</v>
      </c>
    </row>
    <row r="310" spans="1:11" s="136" customFormat="1" ht="15.75">
      <c r="A310" s="319">
        <v>307</v>
      </c>
      <c r="B310" s="226" t="str">
        <f t="shared" si="32"/>
        <v>400M-2-2</v>
      </c>
      <c r="C310" s="134">
        <v>564</v>
      </c>
      <c r="D310" s="343">
        <v>35546</v>
      </c>
      <c r="E310" s="344" t="s">
        <v>952</v>
      </c>
      <c r="F310" s="345" t="s">
        <v>959</v>
      </c>
      <c r="G310" s="346" t="s">
        <v>359</v>
      </c>
      <c r="H310" s="181"/>
      <c r="I310" s="347" t="s">
        <v>985</v>
      </c>
      <c r="J310" s="347" t="s">
        <v>985</v>
      </c>
      <c r="K310" s="348">
        <v>8</v>
      </c>
    </row>
    <row r="311" spans="1:11" s="136" customFormat="1" ht="15.75">
      <c r="A311" s="319">
        <v>308</v>
      </c>
      <c r="B311" s="226" t="str">
        <f t="shared" si="32"/>
        <v>800M-1-8</v>
      </c>
      <c r="C311" s="134">
        <v>564</v>
      </c>
      <c r="D311" s="343">
        <v>35546</v>
      </c>
      <c r="E311" s="344" t="s">
        <v>952</v>
      </c>
      <c r="F311" s="345" t="s">
        <v>959</v>
      </c>
      <c r="G311" s="346" t="s">
        <v>135</v>
      </c>
      <c r="H311" s="181"/>
      <c r="I311" s="347" t="s">
        <v>983</v>
      </c>
      <c r="J311" s="347" t="s">
        <v>988</v>
      </c>
      <c r="K311" s="348">
        <v>8</v>
      </c>
    </row>
    <row r="312" spans="1:11" s="136" customFormat="1" ht="15.75">
      <c r="A312" s="319">
        <v>309</v>
      </c>
      <c r="B312" s="226" t="str">
        <f t="shared" si="32"/>
        <v>1500M-1-8</v>
      </c>
      <c r="C312" s="134">
        <v>563</v>
      </c>
      <c r="D312" s="343">
        <v>35875</v>
      </c>
      <c r="E312" s="344" t="s">
        <v>953</v>
      </c>
      <c r="F312" s="345" t="s">
        <v>959</v>
      </c>
      <c r="G312" s="346" t="s">
        <v>267</v>
      </c>
      <c r="H312" s="181"/>
      <c r="I312" s="347" t="s">
        <v>983</v>
      </c>
      <c r="J312" s="347" t="s">
        <v>988</v>
      </c>
      <c r="K312" s="348">
        <v>8</v>
      </c>
    </row>
    <row r="313" spans="1:11" s="136" customFormat="1" ht="15.75">
      <c r="A313" s="319">
        <v>310</v>
      </c>
      <c r="B313" s="226" t="str">
        <f t="shared" si="32"/>
        <v>3000M-1-8</v>
      </c>
      <c r="C313" s="134">
        <v>563</v>
      </c>
      <c r="D313" s="343">
        <v>35875</v>
      </c>
      <c r="E313" s="344" t="s">
        <v>953</v>
      </c>
      <c r="F313" s="345" t="s">
        <v>959</v>
      </c>
      <c r="G313" s="346" t="s">
        <v>457</v>
      </c>
      <c r="H313" s="181"/>
      <c r="I313" s="347" t="s">
        <v>983</v>
      </c>
      <c r="J313" s="347" t="s">
        <v>988</v>
      </c>
      <c r="K313" s="348">
        <v>8</v>
      </c>
    </row>
    <row r="314" spans="1:11" s="136" customFormat="1" ht="15.75">
      <c r="A314" s="319">
        <v>311</v>
      </c>
      <c r="B314" s="226" t="str">
        <f t="shared" si="32"/>
        <v>110M.ENG-2-2</v>
      </c>
      <c r="C314" s="134">
        <v>559</v>
      </c>
      <c r="D314" s="343">
        <v>35988</v>
      </c>
      <c r="E314" s="344" t="s">
        <v>954</v>
      </c>
      <c r="F314" s="345" t="s">
        <v>959</v>
      </c>
      <c r="G314" s="346" t="s">
        <v>1075</v>
      </c>
      <c r="H314" s="181"/>
      <c r="I314" s="347" t="s">
        <v>985</v>
      </c>
      <c r="J314" s="347" t="s">
        <v>985</v>
      </c>
      <c r="K314" s="348">
        <v>8</v>
      </c>
    </row>
    <row r="315" spans="1:11" s="136" customFormat="1" ht="15.75">
      <c r="A315" s="319">
        <v>312</v>
      </c>
      <c r="B315" s="226" t="str">
        <f t="shared" si="32"/>
        <v>400M.ENG-2-2</v>
      </c>
      <c r="C315" s="134">
        <v>559</v>
      </c>
      <c r="D315" s="343">
        <v>35988</v>
      </c>
      <c r="E315" s="344" t="s">
        <v>954</v>
      </c>
      <c r="F315" s="345" t="s">
        <v>959</v>
      </c>
      <c r="G315" s="346" t="s">
        <v>456</v>
      </c>
      <c r="H315" s="181"/>
      <c r="I315" s="347" t="s">
        <v>985</v>
      </c>
      <c r="J315" s="347" t="s">
        <v>985</v>
      </c>
      <c r="K315" s="348">
        <v>8</v>
      </c>
    </row>
    <row r="316" spans="1:11" s="136" customFormat="1" ht="15.75">
      <c r="A316" s="319">
        <v>313</v>
      </c>
      <c r="B316" s="226" t="str">
        <f t="shared" si="32"/>
        <v>2000M.ENG-1-8</v>
      </c>
      <c r="C316" s="134">
        <v>561</v>
      </c>
      <c r="D316" s="343">
        <v>36526</v>
      </c>
      <c r="E316" s="344" t="s">
        <v>955</v>
      </c>
      <c r="F316" s="345" t="s">
        <v>959</v>
      </c>
      <c r="G316" s="346" t="s">
        <v>545</v>
      </c>
      <c r="H316" s="181"/>
      <c r="I316" s="347" t="s">
        <v>983</v>
      </c>
      <c r="J316" s="347" t="s">
        <v>988</v>
      </c>
      <c r="K316" s="348">
        <v>8</v>
      </c>
    </row>
    <row r="317" spans="1:11" s="136" customFormat="1" ht="15.75">
      <c r="A317" s="319">
        <v>314</v>
      </c>
      <c r="B317" s="226" t="str">
        <f aca="true" t="shared" si="33" ref="B317:B324">CONCATENATE(G317,"-",K317)</f>
        <v>GÜLLE-8</v>
      </c>
      <c r="C317" s="134">
        <v>565</v>
      </c>
      <c r="D317" s="343">
        <v>36617</v>
      </c>
      <c r="E317" s="344" t="s">
        <v>956</v>
      </c>
      <c r="F317" s="345" t="s">
        <v>959</v>
      </c>
      <c r="G317" s="346" t="s">
        <v>269</v>
      </c>
      <c r="H317" s="181"/>
      <c r="I317" s="347" t="s">
        <v>985</v>
      </c>
      <c r="J317" s="347" t="s">
        <v>985</v>
      </c>
      <c r="K317" s="348">
        <v>8</v>
      </c>
    </row>
    <row r="318" spans="1:11" s="136" customFormat="1" ht="15.75">
      <c r="A318" s="319">
        <v>315</v>
      </c>
      <c r="B318" s="226" t="str">
        <f t="shared" si="33"/>
        <v>DİSK-8</v>
      </c>
      <c r="C318" s="134">
        <v>560</v>
      </c>
      <c r="D318" s="343">
        <v>36771</v>
      </c>
      <c r="E318" s="344" t="s">
        <v>957</v>
      </c>
      <c r="F318" s="345" t="s">
        <v>959</v>
      </c>
      <c r="G318" s="346" t="s">
        <v>270</v>
      </c>
      <c r="H318" s="181"/>
      <c r="I318" s="347" t="s">
        <v>985</v>
      </c>
      <c r="J318" s="347" t="s">
        <v>985</v>
      </c>
      <c r="K318" s="348">
        <v>8</v>
      </c>
    </row>
    <row r="319" spans="1:11" s="136" customFormat="1" ht="15.75">
      <c r="A319" s="319">
        <v>316</v>
      </c>
      <c r="B319" s="226" t="str">
        <f t="shared" si="33"/>
        <v>CİRİT-8</v>
      </c>
      <c r="C319" s="134">
        <v>560</v>
      </c>
      <c r="D319" s="343">
        <v>36771</v>
      </c>
      <c r="E319" s="344" t="s">
        <v>957</v>
      </c>
      <c r="F319" s="345" t="s">
        <v>959</v>
      </c>
      <c r="G319" s="346" t="s">
        <v>271</v>
      </c>
      <c r="H319" s="181"/>
      <c r="I319" s="347" t="s">
        <v>985</v>
      </c>
      <c r="J319" s="347" t="s">
        <v>985</v>
      </c>
      <c r="K319" s="348">
        <v>8</v>
      </c>
    </row>
    <row r="320" spans="1:11" s="136" customFormat="1" ht="15.75">
      <c r="A320" s="319">
        <v>317</v>
      </c>
      <c r="B320" s="226" t="str">
        <f t="shared" si="33"/>
        <v>ÇEKİÇ-8</v>
      </c>
      <c r="C320" s="134">
        <v>565</v>
      </c>
      <c r="D320" s="343">
        <v>36617</v>
      </c>
      <c r="E320" s="344" t="s">
        <v>956</v>
      </c>
      <c r="F320" s="345" t="s">
        <v>959</v>
      </c>
      <c r="G320" s="346" t="s">
        <v>460</v>
      </c>
      <c r="H320" s="181"/>
      <c r="I320" s="347" t="s">
        <v>985</v>
      </c>
      <c r="J320" s="347" t="s">
        <v>985</v>
      </c>
      <c r="K320" s="348">
        <v>8</v>
      </c>
    </row>
    <row r="321" spans="1:11" s="136" customFormat="1" ht="15.75">
      <c r="A321" s="319">
        <v>318</v>
      </c>
      <c r="B321" s="226" t="str">
        <f t="shared" si="33"/>
        <v>UZUN-8</v>
      </c>
      <c r="C321" s="134">
        <v>566</v>
      </c>
      <c r="D321" s="343">
        <v>35956</v>
      </c>
      <c r="E321" s="344" t="s">
        <v>958</v>
      </c>
      <c r="F321" s="345" t="s">
        <v>959</v>
      </c>
      <c r="G321" s="346" t="s">
        <v>66</v>
      </c>
      <c r="H321" s="181"/>
      <c r="I321" s="347" t="s">
        <v>985</v>
      </c>
      <c r="J321" s="347" t="s">
        <v>985</v>
      </c>
      <c r="K321" s="348">
        <v>8</v>
      </c>
    </row>
    <row r="322" spans="1:11" s="136" customFormat="1" ht="15.75">
      <c r="A322" s="319">
        <v>319</v>
      </c>
      <c r="B322" s="226" t="str">
        <f t="shared" si="33"/>
        <v>ÜÇADIM-8</v>
      </c>
      <c r="C322" s="134">
        <v>561</v>
      </c>
      <c r="D322" s="343">
        <v>36526</v>
      </c>
      <c r="E322" s="344" t="s">
        <v>955</v>
      </c>
      <c r="F322" s="345" t="s">
        <v>959</v>
      </c>
      <c r="G322" s="346" t="s">
        <v>360</v>
      </c>
      <c r="H322" s="181"/>
      <c r="I322" s="347" t="s">
        <v>985</v>
      </c>
      <c r="J322" s="347" t="s">
        <v>985</v>
      </c>
      <c r="K322" s="348">
        <v>8</v>
      </c>
    </row>
    <row r="323" spans="1:11" s="136" customFormat="1" ht="15.75">
      <c r="A323" s="319">
        <v>320</v>
      </c>
      <c r="B323" s="226" t="str">
        <f t="shared" si="33"/>
        <v>YÜKSEK-8</v>
      </c>
      <c r="C323" s="134">
        <v>566</v>
      </c>
      <c r="D323" s="343">
        <v>35956</v>
      </c>
      <c r="E323" s="344" t="s">
        <v>958</v>
      </c>
      <c r="F323" s="345" t="s">
        <v>959</v>
      </c>
      <c r="G323" s="346" t="s">
        <v>67</v>
      </c>
      <c r="H323" s="181"/>
      <c r="I323" s="347" t="s">
        <v>985</v>
      </c>
      <c r="J323" s="347" t="s">
        <v>985</v>
      </c>
      <c r="K323" s="348">
        <v>8</v>
      </c>
    </row>
    <row r="324" spans="1:11" s="136" customFormat="1" ht="15.75">
      <c r="A324" s="319">
        <v>321</v>
      </c>
      <c r="B324" s="226" t="str">
        <f t="shared" si="33"/>
        <v>SIRIK-8</v>
      </c>
      <c r="C324" s="134" t="s">
        <v>1073</v>
      </c>
      <c r="D324" s="343" t="s">
        <v>1073</v>
      </c>
      <c r="E324" s="344" t="s">
        <v>1073</v>
      </c>
      <c r="F324" s="345" t="s">
        <v>959</v>
      </c>
      <c r="G324" s="346" t="s">
        <v>361</v>
      </c>
      <c r="H324" s="181"/>
      <c r="I324" s="347" t="s">
        <v>985</v>
      </c>
      <c r="J324" s="347" t="s">
        <v>985</v>
      </c>
      <c r="K324" s="348">
        <v>8</v>
      </c>
    </row>
    <row r="325" spans="1:11" s="136" customFormat="1" ht="78" customHeight="1">
      <c r="A325" s="319">
        <v>322</v>
      </c>
      <c r="B325" s="226" t="str">
        <f aca="true" t="shared" si="34" ref="B325:B335">CONCATENATE(G325,"-",I325,"-",J325)</f>
        <v>4X100M-2-2</v>
      </c>
      <c r="C325" s="134" t="s">
        <v>1162</v>
      </c>
      <c r="D325" s="343" t="s">
        <v>1073</v>
      </c>
      <c r="E325" s="344" t="s">
        <v>1163</v>
      </c>
      <c r="F325" s="345" t="s">
        <v>959</v>
      </c>
      <c r="G325" s="346" t="s">
        <v>461</v>
      </c>
      <c r="H325" s="181"/>
      <c r="I325" s="347" t="s">
        <v>985</v>
      </c>
      <c r="J325" s="347" t="s">
        <v>985</v>
      </c>
      <c r="K325" s="348">
        <v>8</v>
      </c>
    </row>
    <row r="326" spans="1:11" s="136" customFormat="1" ht="51">
      <c r="A326" s="319">
        <v>323</v>
      </c>
      <c r="B326" s="226" t="str">
        <f t="shared" si="34"/>
        <v>İSVEÇ-2-2</v>
      </c>
      <c r="C326" s="134" t="s">
        <v>1205</v>
      </c>
      <c r="D326" s="343" t="s">
        <v>1073</v>
      </c>
      <c r="E326" s="344" t="s">
        <v>1204</v>
      </c>
      <c r="F326" s="345" t="s">
        <v>959</v>
      </c>
      <c r="G326" s="346" t="s">
        <v>546</v>
      </c>
      <c r="H326" s="181"/>
      <c r="I326" s="347" t="s">
        <v>985</v>
      </c>
      <c r="J326" s="347" t="s">
        <v>985</v>
      </c>
      <c r="K326" s="348">
        <v>8</v>
      </c>
    </row>
    <row r="327" spans="1:11" s="136" customFormat="1" ht="15.75">
      <c r="A327" s="319">
        <v>324</v>
      </c>
      <c r="B327" s="226" t="str">
        <f t="shared" si="34"/>
        <v>100M-3-3</v>
      </c>
      <c r="C327" s="349">
        <v>568</v>
      </c>
      <c r="D327" s="350">
        <v>36527</v>
      </c>
      <c r="E327" s="351" t="s">
        <v>960</v>
      </c>
      <c r="F327" s="352" t="s">
        <v>969</v>
      </c>
      <c r="G327" s="353" t="s">
        <v>162</v>
      </c>
      <c r="H327" s="354"/>
      <c r="I327" s="355" t="s">
        <v>981</v>
      </c>
      <c r="J327" s="355" t="s">
        <v>981</v>
      </c>
      <c r="K327" s="356">
        <v>15</v>
      </c>
    </row>
    <row r="328" spans="1:11" s="136" customFormat="1" ht="15.75">
      <c r="A328" s="319">
        <v>325</v>
      </c>
      <c r="B328" s="226" t="str">
        <f t="shared" si="34"/>
        <v>200M-3-3</v>
      </c>
      <c r="C328" s="349">
        <v>577</v>
      </c>
      <c r="D328" s="350">
        <v>36224</v>
      </c>
      <c r="E328" s="351" t="s">
        <v>961</v>
      </c>
      <c r="F328" s="352" t="s">
        <v>969</v>
      </c>
      <c r="G328" s="353" t="s">
        <v>358</v>
      </c>
      <c r="H328" s="354"/>
      <c r="I328" s="355" t="s">
        <v>981</v>
      </c>
      <c r="J328" s="355" t="s">
        <v>981</v>
      </c>
      <c r="K328" s="356">
        <v>15</v>
      </c>
    </row>
    <row r="329" spans="1:11" s="136" customFormat="1" ht="15.75">
      <c r="A329" s="319">
        <v>326</v>
      </c>
      <c r="B329" s="226" t="str">
        <f t="shared" si="34"/>
        <v>400M-3-3</v>
      </c>
      <c r="C329" s="349">
        <v>737</v>
      </c>
      <c r="D329" s="350">
        <v>36934</v>
      </c>
      <c r="E329" s="351" t="s">
        <v>962</v>
      </c>
      <c r="F329" s="352" t="s">
        <v>969</v>
      </c>
      <c r="G329" s="353" t="s">
        <v>359</v>
      </c>
      <c r="H329" s="354"/>
      <c r="I329" s="355" t="s">
        <v>981</v>
      </c>
      <c r="J329" s="355" t="s">
        <v>981</v>
      </c>
      <c r="K329" s="356">
        <v>15</v>
      </c>
    </row>
    <row r="330" spans="1:11" s="136" customFormat="1" ht="15.75">
      <c r="A330" s="319">
        <v>327</v>
      </c>
      <c r="B330" s="226" t="str">
        <f t="shared" si="34"/>
        <v>800M-2-5</v>
      </c>
      <c r="C330" s="349">
        <v>573</v>
      </c>
      <c r="D330" s="350">
        <v>36537</v>
      </c>
      <c r="E330" s="351" t="s">
        <v>963</v>
      </c>
      <c r="F330" s="352" t="s">
        <v>969</v>
      </c>
      <c r="G330" s="353" t="s">
        <v>135</v>
      </c>
      <c r="H330" s="354"/>
      <c r="I330" s="355" t="s">
        <v>985</v>
      </c>
      <c r="J330" s="355" t="s">
        <v>987</v>
      </c>
      <c r="K330" s="356">
        <v>15</v>
      </c>
    </row>
    <row r="331" spans="1:11" s="136" customFormat="1" ht="15.75">
      <c r="A331" s="319">
        <v>328</v>
      </c>
      <c r="B331" s="226" t="str">
        <f t="shared" si="34"/>
        <v>1500M-2-5</v>
      </c>
      <c r="C331" s="349">
        <v>573</v>
      </c>
      <c r="D331" s="350">
        <v>36537</v>
      </c>
      <c r="E331" s="351" t="s">
        <v>963</v>
      </c>
      <c r="F331" s="352" t="s">
        <v>969</v>
      </c>
      <c r="G331" s="353" t="s">
        <v>267</v>
      </c>
      <c r="H331" s="354"/>
      <c r="I331" s="355" t="s">
        <v>985</v>
      </c>
      <c r="J331" s="355" t="s">
        <v>987</v>
      </c>
      <c r="K331" s="356">
        <v>15</v>
      </c>
    </row>
    <row r="332" spans="1:11" s="136" customFormat="1" ht="15.75">
      <c r="A332" s="319">
        <v>329</v>
      </c>
      <c r="B332" s="226" t="str">
        <f t="shared" si="34"/>
        <v>3000M-2-5</v>
      </c>
      <c r="C332" s="349">
        <v>576</v>
      </c>
      <c r="D332" s="350">
        <v>35922</v>
      </c>
      <c r="E332" s="351" t="s">
        <v>964</v>
      </c>
      <c r="F332" s="352" t="s">
        <v>969</v>
      </c>
      <c r="G332" s="353" t="s">
        <v>457</v>
      </c>
      <c r="H332" s="354"/>
      <c r="I332" s="355" t="s">
        <v>985</v>
      </c>
      <c r="J332" s="355" t="s">
        <v>987</v>
      </c>
      <c r="K332" s="356">
        <v>15</v>
      </c>
    </row>
    <row r="333" spans="1:11" s="136" customFormat="1" ht="15.75">
      <c r="A333" s="319">
        <v>330</v>
      </c>
      <c r="B333" s="226" t="str">
        <f t="shared" si="34"/>
        <v>110M.ENG-3-3</v>
      </c>
      <c r="C333" s="349">
        <v>568</v>
      </c>
      <c r="D333" s="350">
        <v>36527</v>
      </c>
      <c r="E333" s="351" t="s">
        <v>960</v>
      </c>
      <c r="F333" s="352" t="s">
        <v>969</v>
      </c>
      <c r="G333" s="353" t="s">
        <v>1075</v>
      </c>
      <c r="H333" s="354"/>
      <c r="I333" s="355" t="s">
        <v>981</v>
      </c>
      <c r="J333" s="355" t="s">
        <v>981</v>
      </c>
      <c r="K333" s="356">
        <v>15</v>
      </c>
    </row>
    <row r="334" spans="1:11" s="136" customFormat="1" ht="15.75">
      <c r="A334" s="319">
        <v>331</v>
      </c>
      <c r="B334" s="226" t="str">
        <f t="shared" si="34"/>
        <v>400M.ENG-3-3</v>
      </c>
      <c r="C334" s="349">
        <v>569</v>
      </c>
      <c r="D334" s="350">
        <v>35642</v>
      </c>
      <c r="E334" s="351" t="s">
        <v>965</v>
      </c>
      <c r="F334" s="352" t="s">
        <v>969</v>
      </c>
      <c r="G334" s="353" t="s">
        <v>456</v>
      </c>
      <c r="H334" s="354"/>
      <c r="I334" s="355" t="s">
        <v>981</v>
      </c>
      <c r="J334" s="355" t="s">
        <v>981</v>
      </c>
      <c r="K334" s="356">
        <v>15</v>
      </c>
    </row>
    <row r="335" spans="1:11" s="136" customFormat="1" ht="15.75">
      <c r="A335" s="319">
        <v>332</v>
      </c>
      <c r="B335" s="226" t="str">
        <f t="shared" si="34"/>
        <v>2000M.ENG-2-5</v>
      </c>
      <c r="C335" s="349">
        <v>569</v>
      </c>
      <c r="D335" s="350">
        <v>35642</v>
      </c>
      <c r="E335" s="351" t="s">
        <v>965</v>
      </c>
      <c r="F335" s="352" t="s">
        <v>969</v>
      </c>
      <c r="G335" s="353" t="s">
        <v>545</v>
      </c>
      <c r="H335" s="354"/>
      <c r="I335" s="355" t="s">
        <v>985</v>
      </c>
      <c r="J335" s="355" t="s">
        <v>987</v>
      </c>
      <c r="K335" s="356">
        <v>15</v>
      </c>
    </row>
    <row r="336" spans="1:11" s="136" customFormat="1" ht="15.75">
      <c r="A336" s="319">
        <v>333</v>
      </c>
      <c r="B336" s="226" t="str">
        <f aca="true" t="shared" si="35" ref="B336:B343">CONCATENATE(G336,"-",K336)</f>
        <v>GÜLLE-15</v>
      </c>
      <c r="C336" s="349">
        <v>572</v>
      </c>
      <c r="D336" s="350">
        <v>36599</v>
      </c>
      <c r="E336" s="351" t="s">
        <v>966</v>
      </c>
      <c r="F336" s="352" t="s">
        <v>969</v>
      </c>
      <c r="G336" s="353" t="s">
        <v>269</v>
      </c>
      <c r="H336" s="354"/>
      <c r="I336" s="355" t="s">
        <v>981</v>
      </c>
      <c r="J336" s="355" t="s">
        <v>981</v>
      </c>
      <c r="K336" s="356">
        <v>15</v>
      </c>
    </row>
    <row r="337" spans="1:11" s="136" customFormat="1" ht="15.75">
      <c r="A337" s="319">
        <v>334</v>
      </c>
      <c r="B337" s="226" t="str">
        <f t="shared" si="35"/>
        <v>DİSK-15</v>
      </c>
      <c r="C337" s="349">
        <v>575</v>
      </c>
      <c r="D337" s="350">
        <v>36284</v>
      </c>
      <c r="E337" s="351" t="s">
        <v>967</v>
      </c>
      <c r="F337" s="352" t="s">
        <v>969</v>
      </c>
      <c r="G337" s="353" t="s">
        <v>270</v>
      </c>
      <c r="H337" s="354"/>
      <c r="I337" s="355" t="s">
        <v>981</v>
      </c>
      <c r="J337" s="355" t="s">
        <v>981</v>
      </c>
      <c r="K337" s="356">
        <v>15</v>
      </c>
    </row>
    <row r="338" spans="1:11" s="136" customFormat="1" ht="15.75">
      <c r="A338" s="319">
        <v>335</v>
      </c>
      <c r="B338" s="226" t="str">
        <f t="shared" si="35"/>
        <v>CİRİT-15</v>
      </c>
      <c r="C338" s="349">
        <v>577</v>
      </c>
      <c r="D338" s="350">
        <v>36224</v>
      </c>
      <c r="E338" s="351" t="s">
        <v>961</v>
      </c>
      <c r="F338" s="352" t="s">
        <v>969</v>
      </c>
      <c r="G338" s="353" t="s">
        <v>271</v>
      </c>
      <c r="H338" s="354"/>
      <c r="I338" s="355" t="s">
        <v>981</v>
      </c>
      <c r="J338" s="355" t="s">
        <v>981</v>
      </c>
      <c r="K338" s="356">
        <v>15</v>
      </c>
    </row>
    <row r="339" spans="1:11" s="136" customFormat="1" ht="15.75">
      <c r="A339" s="319">
        <v>336</v>
      </c>
      <c r="B339" s="226" t="str">
        <f t="shared" si="35"/>
        <v>ÇEKİÇ-15</v>
      </c>
      <c r="C339" s="349">
        <v>575</v>
      </c>
      <c r="D339" s="350">
        <v>36284</v>
      </c>
      <c r="E339" s="351" t="s">
        <v>967</v>
      </c>
      <c r="F339" s="352" t="s">
        <v>969</v>
      </c>
      <c r="G339" s="353" t="s">
        <v>460</v>
      </c>
      <c r="H339" s="354"/>
      <c r="I339" s="355" t="s">
        <v>981</v>
      </c>
      <c r="J339" s="355" t="s">
        <v>981</v>
      </c>
      <c r="K339" s="356">
        <v>15</v>
      </c>
    </row>
    <row r="340" spans="1:11" s="136" customFormat="1" ht="15.75">
      <c r="A340" s="319">
        <v>337</v>
      </c>
      <c r="B340" s="226" t="str">
        <f t="shared" si="35"/>
        <v>UZUN-15</v>
      </c>
      <c r="C340" s="349">
        <v>737</v>
      </c>
      <c r="D340" s="350">
        <v>36934</v>
      </c>
      <c r="E340" s="351" t="s">
        <v>962</v>
      </c>
      <c r="F340" s="352" t="s">
        <v>969</v>
      </c>
      <c r="G340" s="353" t="s">
        <v>66</v>
      </c>
      <c r="H340" s="354"/>
      <c r="I340" s="355" t="s">
        <v>981</v>
      </c>
      <c r="J340" s="355" t="s">
        <v>981</v>
      </c>
      <c r="K340" s="356">
        <v>15</v>
      </c>
    </row>
    <row r="341" spans="1:11" s="136" customFormat="1" ht="15.75">
      <c r="A341" s="319">
        <v>338</v>
      </c>
      <c r="B341" s="226" t="str">
        <f t="shared" si="35"/>
        <v>ÜÇADIM-15</v>
      </c>
      <c r="C341" s="349">
        <v>567</v>
      </c>
      <c r="D341" s="350">
        <v>36387</v>
      </c>
      <c r="E341" s="351" t="s">
        <v>968</v>
      </c>
      <c r="F341" s="352" t="s">
        <v>969</v>
      </c>
      <c r="G341" s="353" t="s">
        <v>360</v>
      </c>
      <c r="H341" s="354"/>
      <c r="I341" s="355" t="s">
        <v>981</v>
      </c>
      <c r="J341" s="355" t="s">
        <v>981</v>
      </c>
      <c r="K341" s="356">
        <v>15</v>
      </c>
    </row>
    <row r="342" spans="1:11" s="136" customFormat="1" ht="15.75">
      <c r="A342" s="319">
        <v>339</v>
      </c>
      <c r="B342" s="226" t="str">
        <f t="shared" si="35"/>
        <v>YÜKSEK-15</v>
      </c>
      <c r="C342" s="349">
        <v>567</v>
      </c>
      <c r="D342" s="350">
        <v>36387</v>
      </c>
      <c r="E342" s="351" t="s">
        <v>968</v>
      </c>
      <c r="F342" s="352" t="s">
        <v>969</v>
      </c>
      <c r="G342" s="353" t="s">
        <v>67</v>
      </c>
      <c r="H342" s="354"/>
      <c r="I342" s="355" t="s">
        <v>981</v>
      </c>
      <c r="J342" s="355" t="s">
        <v>981</v>
      </c>
      <c r="K342" s="356">
        <v>15</v>
      </c>
    </row>
    <row r="343" spans="1:11" s="136" customFormat="1" ht="15.75">
      <c r="A343" s="319">
        <v>340</v>
      </c>
      <c r="B343" s="226" t="str">
        <f t="shared" si="35"/>
        <v>SIRIK-15</v>
      </c>
      <c r="C343" s="349">
        <v>576</v>
      </c>
      <c r="D343" s="350">
        <v>35922</v>
      </c>
      <c r="E343" s="351" t="s">
        <v>964</v>
      </c>
      <c r="F343" s="352" t="s">
        <v>969</v>
      </c>
      <c r="G343" s="353" t="s">
        <v>361</v>
      </c>
      <c r="H343" s="354"/>
      <c r="I343" s="355" t="s">
        <v>981</v>
      </c>
      <c r="J343" s="355" t="s">
        <v>981</v>
      </c>
      <c r="K343" s="356">
        <v>15</v>
      </c>
    </row>
    <row r="344" spans="1:11" s="136" customFormat="1" ht="51">
      <c r="A344" s="319">
        <v>341</v>
      </c>
      <c r="B344" s="226" t="str">
        <f aca="true" t="shared" si="36" ref="B344:B354">CONCATENATE(G344,"-",I344,"-",J344)</f>
        <v>4X100M-3-3</v>
      </c>
      <c r="C344" s="349" t="s">
        <v>1113</v>
      </c>
      <c r="D344" s="350" t="s">
        <v>1073</v>
      </c>
      <c r="E344" s="351" t="s">
        <v>1114</v>
      </c>
      <c r="F344" s="352" t="s">
        <v>969</v>
      </c>
      <c r="G344" s="353" t="s">
        <v>461</v>
      </c>
      <c r="H344" s="354"/>
      <c r="I344" s="355" t="s">
        <v>981</v>
      </c>
      <c r="J344" s="355" t="s">
        <v>981</v>
      </c>
      <c r="K344" s="356">
        <v>15</v>
      </c>
    </row>
    <row r="345" spans="1:11" s="136" customFormat="1" ht="51">
      <c r="A345" s="319">
        <v>342</v>
      </c>
      <c r="B345" s="226" t="str">
        <f t="shared" si="36"/>
        <v>İSVEÇ-3-3</v>
      </c>
      <c r="C345" s="349" t="s">
        <v>1207</v>
      </c>
      <c r="D345" s="350" t="s">
        <v>1073</v>
      </c>
      <c r="E345" s="351" t="s">
        <v>1206</v>
      </c>
      <c r="F345" s="352" t="s">
        <v>969</v>
      </c>
      <c r="G345" s="353" t="s">
        <v>546</v>
      </c>
      <c r="H345" s="354"/>
      <c r="I345" s="355" t="s">
        <v>981</v>
      </c>
      <c r="J345" s="355" t="s">
        <v>981</v>
      </c>
      <c r="K345" s="356">
        <v>15</v>
      </c>
    </row>
    <row r="346" spans="1:11" s="136" customFormat="1" ht="15.75">
      <c r="A346" s="319">
        <v>343</v>
      </c>
      <c r="B346" s="226" t="str">
        <f t="shared" si="36"/>
        <v>100M-1-8</v>
      </c>
      <c r="C346" s="134">
        <v>586</v>
      </c>
      <c r="D346" s="343">
        <v>36423</v>
      </c>
      <c r="E346" s="344" t="s">
        <v>970</v>
      </c>
      <c r="F346" s="345" t="s">
        <v>980</v>
      </c>
      <c r="G346" s="346" t="s">
        <v>162</v>
      </c>
      <c r="H346" s="181"/>
      <c r="I346" s="347" t="s">
        <v>983</v>
      </c>
      <c r="J346" s="347" t="s">
        <v>988</v>
      </c>
      <c r="K346" s="348">
        <v>7</v>
      </c>
    </row>
    <row r="347" spans="1:11" s="136" customFormat="1" ht="15.75">
      <c r="A347" s="319">
        <v>344</v>
      </c>
      <c r="B347" s="226" t="str">
        <f t="shared" si="36"/>
        <v>200M-1-8</v>
      </c>
      <c r="C347" s="134">
        <v>585</v>
      </c>
      <c r="D347" s="343">
        <v>35870</v>
      </c>
      <c r="E347" s="344" t="s">
        <v>971</v>
      </c>
      <c r="F347" s="345" t="s">
        <v>980</v>
      </c>
      <c r="G347" s="346" t="s">
        <v>358</v>
      </c>
      <c r="H347" s="181"/>
      <c r="I347" s="347" t="s">
        <v>983</v>
      </c>
      <c r="J347" s="347" t="s">
        <v>988</v>
      </c>
      <c r="K347" s="348">
        <v>7</v>
      </c>
    </row>
    <row r="348" spans="1:11" s="136" customFormat="1" ht="15.75">
      <c r="A348" s="319">
        <v>345</v>
      </c>
      <c r="B348" s="226" t="str">
        <f t="shared" si="36"/>
        <v>400M-1-8</v>
      </c>
      <c r="C348" s="134">
        <v>578</v>
      </c>
      <c r="D348" s="343">
        <v>36179</v>
      </c>
      <c r="E348" s="344" t="s">
        <v>972</v>
      </c>
      <c r="F348" s="345" t="s">
        <v>980</v>
      </c>
      <c r="G348" s="346" t="s">
        <v>359</v>
      </c>
      <c r="H348" s="181"/>
      <c r="I348" s="347" t="s">
        <v>983</v>
      </c>
      <c r="J348" s="347" t="s">
        <v>988</v>
      </c>
      <c r="K348" s="348">
        <v>7</v>
      </c>
    </row>
    <row r="349" spans="1:11" s="136" customFormat="1" ht="15.75">
      <c r="A349" s="319">
        <v>346</v>
      </c>
      <c r="B349" s="226" t="str">
        <f t="shared" si="36"/>
        <v>800M-1-7</v>
      </c>
      <c r="C349" s="134">
        <v>578</v>
      </c>
      <c r="D349" s="343">
        <v>36179</v>
      </c>
      <c r="E349" s="344" t="s">
        <v>972</v>
      </c>
      <c r="F349" s="345" t="s">
        <v>980</v>
      </c>
      <c r="G349" s="346" t="s">
        <v>135</v>
      </c>
      <c r="H349" s="181"/>
      <c r="I349" s="347" t="s">
        <v>983</v>
      </c>
      <c r="J349" s="347" t="s">
        <v>984</v>
      </c>
      <c r="K349" s="348">
        <v>7</v>
      </c>
    </row>
    <row r="350" spans="1:11" s="136" customFormat="1" ht="15.75">
      <c r="A350" s="319">
        <v>347</v>
      </c>
      <c r="B350" s="226" t="str">
        <f t="shared" si="36"/>
        <v>1500M-1-7</v>
      </c>
      <c r="C350" s="134">
        <v>581</v>
      </c>
      <c r="D350" s="343">
        <v>35782</v>
      </c>
      <c r="E350" s="344" t="s">
        <v>973</v>
      </c>
      <c r="F350" s="345" t="s">
        <v>980</v>
      </c>
      <c r="G350" s="346" t="s">
        <v>267</v>
      </c>
      <c r="H350" s="181"/>
      <c r="I350" s="347" t="s">
        <v>983</v>
      </c>
      <c r="J350" s="347" t="s">
        <v>984</v>
      </c>
      <c r="K350" s="348">
        <v>7</v>
      </c>
    </row>
    <row r="351" spans="1:11" s="136" customFormat="1" ht="15.75">
      <c r="A351" s="319">
        <v>348</v>
      </c>
      <c r="B351" s="226" t="str">
        <f t="shared" si="36"/>
        <v>3000M-1-7</v>
      </c>
      <c r="C351" s="134">
        <v>581</v>
      </c>
      <c r="D351" s="343">
        <v>35782</v>
      </c>
      <c r="E351" s="344" t="s">
        <v>973</v>
      </c>
      <c r="F351" s="345" t="s">
        <v>980</v>
      </c>
      <c r="G351" s="346" t="s">
        <v>457</v>
      </c>
      <c r="H351" s="181"/>
      <c r="I351" s="347" t="s">
        <v>983</v>
      </c>
      <c r="J351" s="347" t="s">
        <v>984</v>
      </c>
      <c r="K351" s="348">
        <v>7</v>
      </c>
    </row>
    <row r="352" spans="1:11" s="136" customFormat="1" ht="15.75">
      <c r="A352" s="319">
        <v>349</v>
      </c>
      <c r="B352" s="226" t="str">
        <f t="shared" si="36"/>
        <v>110M.ENG-1-8</v>
      </c>
      <c r="C352" s="134">
        <v>582</v>
      </c>
      <c r="D352" s="343">
        <v>36222</v>
      </c>
      <c r="E352" s="344" t="s">
        <v>974</v>
      </c>
      <c r="F352" s="345" t="s">
        <v>980</v>
      </c>
      <c r="G352" s="346" t="s">
        <v>1075</v>
      </c>
      <c r="H352" s="181"/>
      <c r="I352" s="347" t="s">
        <v>983</v>
      </c>
      <c r="J352" s="347" t="s">
        <v>988</v>
      </c>
      <c r="K352" s="348">
        <v>7</v>
      </c>
    </row>
    <row r="353" spans="1:11" s="136" customFormat="1" ht="15.75">
      <c r="A353" s="319">
        <v>350</v>
      </c>
      <c r="B353" s="226" t="str">
        <f t="shared" si="36"/>
        <v>400M.ENG-1-8</v>
      </c>
      <c r="C353" s="134">
        <v>580</v>
      </c>
      <c r="D353" s="343">
        <v>35444</v>
      </c>
      <c r="E353" s="344" t="s">
        <v>975</v>
      </c>
      <c r="F353" s="345" t="s">
        <v>980</v>
      </c>
      <c r="G353" s="346" t="s">
        <v>456</v>
      </c>
      <c r="H353" s="181"/>
      <c r="I353" s="347" t="s">
        <v>983</v>
      </c>
      <c r="J353" s="347" t="s">
        <v>988</v>
      </c>
      <c r="K353" s="348">
        <v>7</v>
      </c>
    </row>
    <row r="354" spans="1:11" s="136" customFormat="1" ht="15.75">
      <c r="A354" s="319">
        <v>351</v>
      </c>
      <c r="B354" s="226" t="str">
        <f t="shared" si="36"/>
        <v>2000M.ENG-1-7</v>
      </c>
      <c r="C354" s="134">
        <v>580</v>
      </c>
      <c r="D354" s="343">
        <v>35444</v>
      </c>
      <c r="E354" s="344" t="s">
        <v>975</v>
      </c>
      <c r="F354" s="345" t="s">
        <v>980</v>
      </c>
      <c r="G354" s="346" t="s">
        <v>545</v>
      </c>
      <c r="H354" s="181"/>
      <c r="I354" s="347" t="s">
        <v>983</v>
      </c>
      <c r="J354" s="347" t="s">
        <v>984</v>
      </c>
      <c r="K354" s="348">
        <v>7</v>
      </c>
    </row>
    <row r="355" spans="1:11" s="136" customFormat="1" ht="15.75">
      <c r="A355" s="319">
        <v>352</v>
      </c>
      <c r="B355" s="226" t="str">
        <f aca="true" t="shared" si="37" ref="B355:B362">CONCATENATE(G355,"-",K355)</f>
        <v>GÜLLE-7</v>
      </c>
      <c r="C355" s="134">
        <v>584</v>
      </c>
      <c r="D355" s="343">
        <v>35961</v>
      </c>
      <c r="E355" s="344" t="s">
        <v>976</v>
      </c>
      <c r="F355" s="345" t="s">
        <v>980</v>
      </c>
      <c r="G355" s="346" t="s">
        <v>269</v>
      </c>
      <c r="H355" s="181"/>
      <c r="I355" s="347" t="s">
        <v>983</v>
      </c>
      <c r="J355" s="347" t="s">
        <v>988</v>
      </c>
      <c r="K355" s="348">
        <v>7</v>
      </c>
    </row>
    <row r="356" spans="1:11" s="136" customFormat="1" ht="15.75">
      <c r="A356" s="319">
        <v>353</v>
      </c>
      <c r="B356" s="226" t="str">
        <f t="shared" si="37"/>
        <v>DİSK-7</v>
      </c>
      <c r="C356" s="134">
        <v>584</v>
      </c>
      <c r="D356" s="343">
        <v>35961</v>
      </c>
      <c r="E356" s="344" t="s">
        <v>976</v>
      </c>
      <c r="F356" s="345" t="s">
        <v>980</v>
      </c>
      <c r="G356" s="346" t="s">
        <v>270</v>
      </c>
      <c r="H356" s="181"/>
      <c r="I356" s="347" t="s">
        <v>983</v>
      </c>
      <c r="J356" s="347" t="s">
        <v>988</v>
      </c>
      <c r="K356" s="348">
        <v>7</v>
      </c>
    </row>
    <row r="357" spans="1:11" s="136" customFormat="1" ht="15.75">
      <c r="A357" s="319">
        <v>354</v>
      </c>
      <c r="B357" s="226" t="str">
        <f t="shared" si="37"/>
        <v>CİRİT-7</v>
      </c>
      <c r="C357" s="134">
        <v>583</v>
      </c>
      <c r="D357" s="343">
        <v>36665</v>
      </c>
      <c r="E357" s="344" t="s">
        <v>977</v>
      </c>
      <c r="F357" s="345" t="s">
        <v>980</v>
      </c>
      <c r="G357" s="346" t="s">
        <v>271</v>
      </c>
      <c r="H357" s="181"/>
      <c r="I357" s="347" t="s">
        <v>983</v>
      </c>
      <c r="J357" s="347" t="s">
        <v>988</v>
      </c>
      <c r="K357" s="348">
        <v>7</v>
      </c>
    </row>
    <row r="358" spans="1:11" s="136" customFormat="1" ht="15.75">
      <c r="A358" s="319">
        <v>355</v>
      </c>
      <c r="B358" s="226" t="str">
        <f t="shared" si="37"/>
        <v>ÇEKİÇ-7</v>
      </c>
      <c r="C358" s="134">
        <v>587</v>
      </c>
      <c r="D358" s="343">
        <v>35740</v>
      </c>
      <c r="E358" s="344" t="s">
        <v>978</v>
      </c>
      <c r="F358" s="345" t="s">
        <v>980</v>
      </c>
      <c r="G358" s="346" t="s">
        <v>460</v>
      </c>
      <c r="H358" s="181"/>
      <c r="I358" s="347" t="s">
        <v>983</v>
      </c>
      <c r="J358" s="347" t="s">
        <v>988</v>
      </c>
      <c r="K358" s="348">
        <v>7</v>
      </c>
    </row>
    <row r="359" spans="1:11" s="136" customFormat="1" ht="15.75">
      <c r="A359" s="319">
        <v>356</v>
      </c>
      <c r="B359" s="226" t="str">
        <f t="shared" si="37"/>
        <v>UZUN-7</v>
      </c>
      <c r="C359" s="134">
        <v>579</v>
      </c>
      <c r="D359" s="343">
        <v>36267</v>
      </c>
      <c r="E359" s="344" t="s">
        <v>979</v>
      </c>
      <c r="F359" s="345" t="s">
        <v>980</v>
      </c>
      <c r="G359" s="346" t="s">
        <v>66</v>
      </c>
      <c r="H359" s="181"/>
      <c r="I359" s="347" t="s">
        <v>983</v>
      </c>
      <c r="J359" s="347" t="s">
        <v>988</v>
      </c>
      <c r="K359" s="348">
        <v>7</v>
      </c>
    </row>
    <row r="360" spans="1:11" s="136" customFormat="1" ht="15.75">
      <c r="A360" s="319">
        <v>357</v>
      </c>
      <c r="B360" s="226" t="str">
        <f t="shared" si="37"/>
        <v>ÜÇADIM-7</v>
      </c>
      <c r="C360" s="134">
        <v>585</v>
      </c>
      <c r="D360" s="343">
        <v>35870</v>
      </c>
      <c r="E360" s="344" t="s">
        <v>971</v>
      </c>
      <c r="F360" s="345" t="s">
        <v>980</v>
      </c>
      <c r="G360" s="346" t="s">
        <v>360</v>
      </c>
      <c r="H360" s="181"/>
      <c r="I360" s="347" t="s">
        <v>983</v>
      </c>
      <c r="J360" s="347" t="s">
        <v>988</v>
      </c>
      <c r="K360" s="348">
        <v>7</v>
      </c>
    </row>
    <row r="361" spans="1:11" s="136" customFormat="1" ht="15.75">
      <c r="A361" s="319">
        <v>358</v>
      </c>
      <c r="B361" s="226" t="str">
        <f t="shared" si="37"/>
        <v>YÜKSEK-7</v>
      </c>
      <c r="C361" s="134">
        <v>579</v>
      </c>
      <c r="D361" s="343">
        <v>36267</v>
      </c>
      <c r="E361" s="344" t="s">
        <v>979</v>
      </c>
      <c r="F361" s="345" t="s">
        <v>980</v>
      </c>
      <c r="G361" s="346" t="s">
        <v>67</v>
      </c>
      <c r="H361" s="181"/>
      <c r="I361" s="347" t="s">
        <v>983</v>
      </c>
      <c r="J361" s="347" t="s">
        <v>988</v>
      </c>
      <c r="K361" s="348">
        <v>7</v>
      </c>
    </row>
    <row r="362" spans="1:11" s="136" customFormat="1" ht="15.75">
      <c r="A362" s="319">
        <v>359</v>
      </c>
      <c r="B362" s="226" t="str">
        <f t="shared" si="37"/>
        <v>SIRIK-7</v>
      </c>
      <c r="C362" s="134">
        <v>582</v>
      </c>
      <c r="D362" s="343">
        <v>36222</v>
      </c>
      <c r="E362" s="344" t="s">
        <v>974</v>
      </c>
      <c r="F362" s="345" t="s">
        <v>980</v>
      </c>
      <c r="G362" s="346" t="s">
        <v>361</v>
      </c>
      <c r="H362" s="181"/>
      <c r="I362" s="347" t="s">
        <v>983</v>
      </c>
      <c r="J362" s="347" t="s">
        <v>988</v>
      </c>
      <c r="K362" s="348">
        <v>7</v>
      </c>
    </row>
    <row r="363" spans="1:11" s="136" customFormat="1" ht="51">
      <c r="A363" s="319">
        <v>360</v>
      </c>
      <c r="B363" s="226" t="str">
        <f>CONCATENATE(G363,"-",I363,"-",J363)</f>
        <v>4X100M-1-8</v>
      </c>
      <c r="C363" s="134" t="s">
        <v>1102</v>
      </c>
      <c r="D363" s="343" t="s">
        <v>1003</v>
      </c>
      <c r="E363" s="344" t="s">
        <v>1101</v>
      </c>
      <c r="F363" s="345" t="s">
        <v>980</v>
      </c>
      <c r="G363" s="346" t="s">
        <v>461</v>
      </c>
      <c r="H363" s="181"/>
      <c r="I363" s="347" t="s">
        <v>983</v>
      </c>
      <c r="J363" s="347" t="s">
        <v>988</v>
      </c>
      <c r="K363" s="348">
        <v>7</v>
      </c>
    </row>
    <row r="364" spans="1:11" s="136" customFormat="1" ht="51">
      <c r="A364" s="319">
        <v>361</v>
      </c>
      <c r="B364" s="226" t="str">
        <f>CONCATENATE(G364,"-",I364,"-",J364)</f>
        <v>İSVEÇ-1-8</v>
      </c>
      <c r="C364" s="134" t="s">
        <v>1173</v>
      </c>
      <c r="D364" s="343" t="s">
        <v>1073</v>
      </c>
      <c r="E364" s="344" t="s">
        <v>1172</v>
      </c>
      <c r="F364" s="345" t="s">
        <v>980</v>
      </c>
      <c r="G364" s="346" t="s">
        <v>546</v>
      </c>
      <c r="H364" s="181"/>
      <c r="I364" s="347" t="s">
        <v>983</v>
      </c>
      <c r="J364" s="347" t="s">
        <v>988</v>
      </c>
      <c r="K364" s="348">
        <v>7</v>
      </c>
    </row>
  </sheetData>
  <sheetProtection/>
  <autoFilter ref="A3:K364"/>
  <mergeCells count="3">
    <mergeCell ref="A1:K1"/>
    <mergeCell ref="A2:E2"/>
    <mergeCell ref="H2:K2"/>
  </mergeCells>
  <conditionalFormatting sqref="D365:D790">
    <cfRule type="cellIs" priority="10" dxfId="22" operator="between" stopIfTrue="1">
      <formula>35065</formula>
      <formula>36160</formula>
    </cfRule>
  </conditionalFormatting>
  <conditionalFormatting sqref="D4:D364">
    <cfRule type="cellIs" priority="1" dxfId="21" operator="between" stopIfTrue="1">
      <formula>35431</formula>
      <formula>37256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60" max="10" man="1"/>
    <brk id="109" max="10" man="1"/>
    <brk id="117" max="10" man="1"/>
    <brk id="136" max="10" man="1"/>
    <brk id="155" max="10" man="1"/>
    <brk id="193" max="10" man="1"/>
    <brk id="212" max="10" man="1"/>
    <brk id="269" max="10" man="1"/>
    <brk id="326" max="10" man="1"/>
  </rowBreaks>
  <ignoredErrors>
    <ignoredError sqref="H2" unlockedFormula="1"/>
    <ignoredError sqref="I4:K364"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79"/>
  <sheetViews>
    <sheetView view="pageBreakPreview" zoomScale="70" zoomScaleSheetLayoutView="70" zoomScalePageLayoutView="0" workbookViewId="0" topLeftCell="A1">
      <selection activeCell="T5" sqref="T5"/>
    </sheetView>
  </sheetViews>
  <sheetFormatPr defaultColWidth="9.140625" defaultRowHeight="12.75"/>
  <cols>
    <col min="2" max="2" width="16.57421875" style="0" hidden="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row>
    <row r="2" spans="1:16" ht="18" customHeight="1">
      <c r="A2" s="498" t="str">
        <f>'YARIŞMA BİLGİLERİ'!F19</f>
        <v>Kulüpler arası Yıldızlar Ligi 1.Kademe Yarışmaları</v>
      </c>
      <c r="B2" s="498"/>
      <c r="C2" s="498"/>
      <c r="D2" s="498"/>
      <c r="E2" s="498"/>
      <c r="F2" s="498"/>
      <c r="G2" s="498"/>
      <c r="H2" s="498"/>
      <c r="I2" s="498"/>
      <c r="J2" s="498"/>
      <c r="K2" s="498"/>
      <c r="L2" s="498"/>
      <c r="M2" s="498"/>
      <c r="N2" s="498"/>
      <c r="O2" s="498"/>
      <c r="P2" s="498"/>
    </row>
    <row r="3" spans="1:16" ht="23.25" customHeight="1">
      <c r="A3" s="499" t="s">
        <v>743</v>
      </c>
      <c r="B3" s="499"/>
      <c r="C3" s="499"/>
      <c r="D3" s="499"/>
      <c r="E3" s="499"/>
      <c r="F3" s="499"/>
      <c r="G3" s="499"/>
      <c r="H3" s="499"/>
      <c r="I3" s="499"/>
      <c r="J3" s="499"/>
      <c r="K3" s="499"/>
      <c r="L3" s="499"/>
      <c r="M3" s="499"/>
      <c r="N3" s="499"/>
      <c r="O3" s="499"/>
      <c r="P3" s="499"/>
    </row>
    <row r="4" spans="1:16" ht="23.25" customHeight="1">
      <c r="A4" s="500" t="s">
        <v>217</v>
      </c>
      <c r="B4" s="500"/>
      <c r="C4" s="500"/>
      <c r="D4" s="500"/>
      <c r="E4" s="500"/>
      <c r="F4" s="500"/>
      <c r="G4" s="500"/>
      <c r="H4" s="229"/>
      <c r="J4" s="500" t="s">
        <v>362</v>
      </c>
      <c r="K4" s="500"/>
      <c r="L4" s="500"/>
      <c r="M4" s="500"/>
      <c r="N4" s="500"/>
      <c r="O4" s="500"/>
      <c r="P4" s="500"/>
    </row>
    <row r="5" spans="1:16" ht="45" customHeight="1">
      <c r="A5" s="501" t="s">
        <v>16</v>
      </c>
      <c r="B5" s="502"/>
      <c r="C5" s="502"/>
      <c r="D5" s="502"/>
      <c r="E5" s="502"/>
      <c r="F5" s="502"/>
      <c r="G5" s="502"/>
      <c r="H5" s="229"/>
      <c r="I5" s="493" t="s">
        <v>6</v>
      </c>
      <c r="J5" s="501" t="s">
        <v>16</v>
      </c>
      <c r="K5" s="502"/>
      <c r="L5" s="502"/>
      <c r="M5" s="502"/>
      <c r="N5" s="502"/>
      <c r="O5" s="502"/>
      <c r="P5" s="502"/>
    </row>
    <row r="6" spans="1:16" ht="45" customHeight="1">
      <c r="A6" s="212" t="s">
        <v>12</v>
      </c>
      <c r="B6" s="212" t="s">
        <v>82</v>
      </c>
      <c r="C6" s="212" t="s">
        <v>81</v>
      </c>
      <c r="D6" s="213" t="s">
        <v>13</v>
      </c>
      <c r="E6" s="214" t="s">
        <v>14</v>
      </c>
      <c r="F6" s="214" t="s">
        <v>537</v>
      </c>
      <c r="G6" s="212" t="s">
        <v>218</v>
      </c>
      <c r="H6" s="229"/>
      <c r="I6" s="494"/>
      <c r="J6" s="212" t="s">
        <v>12</v>
      </c>
      <c r="K6" s="212" t="s">
        <v>82</v>
      </c>
      <c r="L6" s="212" t="s">
        <v>81</v>
      </c>
      <c r="M6" s="213" t="s">
        <v>13</v>
      </c>
      <c r="N6" s="214" t="s">
        <v>14</v>
      </c>
      <c r="O6" s="214" t="s">
        <v>537</v>
      </c>
      <c r="P6" s="212" t="s">
        <v>218</v>
      </c>
    </row>
    <row r="7" spans="1:16" ht="45" customHeight="1">
      <c r="A7" s="74">
        <v>1</v>
      </c>
      <c r="B7" s="218" t="s">
        <v>163</v>
      </c>
      <c r="C7" s="283" t="s">
        <v>1072</v>
      </c>
      <c r="D7" s="128" t="s">
        <v>1072</v>
      </c>
      <c r="E7" s="219" t="s">
        <v>1072</v>
      </c>
      <c r="F7" s="219" t="s">
        <v>1072</v>
      </c>
      <c r="G7" s="129"/>
      <c r="H7" s="230"/>
      <c r="I7" s="74">
        <v>1</v>
      </c>
      <c r="J7" s="74">
        <v>1</v>
      </c>
      <c r="K7" s="218" t="s">
        <v>48</v>
      </c>
      <c r="L7" s="283" t="s">
        <v>1072</v>
      </c>
      <c r="M7" s="128" t="s">
        <v>1072</v>
      </c>
      <c r="N7" s="219" t="s">
        <v>1072</v>
      </c>
      <c r="O7" s="219" t="s">
        <v>1072</v>
      </c>
      <c r="P7" s="129"/>
    </row>
    <row r="8" spans="1:16" ht="45" customHeight="1">
      <c r="A8" s="74">
        <v>2</v>
      </c>
      <c r="B8" s="218" t="s">
        <v>164</v>
      </c>
      <c r="C8" s="283">
        <v>434</v>
      </c>
      <c r="D8" s="128">
        <v>35796</v>
      </c>
      <c r="E8" s="219" t="s">
        <v>867</v>
      </c>
      <c r="F8" s="219" t="s">
        <v>881</v>
      </c>
      <c r="G8" s="129"/>
      <c r="H8" s="230"/>
      <c r="I8" s="74">
        <v>2</v>
      </c>
      <c r="J8" s="74">
        <v>2</v>
      </c>
      <c r="K8" s="218" t="s">
        <v>50</v>
      </c>
      <c r="L8" s="283">
        <v>432</v>
      </c>
      <c r="M8" s="128" t="s">
        <v>1073</v>
      </c>
      <c r="N8" s="219" t="s">
        <v>1074</v>
      </c>
      <c r="O8" s="219" t="s">
        <v>881</v>
      </c>
      <c r="P8" s="129"/>
    </row>
    <row r="9" spans="1:16" ht="45" customHeight="1">
      <c r="A9" s="74">
        <v>3</v>
      </c>
      <c r="B9" s="218" t="s">
        <v>165</v>
      </c>
      <c r="C9" s="283">
        <v>516</v>
      </c>
      <c r="D9" s="128">
        <v>35462</v>
      </c>
      <c r="E9" s="219" t="s">
        <v>1058</v>
      </c>
      <c r="F9" s="219" t="s">
        <v>923</v>
      </c>
      <c r="G9" s="129"/>
      <c r="H9" s="230"/>
      <c r="I9" s="74">
        <v>3</v>
      </c>
      <c r="J9" s="74">
        <v>3</v>
      </c>
      <c r="K9" s="218" t="s">
        <v>51</v>
      </c>
      <c r="L9" s="283">
        <v>517</v>
      </c>
      <c r="M9" s="128">
        <v>35478</v>
      </c>
      <c r="N9" s="219" t="s">
        <v>1060</v>
      </c>
      <c r="O9" s="219" t="s">
        <v>923</v>
      </c>
      <c r="P9" s="129"/>
    </row>
    <row r="10" spans="1:16" ht="45" customHeight="1">
      <c r="A10" s="74">
        <v>4</v>
      </c>
      <c r="B10" s="218" t="s">
        <v>166</v>
      </c>
      <c r="C10" s="283">
        <v>412</v>
      </c>
      <c r="D10" s="128">
        <v>35431</v>
      </c>
      <c r="E10" s="219" t="s">
        <v>837</v>
      </c>
      <c r="F10" s="219" t="s">
        <v>849</v>
      </c>
      <c r="G10" s="129"/>
      <c r="H10" s="230"/>
      <c r="I10" s="74">
        <v>4</v>
      </c>
      <c r="J10" s="74">
        <v>4</v>
      </c>
      <c r="K10" s="218" t="s">
        <v>52</v>
      </c>
      <c r="L10" s="283">
        <v>404</v>
      </c>
      <c r="M10" s="128">
        <v>36161</v>
      </c>
      <c r="N10" s="219" t="s">
        <v>839</v>
      </c>
      <c r="O10" s="219" t="s">
        <v>849</v>
      </c>
      <c r="P10" s="129"/>
    </row>
    <row r="11" spans="1:16" ht="45" customHeight="1">
      <c r="A11" s="74">
        <v>5</v>
      </c>
      <c r="B11" s="218" t="s">
        <v>167</v>
      </c>
      <c r="C11" s="283">
        <v>454</v>
      </c>
      <c r="D11" s="128">
        <v>36526</v>
      </c>
      <c r="E11" s="219" t="s">
        <v>882</v>
      </c>
      <c r="F11" s="219" t="s">
        <v>893</v>
      </c>
      <c r="G11" s="129"/>
      <c r="H11" s="230"/>
      <c r="I11" s="74">
        <v>5</v>
      </c>
      <c r="J11" s="74">
        <v>5</v>
      </c>
      <c r="K11" s="218" t="s">
        <v>53</v>
      </c>
      <c r="L11" s="283">
        <v>458</v>
      </c>
      <c r="M11" s="128">
        <v>36526</v>
      </c>
      <c r="N11" s="219" t="s">
        <v>883</v>
      </c>
      <c r="O11" s="219" t="s">
        <v>893</v>
      </c>
      <c r="P11" s="129"/>
    </row>
    <row r="12" spans="1:16" ht="45" customHeight="1">
      <c r="A12" s="74">
        <v>6</v>
      </c>
      <c r="B12" s="218" t="s">
        <v>168</v>
      </c>
      <c r="C12" s="283">
        <v>466</v>
      </c>
      <c r="D12" s="128">
        <v>36161</v>
      </c>
      <c r="E12" s="219" t="s">
        <v>894</v>
      </c>
      <c r="F12" s="219" t="s">
        <v>905</v>
      </c>
      <c r="G12" s="129"/>
      <c r="H12" s="230"/>
      <c r="I12" s="74">
        <v>6</v>
      </c>
      <c r="J12" s="74">
        <v>6</v>
      </c>
      <c r="K12" s="218" t="s">
        <v>54</v>
      </c>
      <c r="L12" s="283">
        <v>460</v>
      </c>
      <c r="M12" s="128">
        <v>35510</v>
      </c>
      <c r="N12" s="219" t="s">
        <v>895</v>
      </c>
      <c r="O12" s="219" t="s">
        <v>905</v>
      </c>
      <c r="P12" s="129"/>
    </row>
    <row r="13" spans="1:16" ht="45" customHeight="1">
      <c r="A13" s="74">
        <v>7</v>
      </c>
      <c r="B13" s="218" t="s">
        <v>169</v>
      </c>
      <c r="C13" s="283">
        <v>337</v>
      </c>
      <c r="D13" s="128">
        <v>35586</v>
      </c>
      <c r="E13" s="219" t="s">
        <v>1014</v>
      </c>
      <c r="F13" s="219" t="s">
        <v>812</v>
      </c>
      <c r="G13" s="129"/>
      <c r="H13" s="230"/>
      <c r="I13" s="74">
        <v>7</v>
      </c>
      <c r="J13" s="74">
        <v>7</v>
      </c>
      <c r="K13" s="218" t="s">
        <v>363</v>
      </c>
      <c r="L13" s="283">
        <v>331</v>
      </c>
      <c r="M13" s="128">
        <v>35560</v>
      </c>
      <c r="N13" s="219" t="s">
        <v>1106</v>
      </c>
      <c r="O13" s="219" t="s">
        <v>812</v>
      </c>
      <c r="P13" s="129"/>
    </row>
    <row r="14" spans="1:16" ht="45" customHeight="1">
      <c r="A14" s="74">
        <v>8</v>
      </c>
      <c r="B14" s="218" t="s">
        <v>170</v>
      </c>
      <c r="C14" s="283">
        <v>586</v>
      </c>
      <c r="D14" s="128">
        <v>36423</v>
      </c>
      <c r="E14" s="219" t="s">
        <v>970</v>
      </c>
      <c r="F14" s="219" t="s">
        <v>980</v>
      </c>
      <c r="G14" s="129"/>
      <c r="H14" s="230"/>
      <c r="I14" s="74">
        <v>8</v>
      </c>
      <c r="J14" s="74">
        <v>8</v>
      </c>
      <c r="K14" s="218" t="s">
        <v>364</v>
      </c>
      <c r="L14" s="283">
        <v>578</v>
      </c>
      <c r="M14" s="128">
        <v>36179</v>
      </c>
      <c r="N14" s="219" t="s">
        <v>972</v>
      </c>
      <c r="O14" s="219" t="s">
        <v>980</v>
      </c>
      <c r="P14" s="129"/>
    </row>
    <row r="15" spans="1:16" ht="45" customHeight="1">
      <c r="A15" s="501" t="s">
        <v>17</v>
      </c>
      <c r="B15" s="502"/>
      <c r="C15" s="502"/>
      <c r="D15" s="502"/>
      <c r="E15" s="502"/>
      <c r="F15" s="502"/>
      <c r="G15" s="502"/>
      <c r="H15" s="229"/>
      <c r="I15" s="76">
        <v>9</v>
      </c>
      <c r="J15" s="501" t="s">
        <v>17</v>
      </c>
      <c r="K15" s="502"/>
      <c r="L15" s="502"/>
      <c r="M15" s="502"/>
      <c r="N15" s="502"/>
      <c r="O15" s="502"/>
      <c r="P15" s="502"/>
    </row>
    <row r="16" spans="1:16" ht="45" customHeight="1">
      <c r="A16" s="212" t="s">
        <v>12</v>
      </c>
      <c r="B16" s="212" t="s">
        <v>82</v>
      </c>
      <c r="C16" s="212" t="s">
        <v>81</v>
      </c>
      <c r="D16" s="213" t="s">
        <v>13</v>
      </c>
      <c r="E16" s="214" t="s">
        <v>14</v>
      </c>
      <c r="F16" s="214" t="s">
        <v>537</v>
      </c>
      <c r="G16" s="212" t="s">
        <v>218</v>
      </c>
      <c r="H16" s="229"/>
      <c r="I16" s="76">
        <v>10</v>
      </c>
      <c r="J16" s="212" t="s">
        <v>12</v>
      </c>
      <c r="K16" s="212" t="s">
        <v>82</v>
      </c>
      <c r="L16" s="212" t="s">
        <v>81</v>
      </c>
      <c r="M16" s="213" t="s">
        <v>13</v>
      </c>
      <c r="N16" s="214" t="s">
        <v>14</v>
      </c>
      <c r="O16" s="214" t="s">
        <v>537</v>
      </c>
      <c r="P16" s="212" t="s">
        <v>218</v>
      </c>
    </row>
    <row r="17" spans="1:16" ht="45" customHeight="1">
      <c r="A17" s="74">
        <v>1</v>
      </c>
      <c r="B17" s="218" t="s">
        <v>171</v>
      </c>
      <c r="C17" s="283" t="s">
        <v>1072</v>
      </c>
      <c r="D17" s="128" t="s">
        <v>1072</v>
      </c>
      <c r="E17" s="219" t="s">
        <v>1072</v>
      </c>
      <c r="F17" s="219" t="s">
        <v>1072</v>
      </c>
      <c r="G17" s="129"/>
      <c r="H17" s="229"/>
      <c r="I17" s="76">
        <v>11</v>
      </c>
      <c r="J17" s="74">
        <v>1</v>
      </c>
      <c r="K17" s="218" t="s">
        <v>55</v>
      </c>
      <c r="L17" s="283" t="s">
        <v>1072</v>
      </c>
      <c r="M17" s="128" t="s">
        <v>1072</v>
      </c>
      <c r="N17" s="219" t="s">
        <v>1072</v>
      </c>
      <c r="O17" s="219" t="s">
        <v>1072</v>
      </c>
      <c r="P17" s="129"/>
    </row>
    <row r="18" spans="1:16" ht="45" customHeight="1">
      <c r="A18" s="74">
        <v>2</v>
      </c>
      <c r="B18" s="218" t="s">
        <v>172</v>
      </c>
      <c r="C18" s="283">
        <v>562</v>
      </c>
      <c r="D18" s="128">
        <v>35443</v>
      </c>
      <c r="E18" s="219" t="s">
        <v>951</v>
      </c>
      <c r="F18" s="219" t="s">
        <v>959</v>
      </c>
      <c r="G18" s="129"/>
      <c r="H18" s="229"/>
      <c r="I18" s="76">
        <v>12</v>
      </c>
      <c r="J18" s="74">
        <v>2</v>
      </c>
      <c r="K18" s="218" t="s">
        <v>49</v>
      </c>
      <c r="L18" s="283">
        <v>564</v>
      </c>
      <c r="M18" s="128">
        <v>35546</v>
      </c>
      <c r="N18" s="219" t="s">
        <v>952</v>
      </c>
      <c r="O18" s="219" t="s">
        <v>959</v>
      </c>
      <c r="P18" s="129"/>
    </row>
    <row r="19" spans="1:16" ht="45" customHeight="1">
      <c r="A19" s="74">
        <v>3</v>
      </c>
      <c r="B19" s="218" t="s">
        <v>173</v>
      </c>
      <c r="C19" s="283">
        <v>381</v>
      </c>
      <c r="D19" s="128">
        <v>36161</v>
      </c>
      <c r="E19" s="219" t="s">
        <v>824</v>
      </c>
      <c r="F19" s="219" t="s">
        <v>835</v>
      </c>
      <c r="G19" s="129"/>
      <c r="H19" s="229"/>
      <c r="I19" s="76">
        <v>13</v>
      </c>
      <c r="J19" s="74">
        <v>3</v>
      </c>
      <c r="K19" s="218" t="s">
        <v>56</v>
      </c>
      <c r="L19" s="283">
        <v>384</v>
      </c>
      <c r="M19" s="128">
        <v>36511</v>
      </c>
      <c r="N19" s="219" t="s">
        <v>826</v>
      </c>
      <c r="O19" s="219" t="s">
        <v>835</v>
      </c>
      <c r="P19" s="129"/>
    </row>
    <row r="20" spans="1:16" ht="45" customHeight="1">
      <c r="A20" s="74">
        <v>4</v>
      </c>
      <c r="B20" s="218" t="s">
        <v>174</v>
      </c>
      <c r="C20" s="283">
        <v>480</v>
      </c>
      <c r="D20" s="128">
        <v>36161</v>
      </c>
      <c r="E20" s="219" t="s">
        <v>1035</v>
      </c>
      <c r="F20" s="219" t="s">
        <v>906</v>
      </c>
      <c r="G20" s="129"/>
      <c r="H20" s="229"/>
      <c r="I20" s="76">
        <v>14</v>
      </c>
      <c r="J20" s="74">
        <v>4</v>
      </c>
      <c r="K20" s="218" t="s">
        <v>57</v>
      </c>
      <c r="L20" s="283">
        <v>483</v>
      </c>
      <c r="M20" s="128">
        <v>36526</v>
      </c>
      <c r="N20" s="219" t="s">
        <v>1036</v>
      </c>
      <c r="O20" s="219" t="s">
        <v>906</v>
      </c>
      <c r="P20" s="129"/>
    </row>
    <row r="21" spans="1:16" ht="45" customHeight="1">
      <c r="A21" s="74">
        <v>5</v>
      </c>
      <c r="B21" s="218" t="s">
        <v>175</v>
      </c>
      <c r="C21" s="283">
        <v>513</v>
      </c>
      <c r="D21" s="128">
        <v>35796</v>
      </c>
      <c r="E21" s="219" t="s">
        <v>909</v>
      </c>
      <c r="F21" s="219" t="s">
        <v>920</v>
      </c>
      <c r="G21" s="129"/>
      <c r="H21" s="229"/>
      <c r="I21" s="76">
        <v>15</v>
      </c>
      <c r="J21" s="74">
        <v>5</v>
      </c>
      <c r="K21" s="218" t="s">
        <v>58</v>
      </c>
      <c r="L21" s="283">
        <v>514</v>
      </c>
      <c r="M21" s="128">
        <v>35796</v>
      </c>
      <c r="N21" s="219" t="s">
        <v>1107</v>
      </c>
      <c r="O21" s="219" t="s">
        <v>920</v>
      </c>
      <c r="P21" s="129"/>
    </row>
    <row r="22" spans="1:16" ht="45" customHeight="1">
      <c r="A22" s="74">
        <v>6</v>
      </c>
      <c r="B22" s="218" t="s">
        <v>176</v>
      </c>
      <c r="C22" s="283">
        <v>366</v>
      </c>
      <c r="D22" s="128">
        <v>35852</v>
      </c>
      <c r="E22" s="219" t="s">
        <v>813</v>
      </c>
      <c r="F22" s="219" t="s">
        <v>823</v>
      </c>
      <c r="G22" s="129"/>
      <c r="H22" s="229"/>
      <c r="I22" s="76">
        <v>16</v>
      </c>
      <c r="J22" s="74">
        <v>6</v>
      </c>
      <c r="K22" s="218" t="s">
        <v>59</v>
      </c>
      <c r="L22" s="283">
        <v>369</v>
      </c>
      <c r="M22" s="128">
        <v>36165</v>
      </c>
      <c r="N22" s="219" t="s">
        <v>814</v>
      </c>
      <c r="O22" s="219" t="s">
        <v>823</v>
      </c>
      <c r="P22" s="129"/>
    </row>
    <row r="23" spans="1:16" ht="45" customHeight="1">
      <c r="A23" s="74">
        <v>7</v>
      </c>
      <c r="B23" s="218" t="s">
        <v>177</v>
      </c>
      <c r="C23" s="283">
        <v>558</v>
      </c>
      <c r="D23" s="128">
        <v>36228</v>
      </c>
      <c r="E23" s="219" t="s">
        <v>937</v>
      </c>
      <c r="F23" s="219" t="s">
        <v>950</v>
      </c>
      <c r="G23" s="129"/>
      <c r="H23" s="229"/>
      <c r="I23" s="76">
        <v>17</v>
      </c>
      <c r="J23" s="74">
        <v>7</v>
      </c>
      <c r="K23" s="218" t="s">
        <v>365</v>
      </c>
      <c r="L23" s="283">
        <v>546</v>
      </c>
      <c r="M23" s="128">
        <v>36161</v>
      </c>
      <c r="N23" s="219" t="s">
        <v>938</v>
      </c>
      <c r="O23" s="219" t="s">
        <v>950</v>
      </c>
      <c r="P23" s="129"/>
    </row>
    <row r="24" spans="1:16" ht="45" customHeight="1">
      <c r="A24" s="74">
        <v>8</v>
      </c>
      <c r="B24" s="218" t="s">
        <v>178</v>
      </c>
      <c r="C24" s="283" t="s">
        <v>1072</v>
      </c>
      <c r="D24" s="128" t="s">
        <v>1072</v>
      </c>
      <c r="E24" s="219" t="s">
        <v>1072</v>
      </c>
      <c r="F24" s="219" t="s">
        <v>1072</v>
      </c>
      <c r="G24" s="129"/>
      <c r="H24" s="229"/>
      <c r="I24" s="76">
        <v>18</v>
      </c>
      <c r="J24" s="74">
        <v>8</v>
      </c>
      <c r="K24" s="218" t="s">
        <v>366</v>
      </c>
      <c r="L24" s="283" t="s">
        <v>1072</v>
      </c>
      <c r="M24" s="128" t="s">
        <v>1072</v>
      </c>
      <c r="N24" s="219" t="s">
        <v>1072</v>
      </c>
      <c r="O24" s="219" t="s">
        <v>1072</v>
      </c>
      <c r="P24" s="129"/>
    </row>
    <row r="25" spans="1:16" ht="45" customHeight="1">
      <c r="A25" s="501" t="s">
        <v>18</v>
      </c>
      <c r="B25" s="502"/>
      <c r="C25" s="502"/>
      <c r="D25" s="502"/>
      <c r="E25" s="502"/>
      <c r="F25" s="502"/>
      <c r="G25" s="502"/>
      <c r="H25" s="229"/>
      <c r="I25" s="76">
        <v>19</v>
      </c>
      <c r="J25" s="501" t="s">
        <v>18</v>
      </c>
      <c r="K25" s="502"/>
      <c r="L25" s="502"/>
      <c r="M25" s="502"/>
      <c r="N25" s="502"/>
      <c r="O25" s="502"/>
      <c r="P25" s="502"/>
    </row>
    <row r="26" spans="1:16" ht="45" customHeight="1">
      <c r="A26" s="212" t="s">
        <v>12</v>
      </c>
      <c r="B26" s="212" t="s">
        <v>82</v>
      </c>
      <c r="C26" s="212" t="s">
        <v>81</v>
      </c>
      <c r="D26" s="213" t="s">
        <v>13</v>
      </c>
      <c r="E26" s="214" t="s">
        <v>14</v>
      </c>
      <c r="F26" s="214" t="s">
        <v>537</v>
      </c>
      <c r="G26" s="212" t="s">
        <v>218</v>
      </c>
      <c r="H26" s="229"/>
      <c r="I26" s="76">
        <v>20</v>
      </c>
      <c r="J26" s="212" t="s">
        <v>12</v>
      </c>
      <c r="K26" s="212" t="s">
        <v>82</v>
      </c>
      <c r="L26" s="212" t="s">
        <v>81</v>
      </c>
      <c r="M26" s="213" t="s">
        <v>13</v>
      </c>
      <c r="N26" s="214" t="s">
        <v>14</v>
      </c>
      <c r="O26" s="214" t="s">
        <v>537</v>
      </c>
      <c r="P26" s="212" t="s">
        <v>218</v>
      </c>
    </row>
    <row r="27" spans="1:16" ht="45" customHeight="1">
      <c r="A27" s="74">
        <v>1</v>
      </c>
      <c r="B27" s="218" t="s">
        <v>179</v>
      </c>
      <c r="C27" s="283" t="s">
        <v>1072</v>
      </c>
      <c r="D27" s="128" t="s">
        <v>1072</v>
      </c>
      <c r="E27" s="219" t="s">
        <v>1072</v>
      </c>
      <c r="F27" s="219" t="s">
        <v>1072</v>
      </c>
      <c r="G27" s="129"/>
      <c r="H27" s="229"/>
      <c r="I27" s="76">
        <v>21</v>
      </c>
      <c r="J27" s="74">
        <v>1</v>
      </c>
      <c r="K27" s="218" t="s">
        <v>60</v>
      </c>
      <c r="L27" s="283" t="s">
        <v>1072</v>
      </c>
      <c r="M27" s="128" t="s">
        <v>1072</v>
      </c>
      <c r="N27" s="219" t="s">
        <v>1072</v>
      </c>
      <c r="O27" s="219" t="s">
        <v>1072</v>
      </c>
      <c r="P27" s="129"/>
    </row>
    <row r="28" spans="1:16" ht="45" customHeight="1">
      <c r="A28" s="74">
        <v>2</v>
      </c>
      <c r="B28" s="218" t="s">
        <v>180</v>
      </c>
      <c r="C28" s="283">
        <v>417</v>
      </c>
      <c r="D28" s="128">
        <v>35643</v>
      </c>
      <c r="E28" s="219" t="s">
        <v>850</v>
      </c>
      <c r="F28" s="219" t="s">
        <v>866</v>
      </c>
      <c r="G28" s="129"/>
      <c r="H28" s="229"/>
      <c r="I28" s="76">
        <v>22</v>
      </c>
      <c r="J28" s="74">
        <v>2</v>
      </c>
      <c r="K28" s="218" t="s">
        <v>61</v>
      </c>
      <c r="L28" s="283">
        <v>415</v>
      </c>
      <c r="M28" s="128">
        <v>36011</v>
      </c>
      <c r="N28" s="219" t="s">
        <v>852</v>
      </c>
      <c r="O28" s="219" t="s">
        <v>866</v>
      </c>
      <c r="P28" s="129"/>
    </row>
    <row r="29" spans="1:16" ht="45" customHeight="1">
      <c r="A29" s="74">
        <v>3</v>
      </c>
      <c r="B29" s="218" t="s">
        <v>181</v>
      </c>
      <c r="C29" s="283">
        <v>568</v>
      </c>
      <c r="D29" s="128">
        <v>36527</v>
      </c>
      <c r="E29" s="219" t="s">
        <v>960</v>
      </c>
      <c r="F29" s="219" t="s">
        <v>969</v>
      </c>
      <c r="G29" s="129"/>
      <c r="H29" s="229"/>
      <c r="I29" s="76">
        <v>23</v>
      </c>
      <c r="J29" s="74">
        <v>3</v>
      </c>
      <c r="K29" s="218" t="s">
        <v>62</v>
      </c>
      <c r="L29" s="283">
        <v>737</v>
      </c>
      <c r="M29" s="128">
        <v>36934</v>
      </c>
      <c r="N29" s="219" t="s">
        <v>962</v>
      </c>
      <c r="O29" s="219" t="s">
        <v>969</v>
      </c>
      <c r="P29" s="129"/>
    </row>
    <row r="30" spans="1:16" ht="45" customHeight="1">
      <c r="A30" s="74">
        <v>4</v>
      </c>
      <c r="B30" s="218" t="s">
        <v>182</v>
      </c>
      <c r="C30" s="283">
        <v>402</v>
      </c>
      <c r="D30" s="128">
        <v>36255</v>
      </c>
      <c r="E30" s="219" t="s">
        <v>1024</v>
      </c>
      <c r="F30" s="219" t="s">
        <v>836</v>
      </c>
      <c r="G30" s="129"/>
      <c r="H30" s="229"/>
      <c r="I30" s="76">
        <v>24</v>
      </c>
      <c r="J30" s="74">
        <v>4</v>
      </c>
      <c r="K30" s="218" t="s">
        <v>63</v>
      </c>
      <c r="L30" s="283">
        <v>399</v>
      </c>
      <c r="M30" s="128">
        <v>36234</v>
      </c>
      <c r="N30" s="219" t="s">
        <v>1026</v>
      </c>
      <c r="O30" s="219" t="s">
        <v>836</v>
      </c>
      <c r="P30" s="129"/>
    </row>
    <row r="31" spans="1:16" ht="45" customHeight="1">
      <c r="A31" s="74">
        <v>5</v>
      </c>
      <c r="B31" s="218" t="s">
        <v>183</v>
      </c>
      <c r="C31" s="283">
        <v>542</v>
      </c>
      <c r="D31" s="128">
        <v>35440</v>
      </c>
      <c r="E31" s="219" t="s">
        <v>924</v>
      </c>
      <c r="F31" s="219" t="s">
        <v>936</v>
      </c>
      <c r="G31" s="129"/>
      <c r="H31" s="229"/>
      <c r="I31" s="76">
        <v>25</v>
      </c>
      <c r="J31" s="74">
        <v>5</v>
      </c>
      <c r="K31" s="218" t="s">
        <v>64</v>
      </c>
      <c r="L31" s="283">
        <v>532</v>
      </c>
      <c r="M31" s="128">
        <v>35785</v>
      </c>
      <c r="N31" s="219" t="s">
        <v>925</v>
      </c>
      <c r="O31" s="219" t="s">
        <v>936</v>
      </c>
      <c r="P31" s="129"/>
    </row>
    <row r="32" spans="1:16" ht="45" customHeight="1">
      <c r="A32" s="74">
        <v>6</v>
      </c>
      <c r="B32" s="218" t="s">
        <v>184</v>
      </c>
      <c r="C32" s="283">
        <v>322</v>
      </c>
      <c r="D32" s="128">
        <v>35431</v>
      </c>
      <c r="E32" s="219" t="s">
        <v>799</v>
      </c>
      <c r="F32" s="219" t="s">
        <v>811</v>
      </c>
      <c r="G32" s="129"/>
      <c r="H32" s="229"/>
      <c r="J32" s="74">
        <v>6</v>
      </c>
      <c r="K32" s="218" t="s">
        <v>65</v>
      </c>
      <c r="L32" s="283">
        <v>319</v>
      </c>
      <c r="M32" s="128">
        <v>35796</v>
      </c>
      <c r="N32" s="219" t="s">
        <v>800</v>
      </c>
      <c r="O32" s="219" t="s">
        <v>811</v>
      </c>
      <c r="P32" s="129"/>
    </row>
    <row r="33" spans="1:16" ht="45" customHeight="1">
      <c r="A33" s="74">
        <v>7</v>
      </c>
      <c r="B33" s="218" t="s">
        <v>185</v>
      </c>
      <c r="C33" s="283">
        <v>495</v>
      </c>
      <c r="D33" s="128">
        <v>35768</v>
      </c>
      <c r="E33" s="219" t="s">
        <v>1046</v>
      </c>
      <c r="F33" s="219" t="s">
        <v>908</v>
      </c>
      <c r="G33" s="129"/>
      <c r="H33" s="229"/>
      <c r="J33" s="74">
        <v>7</v>
      </c>
      <c r="K33" s="218" t="s">
        <v>367</v>
      </c>
      <c r="L33" s="283">
        <v>490</v>
      </c>
      <c r="M33" s="128">
        <v>35934</v>
      </c>
      <c r="N33" s="219" t="s">
        <v>1047</v>
      </c>
      <c r="O33" s="219" t="s">
        <v>908</v>
      </c>
      <c r="P33" s="129"/>
    </row>
    <row r="34" spans="1:16" ht="45" customHeight="1">
      <c r="A34" s="74">
        <v>8</v>
      </c>
      <c r="B34" s="218" t="s">
        <v>186</v>
      </c>
      <c r="C34" s="283" t="s">
        <v>1072</v>
      </c>
      <c r="D34" s="128" t="s">
        <v>1072</v>
      </c>
      <c r="E34" s="219" t="s">
        <v>1072</v>
      </c>
      <c r="F34" s="219" t="s">
        <v>1072</v>
      </c>
      <c r="G34" s="129"/>
      <c r="H34" s="229"/>
      <c r="J34" s="74">
        <v>8</v>
      </c>
      <c r="K34" s="218" t="s">
        <v>368</v>
      </c>
      <c r="L34" s="283" t="s">
        <v>1072</v>
      </c>
      <c r="M34" s="128" t="s">
        <v>1072</v>
      </c>
      <c r="N34" s="219" t="s">
        <v>1072</v>
      </c>
      <c r="O34" s="219" t="s">
        <v>1072</v>
      </c>
      <c r="P34" s="129"/>
    </row>
    <row r="35" spans="1:16" ht="45" customHeight="1">
      <c r="A35" s="501" t="s">
        <v>647</v>
      </c>
      <c r="B35" s="502"/>
      <c r="C35" s="502"/>
      <c r="D35" s="502"/>
      <c r="E35" s="502"/>
      <c r="F35" s="502"/>
      <c r="G35" s="502"/>
      <c r="H35" s="229"/>
      <c r="J35" s="501" t="s">
        <v>647</v>
      </c>
      <c r="K35" s="502"/>
      <c r="L35" s="502"/>
      <c r="M35" s="502"/>
      <c r="N35" s="502"/>
      <c r="O35" s="502"/>
      <c r="P35" s="502"/>
    </row>
    <row r="36" spans="1:16" ht="45" customHeight="1">
      <c r="A36" s="212" t="s">
        <v>12</v>
      </c>
      <c r="B36" s="212" t="s">
        <v>82</v>
      </c>
      <c r="C36" s="212" t="s">
        <v>81</v>
      </c>
      <c r="D36" s="213" t="s">
        <v>13</v>
      </c>
      <c r="E36" s="214" t="s">
        <v>14</v>
      </c>
      <c r="F36" s="214" t="s">
        <v>537</v>
      </c>
      <c r="G36" s="212" t="s">
        <v>218</v>
      </c>
      <c r="H36" s="229"/>
      <c r="J36" s="212" t="s">
        <v>12</v>
      </c>
      <c r="K36" s="212" t="s">
        <v>82</v>
      </c>
      <c r="L36" s="212" t="s">
        <v>81</v>
      </c>
      <c r="M36" s="213" t="s">
        <v>13</v>
      </c>
      <c r="N36" s="214" t="s">
        <v>14</v>
      </c>
      <c r="O36" s="214" t="s">
        <v>537</v>
      </c>
      <c r="P36" s="212" t="s">
        <v>218</v>
      </c>
    </row>
    <row r="37" spans="1:16" ht="45" customHeight="1">
      <c r="A37" s="74">
        <v>1</v>
      </c>
      <c r="B37" s="218" t="s">
        <v>648</v>
      </c>
      <c r="C37" s="283" t="s">
        <v>1072</v>
      </c>
      <c r="D37" s="128" t="s">
        <v>1072</v>
      </c>
      <c r="E37" s="219" t="s">
        <v>1072</v>
      </c>
      <c r="F37" s="219" t="s">
        <v>1072</v>
      </c>
      <c r="G37" s="129"/>
      <c r="H37" s="229"/>
      <c r="J37" s="74">
        <v>1</v>
      </c>
      <c r="K37" s="218" t="s">
        <v>656</v>
      </c>
      <c r="L37" s="283" t="s">
        <v>1072</v>
      </c>
      <c r="M37" s="128" t="s">
        <v>1072</v>
      </c>
      <c r="N37" s="219" t="s">
        <v>1072</v>
      </c>
      <c r="O37" s="219" t="s">
        <v>1072</v>
      </c>
      <c r="P37" s="129"/>
    </row>
    <row r="38" spans="1:16" ht="45" customHeight="1">
      <c r="A38" s="74">
        <v>2</v>
      </c>
      <c r="B38" s="218" t="s">
        <v>649</v>
      </c>
      <c r="C38" s="283" t="s">
        <v>1072</v>
      </c>
      <c r="D38" s="128" t="s">
        <v>1072</v>
      </c>
      <c r="E38" s="219" t="s">
        <v>1072</v>
      </c>
      <c r="F38" s="219" t="s">
        <v>1072</v>
      </c>
      <c r="G38" s="129"/>
      <c r="H38" s="229"/>
      <c r="J38" s="74">
        <v>2</v>
      </c>
      <c r="K38" s="218" t="s">
        <v>657</v>
      </c>
      <c r="L38" s="283" t="s">
        <v>1072</v>
      </c>
      <c r="M38" s="128" t="s">
        <v>1072</v>
      </c>
      <c r="N38" s="219" t="s">
        <v>1072</v>
      </c>
      <c r="O38" s="219" t="s">
        <v>1072</v>
      </c>
      <c r="P38" s="129"/>
    </row>
    <row r="39" spans="1:16" ht="45" customHeight="1">
      <c r="A39" s="74">
        <v>3</v>
      </c>
      <c r="B39" s="218" t="s">
        <v>650</v>
      </c>
      <c r="C39" s="283" t="s">
        <v>1072</v>
      </c>
      <c r="D39" s="128" t="s">
        <v>1072</v>
      </c>
      <c r="E39" s="219" t="s">
        <v>1072</v>
      </c>
      <c r="F39" s="219" t="s">
        <v>1072</v>
      </c>
      <c r="G39" s="129"/>
      <c r="H39" s="229"/>
      <c r="J39" s="74">
        <v>3</v>
      </c>
      <c r="K39" s="218" t="s">
        <v>658</v>
      </c>
      <c r="L39" s="283" t="s">
        <v>1072</v>
      </c>
      <c r="M39" s="128" t="s">
        <v>1072</v>
      </c>
      <c r="N39" s="219" t="s">
        <v>1072</v>
      </c>
      <c r="O39" s="219" t="s">
        <v>1072</v>
      </c>
      <c r="P39" s="129"/>
    </row>
    <row r="40" spans="1:16" ht="45" customHeight="1">
      <c r="A40" s="74">
        <v>4</v>
      </c>
      <c r="B40" s="218" t="s">
        <v>651</v>
      </c>
      <c r="C40" s="283" t="s">
        <v>1072</v>
      </c>
      <c r="D40" s="128" t="s">
        <v>1072</v>
      </c>
      <c r="E40" s="219" t="s">
        <v>1072</v>
      </c>
      <c r="F40" s="219" t="s">
        <v>1072</v>
      </c>
      <c r="G40" s="129"/>
      <c r="H40" s="229"/>
      <c r="J40" s="74">
        <v>4</v>
      </c>
      <c r="K40" s="218" t="s">
        <v>659</v>
      </c>
      <c r="L40" s="283" t="s">
        <v>1072</v>
      </c>
      <c r="M40" s="128" t="s">
        <v>1072</v>
      </c>
      <c r="N40" s="219" t="s">
        <v>1072</v>
      </c>
      <c r="O40" s="219" t="s">
        <v>1072</v>
      </c>
      <c r="P40" s="129"/>
    </row>
    <row r="41" spans="1:16" ht="45" customHeight="1">
      <c r="A41" s="74">
        <v>5</v>
      </c>
      <c r="B41" s="218" t="s">
        <v>652</v>
      </c>
      <c r="C41" s="283" t="s">
        <v>1072</v>
      </c>
      <c r="D41" s="128" t="s">
        <v>1072</v>
      </c>
      <c r="E41" s="219" t="s">
        <v>1072</v>
      </c>
      <c r="F41" s="219" t="s">
        <v>1072</v>
      </c>
      <c r="G41" s="129"/>
      <c r="H41" s="229"/>
      <c r="J41" s="74">
        <v>5</v>
      </c>
      <c r="K41" s="218" t="s">
        <v>660</v>
      </c>
      <c r="L41" s="283" t="s">
        <v>1072</v>
      </c>
      <c r="M41" s="128" t="s">
        <v>1072</v>
      </c>
      <c r="N41" s="219" t="s">
        <v>1072</v>
      </c>
      <c r="O41" s="219" t="s">
        <v>1072</v>
      </c>
      <c r="P41" s="129"/>
    </row>
    <row r="42" spans="1:16" ht="45" customHeight="1">
      <c r="A42" s="74">
        <v>6</v>
      </c>
      <c r="B42" s="218" t="s">
        <v>653</v>
      </c>
      <c r="C42" s="283" t="s">
        <v>1072</v>
      </c>
      <c r="D42" s="128" t="s">
        <v>1072</v>
      </c>
      <c r="E42" s="219" t="s">
        <v>1072</v>
      </c>
      <c r="F42" s="219" t="s">
        <v>1072</v>
      </c>
      <c r="G42" s="129"/>
      <c r="H42" s="229"/>
      <c r="J42" s="74">
        <v>6</v>
      </c>
      <c r="K42" s="218" t="s">
        <v>661</v>
      </c>
      <c r="L42" s="283" t="s">
        <v>1072</v>
      </c>
      <c r="M42" s="128" t="s">
        <v>1072</v>
      </c>
      <c r="N42" s="219" t="s">
        <v>1072</v>
      </c>
      <c r="O42" s="219" t="s">
        <v>1072</v>
      </c>
      <c r="P42" s="129"/>
    </row>
    <row r="43" spans="1:16" ht="45" customHeight="1">
      <c r="A43" s="74">
        <v>7</v>
      </c>
      <c r="B43" s="218" t="s">
        <v>654</v>
      </c>
      <c r="C43" s="283" t="s">
        <v>1072</v>
      </c>
      <c r="D43" s="128" t="s">
        <v>1072</v>
      </c>
      <c r="E43" s="219" t="s">
        <v>1072</v>
      </c>
      <c r="F43" s="219" t="s">
        <v>1072</v>
      </c>
      <c r="G43" s="129"/>
      <c r="H43" s="229"/>
      <c r="J43" s="74">
        <v>7</v>
      </c>
      <c r="K43" s="218" t="s">
        <v>662</v>
      </c>
      <c r="L43" s="283" t="s">
        <v>1072</v>
      </c>
      <c r="M43" s="128" t="s">
        <v>1072</v>
      </c>
      <c r="N43" s="219" t="s">
        <v>1072</v>
      </c>
      <c r="O43" s="219" t="s">
        <v>1072</v>
      </c>
      <c r="P43" s="129"/>
    </row>
    <row r="44" spans="1:16" ht="45" customHeight="1">
      <c r="A44" s="74">
        <v>8</v>
      </c>
      <c r="B44" s="218" t="s">
        <v>655</v>
      </c>
      <c r="C44" s="283" t="s">
        <v>1072</v>
      </c>
      <c r="D44" s="128" t="s">
        <v>1072</v>
      </c>
      <c r="E44" s="219" t="s">
        <v>1072</v>
      </c>
      <c r="F44" s="219" t="s">
        <v>1072</v>
      </c>
      <c r="G44" s="129"/>
      <c r="H44" s="229"/>
      <c r="J44" s="74">
        <v>8</v>
      </c>
      <c r="K44" s="218" t="s">
        <v>663</v>
      </c>
      <c r="L44" s="283" t="s">
        <v>1072</v>
      </c>
      <c r="M44" s="128" t="s">
        <v>1072</v>
      </c>
      <c r="N44" s="219" t="s">
        <v>1072</v>
      </c>
      <c r="O44" s="219" t="s">
        <v>1072</v>
      </c>
      <c r="P44" s="129"/>
    </row>
    <row r="45" spans="1:16" ht="45" customHeight="1">
      <c r="A45" s="334"/>
      <c r="B45" s="330"/>
      <c r="C45" s="331"/>
      <c r="D45" s="332"/>
      <c r="E45" s="333"/>
      <c r="F45" s="333"/>
      <c r="G45" s="335"/>
      <c r="H45" s="229"/>
      <c r="J45" s="336"/>
      <c r="K45" s="337"/>
      <c r="L45" s="338"/>
      <c r="M45" s="339"/>
      <c r="N45" s="340"/>
      <c r="O45" s="340"/>
      <c r="P45" s="341"/>
    </row>
    <row r="46" spans="1:16" ht="45" customHeight="1">
      <c r="A46" s="495" t="s">
        <v>694</v>
      </c>
      <c r="B46" s="495"/>
      <c r="C46" s="495"/>
      <c r="D46" s="495"/>
      <c r="E46" s="495"/>
      <c r="F46" s="495"/>
      <c r="G46" s="495"/>
      <c r="H46" s="231"/>
      <c r="J46" s="495" t="s">
        <v>219</v>
      </c>
      <c r="K46" s="495"/>
      <c r="L46" s="495"/>
      <c r="M46" s="495"/>
      <c r="N46" s="495"/>
      <c r="O46" s="495"/>
      <c r="P46" s="495"/>
    </row>
    <row r="47" spans="1:16" ht="45" customHeight="1">
      <c r="A47" s="501" t="s">
        <v>16</v>
      </c>
      <c r="B47" s="502"/>
      <c r="C47" s="502"/>
      <c r="D47" s="502"/>
      <c r="E47" s="502"/>
      <c r="F47" s="502"/>
      <c r="G47" s="502"/>
      <c r="H47" s="232"/>
      <c r="J47" s="493" t="s">
        <v>6</v>
      </c>
      <c r="K47" s="496"/>
      <c r="L47" s="493" t="s">
        <v>80</v>
      </c>
      <c r="M47" s="493" t="s">
        <v>21</v>
      </c>
      <c r="N47" s="493" t="s">
        <v>7</v>
      </c>
      <c r="O47" s="493" t="s">
        <v>537</v>
      </c>
      <c r="P47" s="493" t="s">
        <v>218</v>
      </c>
    </row>
    <row r="48" spans="1:16" ht="45" customHeight="1">
      <c r="A48" s="212" t="s">
        <v>12</v>
      </c>
      <c r="B48" s="212" t="s">
        <v>82</v>
      </c>
      <c r="C48" s="212" t="s">
        <v>81</v>
      </c>
      <c r="D48" s="213" t="s">
        <v>13</v>
      </c>
      <c r="E48" s="214" t="s">
        <v>14</v>
      </c>
      <c r="F48" s="214" t="s">
        <v>537</v>
      </c>
      <c r="G48" s="212" t="s">
        <v>218</v>
      </c>
      <c r="H48" s="233"/>
      <c r="J48" s="494"/>
      <c r="K48" s="496"/>
      <c r="L48" s="494"/>
      <c r="M48" s="494"/>
      <c r="N48" s="494"/>
      <c r="O48" s="494"/>
      <c r="P48" s="494"/>
    </row>
    <row r="49" spans="1:16" ht="45" customHeight="1">
      <c r="A49" s="23">
        <v>1</v>
      </c>
      <c r="B49" s="24" t="s">
        <v>695</v>
      </c>
      <c r="C49" s="285" t="s">
        <v>1072</v>
      </c>
      <c r="D49" s="25" t="s">
        <v>1072</v>
      </c>
      <c r="E49" s="51" t="s">
        <v>1072</v>
      </c>
      <c r="F49" s="51" t="s">
        <v>1072</v>
      </c>
      <c r="G49" s="26"/>
      <c r="H49" s="234"/>
      <c r="J49" s="74">
        <v>1</v>
      </c>
      <c r="K49" s="218" t="s">
        <v>422</v>
      </c>
      <c r="L49" s="286">
        <v>439</v>
      </c>
      <c r="M49" s="220">
        <v>35622</v>
      </c>
      <c r="N49" s="243" t="s">
        <v>879</v>
      </c>
      <c r="O49" s="243" t="s">
        <v>881</v>
      </c>
      <c r="P49" s="221"/>
    </row>
    <row r="50" spans="1:16" ht="45" customHeight="1">
      <c r="A50" s="23">
        <v>2</v>
      </c>
      <c r="B50" s="24" t="s">
        <v>696</v>
      </c>
      <c r="C50" s="285">
        <v>436</v>
      </c>
      <c r="D50" s="25">
        <v>35867</v>
      </c>
      <c r="E50" s="51" t="s">
        <v>871</v>
      </c>
      <c r="F50" s="51" t="s">
        <v>881</v>
      </c>
      <c r="G50" s="26"/>
      <c r="H50" s="234"/>
      <c r="J50" s="74">
        <v>2</v>
      </c>
      <c r="K50" s="218" t="s">
        <v>423</v>
      </c>
      <c r="L50" s="286">
        <v>521</v>
      </c>
      <c r="M50" s="220">
        <v>36301</v>
      </c>
      <c r="N50" s="243" t="s">
        <v>1069</v>
      </c>
      <c r="O50" s="243" t="s">
        <v>923</v>
      </c>
      <c r="P50" s="221"/>
    </row>
    <row r="51" spans="1:16" ht="45" customHeight="1">
      <c r="A51" s="23">
        <v>3</v>
      </c>
      <c r="B51" s="24" t="s">
        <v>697</v>
      </c>
      <c r="C51" s="285">
        <v>520</v>
      </c>
      <c r="D51" s="25">
        <v>35557</v>
      </c>
      <c r="E51" s="51" t="s">
        <v>1063</v>
      </c>
      <c r="F51" s="51" t="s">
        <v>923</v>
      </c>
      <c r="G51" s="26"/>
      <c r="H51" s="234"/>
      <c r="J51" s="74">
        <v>3</v>
      </c>
      <c r="K51" s="218" t="s">
        <v>424</v>
      </c>
      <c r="L51" s="286">
        <v>403</v>
      </c>
      <c r="M51" s="220">
        <v>35431</v>
      </c>
      <c r="N51" s="243" t="s">
        <v>847</v>
      </c>
      <c r="O51" s="243" t="s">
        <v>849</v>
      </c>
      <c r="P51" s="221"/>
    </row>
    <row r="52" spans="1:16" ht="45" customHeight="1">
      <c r="A52" s="23">
        <v>4</v>
      </c>
      <c r="B52" s="24" t="s">
        <v>698</v>
      </c>
      <c r="C52" s="285">
        <v>414</v>
      </c>
      <c r="D52" s="25">
        <v>35431</v>
      </c>
      <c r="E52" s="51" t="s">
        <v>841</v>
      </c>
      <c r="F52" s="51" t="s">
        <v>849</v>
      </c>
      <c r="G52" s="26"/>
      <c r="H52" s="234"/>
      <c r="J52" s="74">
        <v>4</v>
      </c>
      <c r="K52" s="218" t="s">
        <v>425</v>
      </c>
      <c r="L52" s="286">
        <v>455</v>
      </c>
      <c r="M52" s="220">
        <v>36161</v>
      </c>
      <c r="N52" s="243" t="s">
        <v>892</v>
      </c>
      <c r="O52" s="243" t="s">
        <v>893</v>
      </c>
      <c r="P52" s="221"/>
    </row>
    <row r="53" spans="1:16" ht="45" customHeight="1">
      <c r="A53" s="23">
        <v>5</v>
      </c>
      <c r="B53" s="24" t="s">
        <v>699</v>
      </c>
      <c r="C53" s="285">
        <v>450</v>
      </c>
      <c r="D53" s="25">
        <v>36161</v>
      </c>
      <c r="E53" s="51" t="s">
        <v>886</v>
      </c>
      <c r="F53" s="51" t="s">
        <v>893</v>
      </c>
      <c r="G53" s="26"/>
      <c r="H53" s="234"/>
      <c r="J53" s="74">
        <v>5</v>
      </c>
      <c r="K53" s="218" t="s">
        <v>426</v>
      </c>
      <c r="L53" s="286">
        <v>461</v>
      </c>
      <c r="M53" s="220">
        <v>36385</v>
      </c>
      <c r="N53" s="243" t="s">
        <v>904</v>
      </c>
      <c r="O53" s="243" t="s">
        <v>905</v>
      </c>
      <c r="P53" s="221"/>
    </row>
    <row r="54" spans="1:16" ht="45" customHeight="1">
      <c r="A54" s="23">
        <v>6</v>
      </c>
      <c r="B54" s="24" t="s">
        <v>700</v>
      </c>
      <c r="C54" s="285">
        <v>464</v>
      </c>
      <c r="D54" s="25">
        <v>35937</v>
      </c>
      <c r="E54" s="51" t="s">
        <v>898</v>
      </c>
      <c r="F54" s="51" t="s">
        <v>905</v>
      </c>
      <c r="G54" s="26"/>
      <c r="H54" s="234"/>
      <c r="J54" s="74">
        <v>6</v>
      </c>
      <c r="K54" s="218" t="s">
        <v>427</v>
      </c>
      <c r="L54" s="286">
        <v>333</v>
      </c>
      <c r="M54" s="220">
        <v>35472</v>
      </c>
      <c r="N54" s="243" t="s">
        <v>1022</v>
      </c>
      <c r="O54" s="243" t="s">
        <v>812</v>
      </c>
      <c r="P54" s="221"/>
    </row>
    <row r="55" spans="1:16" ht="45" customHeight="1">
      <c r="A55" s="23">
        <v>7</v>
      </c>
      <c r="B55" s="24" t="s">
        <v>701</v>
      </c>
      <c r="C55" s="285">
        <v>345</v>
      </c>
      <c r="D55" s="25">
        <v>35507</v>
      </c>
      <c r="E55" s="51" t="s">
        <v>1015</v>
      </c>
      <c r="F55" s="51" t="s">
        <v>812</v>
      </c>
      <c r="G55" s="26"/>
      <c r="H55" s="234"/>
      <c r="J55" s="74">
        <v>7</v>
      </c>
      <c r="K55" s="218" t="s">
        <v>428</v>
      </c>
      <c r="L55" s="286">
        <v>579</v>
      </c>
      <c r="M55" s="220">
        <v>36267</v>
      </c>
      <c r="N55" s="243" t="s">
        <v>979</v>
      </c>
      <c r="O55" s="243" t="s">
        <v>980</v>
      </c>
      <c r="P55" s="221"/>
    </row>
    <row r="56" spans="1:16" ht="45" customHeight="1">
      <c r="A56" s="23">
        <v>8</v>
      </c>
      <c r="B56" s="24" t="s">
        <v>702</v>
      </c>
      <c r="C56" s="285">
        <v>582</v>
      </c>
      <c r="D56" s="25">
        <v>36222</v>
      </c>
      <c r="E56" s="51" t="s">
        <v>974</v>
      </c>
      <c r="F56" s="51" t="s">
        <v>980</v>
      </c>
      <c r="G56" s="26"/>
      <c r="H56" s="234"/>
      <c r="J56" s="74">
        <v>8</v>
      </c>
      <c r="K56" s="218" t="s">
        <v>429</v>
      </c>
      <c r="L56" s="286">
        <v>566</v>
      </c>
      <c r="M56" s="220">
        <v>35956</v>
      </c>
      <c r="N56" s="243" t="s">
        <v>958</v>
      </c>
      <c r="O56" s="243" t="s">
        <v>959</v>
      </c>
      <c r="P56" s="221"/>
    </row>
    <row r="57" spans="1:16" ht="45" customHeight="1">
      <c r="A57" s="501" t="s">
        <v>17</v>
      </c>
      <c r="B57" s="502"/>
      <c r="C57" s="502"/>
      <c r="D57" s="502"/>
      <c r="E57" s="502"/>
      <c r="F57" s="502"/>
      <c r="G57" s="502"/>
      <c r="H57" s="232"/>
      <c r="J57" s="74">
        <v>9</v>
      </c>
      <c r="K57" s="218" t="s">
        <v>430</v>
      </c>
      <c r="L57" s="286">
        <v>388</v>
      </c>
      <c r="M57" s="220">
        <v>35449</v>
      </c>
      <c r="N57" s="243" t="s">
        <v>834</v>
      </c>
      <c r="O57" s="243" t="s">
        <v>835</v>
      </c>
      <c r="P57" s="221"/>
    </row>
    <row r="58" spans="1:16" ht="45" customHeight="1">
      <c r="A58" s="212" t="s">
        <v>12</v>
      </c>
      <c r="B58" s="212" t="s">
        <v>82</v>
      </c>
      <c r="C58" s="212" t="s">
        <v>81</v>
      </c>
      <c r="D58" s="213" t="s">
        <v>13</v>
      </c>
      <c r="E58" s="214" t="s">
        <v>14</v>
      </c>
      <c r="F58" s="214" t="s">
        <v>537</v>
      </c>
      <c r="G58" s="212" t="s">
        <v>218</v>
      </c>
      <c r="H58" s="233"/>
      <c r="J58" s="74">
        <v>10</v>
      </c>
      <c r="K58" s="218" t="s">
        <v>431</v>
      </c>
      <c r="L58" s="286">
        <v>482</v>
      </c>
      <c r="M58" s="220">
        <v>35431</v>
      </c>
      <c r="N58" s="243" t="s">
        <v>1039</v>
      </c>
      <c r="O58" s="243" t="s">
        <v>906</v>
      </c>
      <c r="P58" s="221"/>
    </row>
    <row r="59" spans="1:16" ht="45" customHeight="1">
      <c r="A59" s="23">
        <v>1</v>
      </c>
      <c r="B59" s="24" t="s">
        <v>703</v>
      </c>
      <c r="C59" s="285" t="s">
        <v>1072</v>
      </c>
      <c r="D59" s="25" t="s">
        <v>1072</v>
      </c>
      <c r="E59" s="51" t="s">
        <v>1072</v>
      </c>
      <c r="F59" s="51" t="s">
        <v>1072</v>
      </c>
      <c r="G59" s="26"/>
      <c r="H59" s="234"/>
      <c r="J59" s="74">
        <v>11</v>
      </c>
      <c r="K59" s="218" t="s">
        <v>432</v>
      </c>
      <c r="L59" s="286">
        <v>511</v>
      </c>
      <c r="M59" s="220">
        <v>36161</v>
      </c>
      <c r="N59" s="243" t="s">
        <v>918</v>
      </c>
      <c r="O59" s="243" t="s">
        <v>920</v>
      </c>
      <c r="P59" s="221"/>
    </row>
    <row r="60" spans="1:16" ht="45" customHeight="1">
      <c r="A60" s="23">
        <v>2</v>
      </c>
      <c r="B60" s="24" t="s">
        <v>704</v>
      </c>
      <c r="C60" s="285">
        <v>559</v>
      </c>
      <c r="D60" s="25">
        <v>35988</v>
      </c>
      <c r="E60" s="51" t="s">
        <v>954</v>
      </c>
      <c r="F60" s="51" t="s">
        <v>959</v>
      </c>
      <c r="G60" s="26"/>
      <c r="H60" s="234"/>
      <c r="J60" s="74">
        <v>12</v>
      </c>
      <c r="K60" s="218" t="s">
        <v>433</v>
      </c>
      <c r="L60" s="286">
        <v>373</v>
      </c>
      <c r="M60" s="220">
        <v>35528</v>
      </c>
      <c r="N60" s="243" t="s">
        <v>818</v>
      </c>
      <c r="O60" s="243" t="s">
        <v>823</v>
      </c>
      <c r="P60" s="221"/>
    </row>
    <row r="61" spans="1:16" ht="45" customHeight="1">
      <c r="A61" s="23">
        <v>3</v>
      </c>
      <c r="B61" s="24" t="s">
        <v>705</v>
      </c>
      <c r="C61" s="285">
        <v>380</v>
      </c>
      <c r="D61" s="25">
        <v>35991</v>
      </c>
      <c r="E61" s="51" t="s">
        <v>828</v>
      </c>
      <c r="F61" s="51" t="s">
        <v>835</v>
      </c>
      <c r="G61" s="26"/>
      <c r="H61" s="234"/>
      <c r="J61" s="74">
        <v>13</v>
      </c>
      <c r="K61" s="218" t="s">
        <v>434</v>
      </c>
      <c r="L61" s="286">
        <v>551</v>
      </c>
      <c r="M61" s="220">
        <v>35492</v>
      </c>
      <c r="N61" s="243" t="s">
        <v>948</v>
      </c>
      <c r="O61" s="243" t="s">
        <v>950</v>
      </c>
      <c r="P61" s="221"/>
    </row>
    <row r="62" spans="1:16" ht="45" customHeight="1">
      <c r="A62" s="23">
        <v>4</v>
      </c>
      <c r="B62" s="24" t="s">
        <v>706</v>
      </c>
      <c r="C62" s="285">
        <v>482</v>
      </c>
      <c r="D62" s="25">
        <v>35431</v>
      </c>
      <c r="E62" s="51" t="s">
        <v>1039</v>
      </c>
      <c r="F62" s="51" t="s">
        <v>906</v>
      </c>
      <c r="G62" s="26"/>
      <c r="H62" s="234"/>
      <c r="J62" s="74">
        <v>14</v>
      </c>
      <c r="K62" s="218" t="s">
        <v>435</v>
      </c>
      <c r="L62" s="286">
        <v>427</v>
      </c>
      <c r="M62" s="220">
        <v>35698</v>
      </c>
      <c r="N62" s="243" t="s">
        <v>864</v>
      </c>
      <c r="O62" s="243" t="s">
        <v>866</v>
      </c>
      <c r="P62" s="221"/>
    </row>
    <row r="63" spans="1:16" ht="45" customHeight="1">
      <c r="A63" s="23">
        <v>5</v>
      </c>
      <c r="B63" s="24" t="s">
        <v>707</v>
      </c>
      <c r="C63" s="285">
        <v>505</v>
      </c>
      <c r="D63" s="25">
        <v>36526</v>
      </c>
      <c r="E63" s="51" t="s">
        <v>912</v>
      </c>
      <c r="F63" s="51" t="s">
        <v>920</v>
      </c>
      <c r="G63" s="26"/>
      <c r="H63" s="234"/>
      <c r="J63" s="74">
        <v>15</v>
      </c>
      <c r="K63" s="218" t="s">
        <v>436</v>
      </c>
      <c r="L63" s="286">
        <v>567</v>
      </c>
      <c r="M63" s="220">
        <v>36387</v>
      </c>
      <c r="N63" s="243" t="s">
        <v>968</v>
      </c>
      <c r="O63" s="243" t="s">
        <v>969</v>
      </c>
      <c r="P63" s="221"/>
    </row>
    <row r="64" spans="1:16" ht="45" customHeight="1">
      <c r="A64" s="23">
        <v>6</v>
      </c>
      <c r="B64" s="24" t="s">
        <v>708</v>
      </c>
      <c r="C64" s="285">
        <v>367</v>
      </c>
      <c r="D64" s="25">
        <v>35640</v>
      </c>
      <c r="E64" s="51" t="s">
        <v>817</v>
      </c>
      <c r="F64" s="51" t="s">
        <v>823</v>
      </c>
      <c r="G64" s="26"/>
      <c r="H64" s="234"/>
      <c r="J64" s="74">
        <v>16</v>
      </c>
      <c r="K64" s="218" t="s">
        <v>437</v>
      </c>
      <c r="L64" s="286">
        <v>402</v>
      </c>
      <c r="M64" s="220">
        <v>36255</v>
      </c>
      <c r="N64" s="243" t="s">
        <v>1024</v>
      </c>
      <c r="O64" s="243" t="s">
        <v>836</v>
      </c>
      <c r="P64" s="221"/>
    </row>
    <row r="65" spans="1:16" ht="45" customHeight="1">
      <c r="A65" s="23">
        <v>7</v>
      </c>
      <c r="B65" s="24" t="s">
        <v>709</v>
      </c>
      <c r="C65" s="285">
        <v>556</v>
      </c>
      <c r="D65" s="25">
        <v>35816</v>
      </c>
      <c r="E65" s="51" t="s">
        <v>941</v>
      </c>
      <c r="F65" s="51" t="s">
        <v>950</v>
      </c>
      <c r="G65" s="26"/>
      <c r="H65" s="234"/>
      <c r="J65" s="74">
        <v>17</v>
      </c>
      <c r="K65" s="218" t="s">
        <v>438</v>
      </c>
      <c r="L65" s="286">
        <v>538</v>
      </c>
      <c r="M65" s="220">
        <v>36146</v>
      </c>
      <c r="N65" s="243" t="s">
        <v>935</v>
      </c>
      <c r="O65" s="243" t="s">
        <v>936</v>
      </c>
      <c r="P65" s="221"/>
    </row>
    <row r="66" spans="1:16" ht="45" customHeight="1">
      <c r="A66" s="23">
        <v>8</v>
      </c>
      <c r="B66" s="24" t="s">
        <v>710</v>
      </c>
      <c r="C66" s="285" t="s">
        <v>1072</v>
      </c>
      <c r="D66" s="25" t="s">
        <v>1072</v>
      </c>
      <c r="E66" s="51" t="s">
        <v>1072</v>
      </c>
      <c r="F66" s="51" t="s">
        <v>1072</v>
      </c>
      <c r="G66" s="26"/>
      <c r="H66" s="234"/>
      <c r="J66" s="74">
        <v>18</v>
      </c>
      <c r="K66" s="218" t="s">
        <v>439</v>
      </c>
      <c r="L66" s="286">
        <v>329</v>
      </c>
      <c r="M66" s="220">
        <v>35431</v>
      </c>
      <c r="N66" s="243" t="s">
        <v>809</v>
      </c>
      <c r="O66" s="243" t="s">
        <v>811</v>
      </c>
      <c r="P66" s="221"/>
    </row>
    <row r="67" spans="1:16" ht="45" customHeight="1">
      <c r="A67" s="501" t="s">
        <v>18</v>
      </c>
      <c r="B67" s="502"/>
      <c r="C67" s="502"/>
      <c r="D67" s="502"/>
      <c r="E67" s="502"/>
      <c r="F67" s="502"/>
      <c r="G67" s="502"/>
      <c r="H67" s="232"/>
      <c r="J67" s="74">
        <v>19</v>
      </c>
      <c r="K67" s="218" t="s">
        <v>440</v>
      </c>
      <c r="L67" s="286">
        <v>492</v>
      </c>
      <c r="M67" s="220">
        <v>35963</v>
      </c>
      <c r="N67" s="243" t="s">
        <v>1056</v>
      </c>
      <c r="O67" s="243" t="s">
        <v>908</v>
      </c>
      <c r="P67" s="221"/>
    </row>
    <row r="68" spans="1:16" ht="45" customHeight="1">
      <c r="A68" s="212" t="s">
        <v>12</v>
      </c>
      <c r="B68" s="212" t="s">
        <v>82</v>
      </c>
      <c r="C68" s="212" t="s">
        <v>81</v>
      </c>
      <c r="D68" s="213" t="s">
        <v>13</v>
      </c>
      <c r="E68" s="214" t="s">
        <v>14</v>
      </c>
      <c r="F68" s="214" t="s">
        <v>537</v>
      </c>
      <c r="G68" s="212" t="s">
        <v>218</v>
      </c>
      <c r="H68" s="233"/>
      <c r="J68" s="74">
        <v>20</v>
      </c>
      <c r="K68" s="218" t="s">
        <v>441</v>
      </c>
      <c r="L68" s="286" t="s">
        <v>1072</v>
      </c>
      <c r="M68" s="220" t="s">
        <v>1072</v>
      </c>
      <c r="N68" s="243" t="s">
        <v>1072</v>
      </c>
      <c r="O68" s="243" t="s">
        <v>1072</v>
      </c>
      <c r="P68" s="221"/>
    </row>
    <row r="69" spans="1:16" ht="45" customHeight="1">
      <c r="A69" s="23">
        <v>1</v>
      </c>
      <c r="B69" s="24" t="s">
        <v>711</v>
      </c>
      <c r="C69" s="285" t="s">
        <v>1072</v>
      </c>
      <c r="D69" s="25" t="s">
        <v>1072</v>
      </c>
      <c r="E69" s="51" t="s">
        <v>1072</v>
      </c>
      <c r="F69" s="51" t="s">
        <v>1072</v>
      </c>
      <c r="G69" s="26"/>
      <c r="H69" s="234"/>
      <c r="J69" s="74">
        <v>21</v>
      </c>
      <c r="K69" s="218" t="s">
        <v>664</v>
      </c>
      <c r="L69" s="286" t="s">
        <v>1072</v>
      </c>
      <c r="M69" s="220" t="s">
        <v>1072</v>
      </c>
      <c r="N69" s="243" t="s">
        <v>1072</v>
      </c>
      <c r="O69" s="243" t="s">
        <v>1072</v>
      </c>
      <c r="P69" s="221"/>
    </row>
    <row r="70" spans="1:16" ht="45" customHeight="1">
      <c r="A70" s="23">
        <v>2</v>
      </c>
      <c r="B70" s="24" t="s">
        <v>712</v>
      </c>
      <c r="C70" s="285">
        <v>428</v>
      </c>
      <c r="D70" s="25">
        <v>35836</v>
      </c>
      <c r="E70" s="51" t="s">
        <v>855</v>
      </c>
      <c r="F70" s="51" t="s">
        <v>866</v>
      </c>
      <c r="G70" s="26"/>
      <c r="H70" s="234"/>
      <c r="J70" s="74">
        <v>22</v>
      </c>
      <c r="K70" s="218" t="s">
        <v>665</v>
      </c>
      <c r="L70" s="286" t="s">
        <v>1072</v>
      </c>
      <c r="M70" s="220" t="s">
        <v>1072</v>
      </c>
      <c r="N70" s="243" t="s">
        <v>1072</v>
      </c>
      <c r="O70" s="243" t="s">
        <v>1072</v>
      </c>
      <c r="P70" s="221"/>
    </row>
    <row r="71" spans="1:16" ht="45" customHeight="1">
      <c r="A71" s="23">
        <v>3</v>
      </c>
      <c r="B71" s="24" t="s">
        <v>713</v>
      </c>
      <c r="C71" s="285">
        <v>568</v>
      </c>
      <c r="D71" s="25">
        <v>36527</v>
      </c>
      <c r="E71" s="51" t="s">
        <v>960</v>
      </c>
      <c r="F71" s="51" t="s">
        <v>969</v>
      </c>
      <c r="G71" s="26"/>
      <c r="H71" s="234"/>
      <c r="J71" s="74">
        <v>23</v>
      </c>
      <c r="K71" s="218" t="s">
        <v>666</v>
      </c>
      <c r="L71" s="286" t="s">
        <v>1072</v>
      </c>
      <c r="M71" s="220" t="s">
        <v>1072</v>
      </c>
      <c r="N71" s="243" t="s">
        <v>1072</v>
      </c>
      <c r="O71" s="243" t="s">
        <v>1072</v>
      </c>
      <c r="P71" s="221"/>
    </row>
    <row r="72" spans="1:16" ht="45" customHeight="1">
      <c r="A72" s="23">
        <v>4</v>
      </c>
      <c r="B72" s="24" t="s">
        <v>714</v>
      </c>
      <c r="C72" s="285">
        <v>396</v>
      </c>
      <c r="D72" s="25">
        <v>36691</v>
      </c>
      <c r="E72" s="51" t="s">
        <v>1029</v>
      </c>
      <c r="F72" s="51" t="s">
        <v>836</v>
      </c>
      <c r="G72" s="26"/>
      <c r="H72" s="234"/>
      <c r="J72" s="74">
        <v>24</v>
      </c>
      <c r="K72" s="218" t="s">
        <v>667</v>
      </c>
      <c r="L72" s="286" t="s">
        <v>1072</v>
      </c>
      <c r="M72" s="220" t="s">
        <v>1072</v>
      </c>
      <c r="N72" s="243" t="s">
        <v>1072</v>
      </c>
      <c r="O72" s="243" t="s">
        <v>1072</v>
      </c>
      <c r="P72" s="221"/>
    </row>
    <row r="73" spans="1:16" ht="45" customHeight="1">
      <c r="A73" s="23">
        <v>5</v>
      </c>
      <c r="B73" s="24" t="s">
        <v>715</v>
      </c>
      <c r="C73" s="285">
        <v>534</v>
      </c>
      <c r="D73" s="25">
        <v>35550</v>
      </c>
      <c r="E73" s="51" t="s">
        <v>929</v>
      </c>
      <c r="F73" s="51" t="s">
        <v>936</v>
      </c>
      <c r="G73" s="26"/>
      <c r="H73" s="234"/>
      <c r="J73" s="74">
        <v>25</v>
      </c>
      <c r="K73" s="218" t="s">
        <v>668</v>
      </c>
      <c r="L73" s="286" t="s">
        <v>1072</v>
      </c>
      <c r="M73" s="220" t="s">
        <v>1072</v>
      </c>
      <c r="N73" s="243" t="s">
        <v>1072</v>
      </c>
      <c r="O73" s="243" t="s">
        <v>1072</v>
      </c>
      <c r="P73" s="221"/>
    </row>
    <row r="74" spans="1:16" ht="45" customHeight="1">
      <c r="A74" s="23">
        <v>6</v>
      </c>
      <c r="B74" s="24" t="s">
        <v>716</v>
      </c>
      <c r="C74" s="285">
        <v>330</v>
      </c>
      <c r="D74" s="25">
        <v>35796</v>
      </c>
      <c r="E74" s="51" t="s">
        <v>803</v>
      </c>
      <c r="F74" s="51" t="s">
        <v>811</v>
      </c>
      <c r="G74" s="26"/>
      <c r="H74" s="234"/>
      <c r="J74" s="495" t="s">
        <v>328</v>
      </c>
      <c r="K74" s="495"/>
      <c r="L74" s="495"/>
      <c r="M74" s="495"/>
      <c r="N74" s="495"/>
      <c r="O74" s="495"/>
      <c r="P74" s="495"/>
    </row>
    <row r="75" spans="1:16" ht="45" customHeight="1">
      <c r="A75" s="23">
        <v>7</v>
      </c>
      <c r="B75" s="24" t="s">
        <v>717</v>
      </c>
      <c r="C75" s="285">
        <v>498</v>
      </c>
      <c r="D75" s="25">
        <v>36130</v>
      </c>
      <c r="E75" s="51" t="s">
        <v>1050</v>
      </c>
      <c r="F75" s="51" t="s">
        <v>908</v>
      </c>
      <c r="G75" s="26"/>
      <c r="H75" s="234"/>
      <c r="J75" s="493" t="s">
        <v>6</v>
      </c>
      <c r="K75" s="496"/>
      <c r="L75" s="493" t="s">
        <v>80</v>
      </c>
      <c r="M75" s="493" t="s">
        <v>21</v>
      </c>
      <c r="N75" s="493" t="s">
        <v>7</v>
      </c>
      <c r="O75" s="493" t="s">
        <v>537</v>
      </c>
      <c r="P75" s="493" t="s">
        <v>218</v>
      </c>
    </row>
    <row r="76" spans="1:16" ht="45" customHeight="1">
      <c r="A76" s="23">
        <v>8</v>
      </c>
      <c r="B76" s="24" t="s">
        <v>718</v>
      </c>
      <c r="C76" s="285" t="s">
        <v>1072</v>
      </c>
      <c r="D76" s="25" t="s">
        <v>1072</v>
      </c>
      <c r="E76" s="51" t="s">
        <v>1072</v>
      </c>
      <c r="F76" s="51" t="s">
        <v>1072</v>
      </c>
      <c r="G76" s="26"/>
      <c r="H76" s="234"/>
      <c r="J76" s="494"/>
      <c r="K76" s="496"/>
      <c r="L76" s="494"/>
      <c r="M76" s="494"/>
      <c r="N76" s="494"/>
      <c r="O76" s="494"/>
      <c r="P76" s="494"/>
    </row>
    <row r="77" spans="1:16" ht="45" customHeight="1">
      <c r="A77" s="501" t="s">
        <v>647</v>
      </c>
      <c r="B77" s="502"/>
      <c r="C77" s="502"/>
      <c r="D77" s="502"/>
      <c r="E77" s="502"/>
      <c r="F77" s="502"/>
      <c r="G77" s="502"/>
      <c r="H77" s="232"/>
      <c r="J77" s="98">
        <v>1</v>
      </c>
      <c r="K77" s="99" t="s">
        <v>329</v>
      </c>
      <c r="L77" s="274">
        <v>435</v>
      </c>
      <c r="M77" s="100">
        <v>36026</v>
      </c>
      <c r="N77" s="203" t="s">
        <v>874</v>
      </c>
      <c r="O77" s="203" t="s">
        <v>881</v>
      </c>
      <c r="P77" s="221"/>
    </row>
    <row r="78" spans="1:16" ht="45" customHeight="1">
      <c r="A78" s="212" t="s">
        <v>12</v>
      </c>
      <c r="B78" s="212" t="s">
        <v>82</v>
      </c>
      <c r="C78" s="212" t="s">
        <v>81</v>
      </c>
      <c r="D78" s="213" t="s">
        <v>13</v>
      </c>
      <c r="E78" s="214" t="s">
        <v>14</v>
      </c>
      <c r="F78" s="214" t="s">
        <v>537</v>
      </c>
      <c r="G78" s="212" t="s">
        <v>218</v>
      </c>
      <c r="H78" s="233"/>
      <c r="J78" s="98">
        <v>2</v>
      </c>
      <c r="K78" s="99" t="s">
        <v>330</v>
      </c>
      <c r="L78" s="274">
        <v>522</v>
      </c>
      <c r="M78" s="100">
        <v>35853</v>
      </c>
      <c r="N78" s="203" t="s">
        <v>1064</v>
      </c>
      <c r="O78" s="203" t="s">
        <v>923</v>
      </c>
      <c r="P78" s="221"/>
    </row>
    <row r="79" spans="1:16" ht="45" customHeight="1">
      <c r="A79" s="23">
        <v>1</v>
      </c>
      <c r="B79" s="24" t="s">
        <v>719</v>
      </c>
      <c r="C79" s="285" t="s">
        <v>1072</v>
      </c>
      <c r="D79" s="25" t="s">
        <v>1072</v>
      </c>
      <c r="E79" s="51" t="s">
        <v>1072</v>
      </c>
      <c r="F79" s="51" t="s">
        <v>1072</v>
      </c>
      <c r="G79" s="26"/>
      <c r="H79" s="234"/>
      <c r="J79" s="98">
        <v>3</v>
      </c>
      <c r="K79" s="99" t="s">
        <v>331</v>
      </c>
      <c r="L79" s="274">
        <v>409</v>
      </c>
      <c r="M79" s="100">
        <v>35431</v>
      </c>
      <c r="N79" s="203" t="s">
        <v>843</v>
      </c>
      <c r="O79" s="203" t="s">
        <v>849</v>
      </c>
      <c r="P79" s="221"/>
    </row>
    <row r="80" spans="1:16" ht="45" customHeight="1">
      <c r="A80" s="23">
        <v>2</v>
      </c>
      <c r="B80" s="24" t="s">
        <v>720</v>
      </c>
      <c r="C80" s="285" t="s">
        <v>1072</v>
      </c>
      <c r="D80" s="25" t="s">
        <v>1072</v>
      </c>
      <c r="E80" s="51" t="s">
        <v>1072</v>
      </c>
      <c r="F80" s="51" t="s">
        <v>1072</v>
      </c>
      <c r="G80" s="26"/>
      <c r="H80" s="234"/>
      <c r="J80" s="98">
        <v>4</v>
      </c>
      <c r="K80" s="99" t="s">
        <v>332</v>
      </c>
      <c r="L80" s="274">
        <v>451</v>
      </c>
      <c r="M80" s="100">
        <v>36161</v>
      </c>
      <c r="N80" s="203" t="s">
        <v>888</v>
      </c>
      <c r="O80" s="203" t="s">
        <v>893</v>
      </c>
      <c r="P80" s="221"/>
    </row>
    <row r="81" spans="1:16" ht="45" customHeight="1">
      <c r="A81" s="23">
        <v>3</v>
      </c>
      <c r="B81" s="24" t="s">
        <v>721</v>
      </c>
      <c r="C81" s="285" t="s">
        <v>1072</v>
      </c>
      <c r="D81" s="25" t="s">
        <v>1072</v>
      </c>
      <c r="E81" s="51" t="s">
        <v>1072</v>
      </c>
      <c r="F81" s="51" t="s">
        <v>1072</v>
      </c>
      <c r="G81" s="26"/>
      <c r="H81" s="234"/>
      <c r="J81" s="98">
        <v>5</v>
      </c>
      <c r="K81" s="99" t="s">
        <v>333</v>
      </c>
      <c r="L81" s="274">
        <v>468</v>
      </c>
      <c r="M81" s="100">
        <v>35639</v>
      </c>
      <c r="N81" s="203" t="s">
        <v>900</v>
      </c>
      <c r="O81" s="203" t="s">
        <v>905</v>
      </c>
      <c r="P81" s="221"/>
    </row>
    <row r="82" spans="1:16" ht="45" customHeight="1">
      <c r="A82" s="23">
        <v>4</v>
      </c>
      <c r="B82" s="24" t="s">
        <v>722</v>
      </c>
      <c r="C82" s="285" t="s">
        <v>1072</v>
      </c>
      <c r="D82" s="25" t="s">
        <v>1072</v>
      </c>
      <c r="E82" s="51" t="s">
        <v>1072</v>
      </c>
      <c r="F82" s="51" t="s">
        <v>1072</v>
      </c>
      <c r="G82" s="26"/>
      <c r="H82" s="234"/>
      <c r="J82" s="98">
        <v>6</v>
      </c>
      <c r="K82" s="99" t="s">
        <v>334</v>
      </c>
      <c r="L82" s="274">
        <v>346</v>
      </c>
      <c r="M82" s="100">
        <v>35743</v>
      </c>
      <c r="N82" s="203" t="s">
        <v>1017</v>
      </c>
      <c r="O82" s="203" t="s">
        <v>812</v>
      </c>
      <c r="P82" s="221"/>
    </row>
    <row r="83" spans="1:16" ht="45" customHeight="1">
      <c r="A83" s="23">
        <v>5</v>
      </c>
      <c r="B83" s="24" t="s">
        <v>723</v>
      </c>
      <c r="C83" s="285" t="s">
        <v>1072</v>
      </c>
      <c r="D83" s="25" t="s">
        <v>1072</v>
      </c>
      <c r="E83" s="51" t="s">
        <v>1072</v>
      </c>
      <c r="F83" s="51" t="s">
        <v>1072</v>
      </c>
      <c r="G83" s="26"/>
      <c r="H83" s="234"/>
      <c r="J83" s="98">
        <v>7</v>
      </c>
      <c r="K83" s="99" t="s">
        <v>335</v>
      </c>
      <c r="L83" s="274">
        <v>584</v>
      </c>
      <c r="M83" s="100">
        <v>35961</v>
      </c>
      <c r="N83" s="203" t="s">
        <v>976</v>
      </c>
      <c r="O83" s="203" t="s">
        <v>980</v>
      </c>
      <c r="P83" s="221"/>
    </row>
    <row r="84" spans="1:16" ht="45" customHeight="1">
      <c r="A84" s="23">
        <v>6</v>
      </c>
      <c r="B84" s="24" t="s">
        <v>724</v>
      </c>
      <c r="C84" s="285" t="s">
        <v>1072</v>
      </c>
      <c r="D84" s="25" t="s">
        <v>1072</v>
      </c>
      <c r="E84" s="51" t="s">
        <v>1072</v>
      </c>
      <c r="F84" s="51" t="s">
        <v>1072</v>
      </c>
      <c r="G84" s="26"/>
      <c r="H84" s="234"/>
      <c r="J84" s="98">
        <v>8</v>
      </c>
      <c r="K84" s="99" t="s">
        <v>336</v>
      </c>
      <c r="L84" s="274">
        <v>565</v>
      </c>
      <c r="M84" s="100">
        <v>36617</v>
      </c>
      <c r="N84" s="203" t="s">
        <v>956</v>
      </c>
      <c r="O84" s="203" t="s">
        <v>959</v>
      </c>
      <c r="P84" s="221"/>
    </row>
    <row r="85" spans="1:16" ht="45" customHeight="1">
      <c r="A85" s="23">
        <v>7</v>
      </c>
      <c r="B85" s="24" t="s">
        <v>725</v>
      </c>
      <c r="C85" s="285" t="s">
        <v>1072</v>
      </c>
      <c r="D85" s="25" t="s">
        <v>1072</v>
      </c>
      <c r="E85" s="51" t="s">
        <v>1072</v>
      </c>
      <c r="F85" s="51" t="s">
        <v>1072</v>
      </c>
      <c r="G85" s="26"/>
      <c r="H85" s="234"/>
      <c r="J85" s="98">
        <v>9</v>
      </c>
      <c r="K85" s="99" t="s">
        <v>337</v>
      </c>
      <c r="L85" s="274">
        <v>382</v>
      </c>
      <c r="M85" s="100">
        <v>35604</v>
      </c>
      <c r="N85" s="203" t="s">
        <v>830</v>
      </c>
      <c r="O85" s="203" t="s">
        <v>835</v>
      </c>
      <c r="P85" s="221"/>
    </row>
    <row r="86" spans="1:16" ht="45" customHeight="1">
      <c r="A86" s="23">
        <v>8</v>
      </c>
      <c r="B86" s="24" t="s">
        <v>726</v>
      </c>
      <c r="C86" s="285" t="s">
        <v>1072</v>
      </c>
      <c r="D86" s="25" t="s">
        <v>1072</v>
      </c>
      <c r="E86" s="51" t="s">
        <v>1072</v>
      </c>
      <c r="F86" s="51" t="s">
        <v>1072</v>
      </c>
      <c r="G86" s="26"/>
      <c r="H86" s="229"/>
      <c r="J86" s="98">
        <v>10</v>
      </c>
      <c r="K86" s="99" t="s">
        <v>338</v>
      </c>
      <c r="L86" s="274">
        <v>475</v>
      </c>
      <c r="M86" s="100">
        <v>35431</v>
      </c>
      <c r="N86" s="203" t="s">
        <v>1041</v>
      </c>
      <c r="O86" s="203" t="s">
        <v>906</v>
      </c>
      <c r="P86" s="221"/>
    </row>
    <row r="87" spans="1:16" ht="45" customHeight="1">
      <c r="A87" s="495" t="s">
        <v>327</v>
      </c>
      <c r="B87" s="495"/>
      <c r="C87" s="495"/>
      <c r="D87" s="495"/>
      <c r="E87" s="495"/>
      <c r="F87" s="495"/>
      <c r="G87" s="495"/>
      <c r="H87" s="229"/>
      <c r="J87" s="98">
        <v>11</v>
      </c>
      <c r="K87" s="99" t="s">
        <v>339</v>
      </c>
      <c r="L87" s="274">
        <v>506</v>
      </c>
      <c r="M87" s="100">
        <v>36161</v>
      </c>
      <c r="N87" s="203" t="s">
        <v>914</v>
      </c>
      <c r="O87" s="203" t="s">
        <v>920</v>
      </c>
      <c r="P87" s="221"/>
    </row>
    <row r="88" spans="1:16" ht="45" customHeight="1">
      <c r="A88" s="501" t="s">
        <v>16</v>
      </c>
      <c r="B88" s="502"/>
      <c r="C88" s="502"/>
      <c r="D88" s="502"/>
      <c r="E88" s="502"/>
      <c r="F88" s="502"/>
      <c r="G88" s="502"/>
      <c r="H88" s="229"/>
      <c r="J88" s="98">
        <v>12</v>
      </c>
      <c r="K88" s="99" t="s">
        <v>340</v>
      </c>
      <c r="L88" s="274">
        <v>379</v>
      </c>
      <c r="M88" s="100">
        <v>35500</v>
      </c>
      <c r="N88" s="203" t="s">
        <v>819</v>
      </c>
      <c r="O88" s="203" t="s">
        <v>823</v>
      </c>
      <c r="P88" s="221"/>
    </row>
    <row r="89" spans="1:16" ht="45" customHeight="1">
      <c r="A89" s="212" t="s">
        <v>12</v>
      </c>
      <c r="B89" s="212" t="s">
        <v>82</v>
      </c>
      <c r="C89" s="212" t="s">
        <v>81</v>
      </c>
      <c r="D89" s="213" t="s">
        <v>13</v>
      </c>
      <c r="E89" s="214" t="s">
        <v>14</v>
      </c>
      <c r="F89" s="214" t="s">
        <v>537</v>
      </c>
      <c r="G89" s="215" t="s">
        <v>218</v>
      </c>
      <c r="H89" s="229"/>
      <c r="J89" s="98">
        <v>13</v>
      </c>
      <c r="K89" s="99" t="s">
        <v>341</v>
      </c>
      <c r="L89" s="274">
        <v>554</v>
      </c>
      <c r="M89" s="100">
        <v>36200</v>
      </c>
      <c r="N89" s="203" t="s">
        <v>943</v>
      </c>
      <c r="O89" s="203" t="s">
        <v>950</v>
      </c>
      <c r="P89" s="221"/>
    </row>
    <row r="90" spans="1:16" ht="45" customHeight="1">
      <c r="A90" s="23">
        <v>1</v>
      </c>
      <c r="B90" s="24" t="s">
        <v>230</v>
      </c>
      <c r="C90" s="284">
        <v>442</v>
      </c>
      <c r="D90" s="25">
        <v>35836</v>
      </c>
      <c r="E90" s="51" t="s">
        <v>870</v>
      </c>
      <c r="F90" s="51" t="s">
        <v>881</v>
      </c>
      <c r="G90" s="190"/>
      <c r="H90" s="229"/>
      <c r="J90" s="98">
        <v>14</v>
      </c>
      <c r="K90" s="99" t="s">
        <v>342</v>
      </c>
      <c r="L90" s="274">
        <v>419</v>
      </c>
      <c r="M90" s="100">
        <v>35976</v>
      </c>
      <c r="N90" s="203" t="s">
        <v>858</v>
      </c>
      <c r="O90" s="203" t="s">
        <v>866</v>
      </c>
      <c r="P90" s="221"/>
    </row>
    <row r="91" spans="1:16" ht="45" customHeight="1">
      <c r="A91" s="23">
        <v>2</v>
      </c>
      <c r="B91" s="24" t="s">
        <v>231</v>
      </c>
      <c r="C91" s="284">
        <v>524</v>
      </c>
      <c r="D91" s="25">
        <v>35812</v>
      </c>
      <c r="E91" s="51" t="s">
        <v>1061</v>
      </c>
      <c r="F91" s="51" t="s">
        <v>923</v>
      </c>
      <c r="G91" s="190"/>
      <c r="H91" s="229"/>
      <c r="J91" s="98">
        <v>15</v>
      </c>
      <c r="K91" s="99" t="s">
        <v>343</v>
      </c>
      <c r="L91" s="274">
        <v>572</v>
      </c>
      <c r="M91" s="100">
        <v>36599</v>
      </c>
      <c r="N91" s="203" t="s">
        <v>966</v>
      </c>
      <c r="O91" s="203" t="s">
        <v>969</v>
      </c>
      <c r="P91" s="221"/>
    </row>
    <row r="92" spans="1:16" ht="45" customHeight="1">
      <c r="A92" s="23">
        <v>3</v>
      </c>
      <c r="B92" s="24" t="s">
        <v>232</v>
      </c>
      <c r="C92" s="284">
        <v>410</v>
      </c>
      <c r="D92" s="25">
        <v>35796</v>
      </c>
      <c r="E92" s="51" t="s">
        <v>840</v>
      </c>
      <c r="F92" s="51" t="s">
        <v>849</v>
      </c>
      <c r="G92" s="190"/>
      <c r="H92" s="229"/>
      <c r="J92" s="98">
        <v>16</v>
      </c>
      <c r="K92" s="99" t="s">
        <v>344</v>
      </c>
      <c r="L92" s="274">
        <v>397</v>
      </c>
      <c r="M92" s="100">
        <v>35491</v>
      </c>
      <c r="N92" s="203" t="s">
        <v>1030</v>
      </c>
      <c r="O92" s="203" t="s">
        <v>836</v>
      </c>
      <c r="P92" s="221"/>
    </row>
    <row r="93" spans="1:16" ht="45" customHeight="1">
      <c r="A93" s="23">
        <v>4</v>
      </c>
      <c r="B93" s="24" t="s">
        <v>233</v>
      </c>
      <c r="C93" s="284">
        <v>457</v>
      </c>
      <c r="D93" s="25">
        <v>36526</v>
      </c>
      <c r="E93" s="51" t="s">
        <v>884</v>
      </c>
      <c r="F93" s="51" t="s">
        <v>893</v>
      </c>
      <c r="G93" s="190"/>
      <c r="H93" s="229"/>
      <c r="J93" s="98">
        <v>17</v>
      </c>
      <c r="K93" s="99" t="s">
        <v>345</v>
      </c>
      <c r="L93" s="274">
        <v>545</v>
      </c>
      <c r="M93" s="100">
        <v>35476</v>
      </c>
      <c r="N93" s="203" t="s">
        <v>930</v>
      </c>
      <c r="O93" s="203" t="s">
        <v>936</v>
      </c>
      <c r="P93" s="221"/>
    </row>
    <row r="94" spans="1:16" ht="45" customHeight="1">
      <c r="A94" s="23">
        <v>5</v>
      </c>
      <c r="B94" s="24" t="s">
        <v>234</v>
      </c>
      <c r="C94" s="284">
        <v>465</v>
      </c>
      <c r="D94" s="25">
        <v>35796</v>
      </c>
      <c r="E94" s="51" t="s">
        <v>897</v>
      </c>
      <c r="F94" s="51" t="s">
        <v>905</v>
      </c>
      <c r="G94" s="190"/>
      <c r="H94" s="229"/>
      <c r="J94" s="98">
        <v>18</v>
      </c>
      <c r="K94" s="99" t="s">
        <v>346</v>
      </c>
      <c r="L94" s="274">
        <v>328</v>
      </c>
      <c r="M94" s="100">
        <v>35431</v>
      </c>
      <c r="N94" s="203" t="s">
        <v>805</v>
      </c>
      <c r="O94" s="203" t="s">
        <v>811</v>
      </c>
      <c r="P94" s="221"/>
    </row>
    <row r="95" spans="1:16" ht="45" customHeight="1">
      <c r="A95" s="23">
        <v>6</v>
      </c>
      <c r="B95" s="24" t="s">
        <v>235</v>
      </c>
      <c r="C95" s="284">
        <v>343</v>
      </c>
      <c r="D95" s="25">
        <v>36520</v>
      </c>
      <c r="E95" s="51" t="s">
        <v>1128</v>
      </c>
      <c r="F95" s="51" t="s">
        <v>812</v>
      </c>
      <c r="G95" s="190"/>
      <c r="H95" s="229"/>
      <c r="J95" s="98">
        <v>19</v>
      </c>
      <c r="K95" s="99" t="s">
        <v>347</v>
      </c>
      <c r="L95" s="274">
        <v>496</v>
      </c>
      <c r="M95" s="100">
        <v>35589</v>
      </c>
      <c r="N95" s="203" t="s">
        <v>1052</v>
      </c>
      <c r="O95" s="203" t="s">
        <v>908</v>
      </c>
      <c r="P95" s="221"/>
    </row>
    <row r="96" spans="1:16" ht="45" customHeight="1">
      <c r="A96" s="23">
        <v>7</v>
      </c>
      <c r="B96" s="24" t="s">
        <v>236</v>
      </c>
      <c r="C96" s="284">
        <v>581</v>
      </c>
      <c r="D96" s="25">
        <v>35782</v>
      </c>
      <c r="E96" s="51" t="s">
        <v>973</v>
      </c>
      <c r="F96" s="51" t="s">
        <v>980</v>
      </c>
      <c r="G96" s="190"/>
      <c r="H96" s="229"/>
      <c r="J96" s="98">
        <v>20</v>
      </c>
      <c r="K96" s="99" t="s">
        <v>348</v>
      </c>
      <c r="L96" s="274" t="s">
        <v>1072</v>
      </c>
      <c r="M96" s="100" t="s">
        <v>1072</v>
      </c>
      <c r="N96" s="203" t="s">
        <v>1072</v>
      </c>
      <c r="O96" s="203" t="s">
        <v>1072</v>
      </c>
      <c r="P96" s="221"/>
    </row>
    <row r="97" spans="1:16" ht="45" customHeight="1">
      <c r="A97" s="23">
        <v>8</v>
      </c>
      <c r="B97" s="24" t="s">
        <v>237</v>
      </c>
      <c r="C97" s="284">
        <v>563</v>
      </c>
      <c r="D97" s="25">
        <v>35875</v>
      </c>
      <c r="E97" s="51" t="s">
        <v>953</v>
      </c>
      <c r="F97" s="51" t="s">
        <v>959</v>
      </c>
      <c r="G97" s="190"/>
      <c r="H97" s="229"/>
      <c r="J97" s="495" t="s">
        <v>221</v>
      </c>
      <c r="K97" s="495"/>
      <c r="L97" s="495"/>
      <c r="M97" s="495"/>
      <c r="N97" s="495"/>
      <c r="O97" s="495"/>
      <c r="P97" s="495"/>
    </row>
    <row r="98" spans="1:16" ht="45" customHeight="1">
      <c r="A98" s="23">
        <v>9</v>
      </c>
      <c r="B98" s="24" t="s">
        <v>238</v>
      </c>
      <c r="C98" s="284">
        <v>392</v>
      </c>
      <c r="D98" s="25">
        <v>36001</v>
      </c>
      <c r="E98" s="51" t="s">
        <v>827</v>
      </c>
      <c r="F98" s="51" t="s">
        <v>835</v>
      </c>
      <c r="G98" s="190"/>
      <c r="H98" s="229"/>
      <c r="J98" s="493" t="s">
        <v>6</v>
      </c>
      <c r="K98" s="496"/>
      <c r="L98" s="493" t="s">
        <v>80</v>
      </c>
      <c r="M98" s="493" t="s">
        <v>21</v>
      </c>
      <c r="N98" s="493" t="s">
        <v>7</v>
      </c>
      <c r="O98" s="493" t="s">
        <v>537</v>
      </c>
      <c r="P98" s="493" t="s">
        <v>218</v>
      </c>
    </row>
    <row r="99" spans="1:16" ht="45" customHeight="1">
      <c r="A99" s="23">
        <v>10</v>
      </c>
      <c r="B99" s="24" t="s">
        <v>239</v>
      </c>
      <c r="C99" s="284">
        <v>474</v>
      </c>
      <c r="D99" s="25">
        <v>35796</v>
      </c>
      <c r="E99" s="51" t="s">
        <v>1037</v>
      </c>
      <c r="F99" s="51" t="s">
        <v>906</v>
      </c>
      <c r="G99" s="190"/>
      <c r="H99" s="229"/>
      <c r="J99" s="494"/>
      <c r="K99" s="496"/>
      <c r="L99" s="494"/>
      <c r="M99" s="494"/>
      <c r="N99" s="494"/>
      <c r="O99" s="494"/>
      <c r="P99" s="494"/>
    </row>
    <row r="100" spans="1:16" ht="45" customHeight="1">
      <c r="A100" s="23">
        <v>11</v>
      </c>
      <c r="B100" s="24" t="s">
        <v>240</v>
      </c>
      <c r="C100" s="284" t="s">
        <v>1072</v>
      </c>
      <c r="D100" s="25" t="s">
        <v>1072</v>
      </c>
      <c r="E100" s="51" t="s">
        <v>1072</v>
      </c>
      <c r="F100" s="51" t="s">
        <v>1072</v>
      </c>
      <c r="G100" s="190"/>
      <c r="H100" s="229"/>
      <c r="J100" s="74">
        <v>1</v>
      </c>
      <c r="K100" s="218" t="s">
        <v>187</v>
      </c>
      <c r="L100" s="286">
        <v>444</v>
      </c>
      <c r="M100" s="220">
        <v>35431</v>
      </c>
      <c r="N100" s="243" t="s">
        <v>878</v>
      </c>
      <c r="O100" s="243" t="s">
        <v>881</v>
      </c>
      <c r="P100" s="221"/>
    </row>
    <row r="101" spans="1:16" ht="45" customHeight="1">
      <c r="A101" s="23">
        <v>12</v>
      </c>
      <c r="B101" s="24" t="s">
        <v>241</v>
      </c>
      <c r="C101" s="284" t="s">
        <v>1072</v>
      </c>
      <c r="D101" s="25" t="s">
        <v>1072</v>
      </c>
      <c r="E101" s="51" t="s">
        <v>1072</v>
      </c>
      <c r="F101" s="51" t="s">
        <v>1072</v>
      </c>
      <c r="G101" s="190"/>
      <c r="H101" s="229"/>
      <c r="J101" s="74">
        <v>2</v>
      </c>
      <c r="K101" s="218" t="s">
        <v>188</v>
      </c>
      <c r="L101" s="286">
        <v>516</v>
      </c>
      <c r="M101" s="220">
        <v>35462</v>
      </c>
      <c r="N101" s="243" t="s">
        <v>1058</v>
      </c>
      <c r="O101" s="243" t="s">
        <v>923</v>
      </c>
      <c r="P101" s="221"/>
    </row>
    <row r="102" spans="1:16" ht="45" customHeight="1">
      <c r="A102" s="501" t="s">
        <v>17</v>
      </c>
      <c r="B102" s="502"/>
      <c r="C102" s="502"/>
      <c r="D102" s="502"/>
      <c r="E102" s="502"/>
      <c r="F102" s="502"/>
      <c r="G102" s="502"/>
      <c r="H102" s="229"/>
      <c r="J102" s="74">
        <v>3</v>
      </c>
      <c r="K102" s="218" t="s">
        <v>189</v>
      </c>
      <c r="L102" s="286">
        <v>413</v>
      </c>
      <c r="M102" s="220">
        <v>35431</v>
      </c>
      <c r="N102" s="243" t="s">
        <v>846</v>
      </c>
      <c r="O102" s="243" t="s">
        <v>849</v>
      </c>
      <c r="P102" s="221"/>
    </row>
    <row r="103" spans="1:16" ht="45" customHeight="1">
      <c r="A103" s="212" t="s">
        <v>12</v>
      </c>
      <c r="B103" s="212" t="s">
        <v>82</v>
      </c>
      <c r="C103" s="212" t="s">
        <v>81</v>
      </c>
      <c r="D103" s="213" t="s">
        <v>13</v>
      </c>
      <c r="E103" s="214" t="s">
        <v>14</v>
      </c>
      <c r="F103" s="214" t="s">
        <v>537</v>
      </c>
      <c r="G103" s="215" t="s">
        <v>218</v>
      </c>
      <c r="H103" s="229"/>
      <c r="J103" s="74">
        <v>4</v>
      </c>
      <c r="K103" s="218" t="s">
        <v>190</v>
      </c>
      <c r="L103" s="286">
        <v>453</v>
      </c>
      <c r="M103" s="220">
        <v>36526</v>
      </c>
      <c r="N103" s="243" t="s">
        <v>891</v>
      </c>
      <c r="O103" s="243" t="s">
        <v>893</v>
      </c>
      <c r="P103" s="221"/>
    </row>
    <row r="104" spans="1:16" ht="45" customHeight="1">
      <c r="A104" s="23">
        <v>1</v>
      </c>
      <c r="B104" s="24" t="s">
        <v>242</v>
      </c>
      <c r="C104" s="285">
        <v>510</v>
      </c>
      <c r="D104" s="25">
        <v>36161</v>
      </c>
      <c r="E104" s="51" t="s">
        <v>911</v>
      </c>
      <c r="F104" s="51" t="s">
        <v>920</v>
      </c>
      <c r="G104" s="190"/>
      <c r="H104" s="229"/>
      <c r="J104" s="74">
        <v>5</v>
      </c>
      <c r="K104" s="218" t="s">
        <v>191</v>
      </c>
      <c r="L104" s="286">
        <v>469</v>
      </c>
      <c r="M104" s="220">
        <v>35820</v>
      </c>
      <c r="N104" s="243" t="s">
        <v>903</v>
      </c>
      <c r="O104" s="243" t="s">
        <v>905</v>
      </c>
      <c r="P104" s="221"/>
    </row>
    <row r="105" spans="1:16" ht="45" customHeight="1">
      <c r="A105" s="23">
        <v>2</v>
      </c>
      <c r="B105" s="24" t="s">
        <v>243</v>
      </c>
      <c r="C105" s="285">
        <v>368</v>
      </c>
      <c r="D105" s="25">
        <v>35617</v>
      </c>
      <c r="E105" s="51" t="s">
        <v>816</v>
      </c>
      <c r="F105" s="51" t="s">
        <v>823</v>
      </c>
      <c r="G105" s="190"/>
      <c r="H105" s="229"/>
      <c r="J105" s="74">
        <v>6</v>
      </c>
      <c r="K105" s="218" t="s">
        <v>192</v>
      </c>
      <c r="L105" s="286">
        <v>348</v>
      </c>
      <c r="M105" s="220">
        <v>35567</v>
      </c>
      <c r="N105" s="243" t="s">
        <v>1021</v>
      </c>
      <c r="O105" s="243" t="s">
        <v>812</v>
      </c>
      <c r="P105" s="221"/>
    </row>
    <row r="106" spans="1:16" ht="45" customHeight="1">
      <c r="A106" s="23">
        <v>3</v>
      </c>
      <c r="B106" s="24" t="s">
        <v>244</v>
      </c>
      <c r="C106" s="285">
        <v>738</v>
      </c>
      <c r="D106" s="25">
        <v>35465</v>
      </c>
      <c r="E106" s="51" t="s">
        <v>939</v>
      </c>
      <c r="F106" s="51" t="s">
        <v>950</v>
      </c>
      <c r="G106" s="190"/>
      <c r="H106" s="229"/>
      <c r="J106" s="74">
        <v>7</v>
      </c>
      <c r="K106" s="218" t="s">
        <v>193</v>
      </c>
      <c r="L106" s="286">
        <v>579</v>
      </c>
      <c r="M106" s="220">
        <v>36267</v>
      </c>
      <c r="N106" s="243" t="s">
        <v>979</v>
      </c>
      <c r="O106" s="243" t="s">
        <v>980</v>
      </c>
      <c r="P106" s="221"/>
    </row>
    <row r="107" spans="1:16" ht="45" customHeight="1">
      <c r="A107" s="23">
        <v>4</v>
      </c>
      <c r="B107" s="24" t="s">
        <v>245</v>
      </c>
      <c r="C107" s="285">
        <v>430</v>
      </c>
      <c r="D107" s="25">
        <v>35709</v>
      </c>
      <c r="E107" s="51" t="s">
        <v>853</v>
      </c>
      <c r="F107" s="51" t="s">
        <v>866</v>
      </c>
      <c r="G107" s="190"/>
      <c r="H107" s="229"/>
      <c r="J107" s="74">
        <v>8</v>
      </c>
      <c r="K107" s="218" t="s">
        <v>194</v>
      </c>
      <c r="L107" s="286">
        <v>566</v>
      </c>
      <c r="M107" s="220">
        <v>35956</v>
      </c>
      <c r="N107" s="243" t="s">
        <v>958</v>
      </c>
      <c r="O107" s="243" t="s">
        <v>959</v>
      </c>
      <c r="P107" s="221"/>
    </row>
    <row r="108" spans="1:16" ht="45" customHeight="1">
      <c r="A108" s="23">
        <v>5</v>
      </c>
      <c r="B108" s="24" t="s">
        <v>246</v>
      </c>
      <c r="C108" s="285">
        <v>573</v>
      </c>
      <c r="D108" s="25">
        <v>36537</v>
      </c>
      <c r="E108" s="51" t="s">
        <v>963</v>
      </c>
      <c r="F108" s="51" t="s">
        <v>969</v>
      </c>
      <c r="G108" s="190"/>
      <c r="H108" s="229"/>
      <c r="J108" s="74">
        <v>9</v>
      </c>
      <c r="K108" s="218" t="s">
        <v>195</v>
      </c>
      <c r="L108" s="286">
        <v>389</v>
      </c>
      <c r="M108" s="220">
        <v>35847</v>
      </c>
      <c r="N108" s="243" t="s">
        <v>833</v>
      </c>
      <c r="O108" s="243" t="s">
        <v>835</v>
      </c>
      <c r="P108" s="221"/>
    </row>
    <row r="109" spans="1:16" ht="45" customHeight="1">
      <c r="A109" s="23">
        <v>6</v>
      </c>
      <c r="B109" s="24" t="s">
        <v>247</v>
      </c>
      <c r="C109" s="285">
        <v>400</v>
      </c>
      <c r="D109" s="25">
        <v>35804</v>
      </c>
      <c r="E109" s="51" t="s">
        <v>1027</v>
      </c>
      <c r="F109" s="51" t="s">
        <v>836</v>
      </c>
      <c r="G109" s="190"/>
      <c r="H109" s="229"/>
      <c r="J109" s="74">
        <v>10</v>
      </c>
      <c r="K109" s="218" t="s">
        <v>196</v>
      </c>
      <c r="L109" s="286">
        <v>478</v>
      </c>
      <c r="M109" s="220">
        <v>36312</v>
      </c>
      <c r="N109" s="243" t="s">
        <v>1044</v>
      </c>
      <c r="O109" s="243" t="s">
        <v>906</v>
      </c>
      <c r="P109" s="221"/>
    </row>
    <row r="110" spans="1:16" ht="45" customHeight="1">
      <c r="A110" s="23">
        <v>7</v>
      </c>
      <c r="B110" s="24" t="s">
        <v>248</v>
      </c>
      <c r="C110" s="285">
        <v>533</v>
      </c>
      <c r="D110" s="25">
        <v>36668</v>
      </c>
      <c r="E110" s="51" t="s">
        <v>927</v>
      </c>
      <c r="F110" s="51" t="s">
        <v>936</v>
      </c>
      <c r="G110" s="190"/>
      <c r="H110" s="229"/>
      <c r="J110" s="74">
        <v>11</v>
      </c>
      <c r="K110" s="218" t="s">
        <v>197</v>
      </c>
      <c r="L110" s="286">
        <v>513</v>
      </c>
      <c r="M110" s="220">
        <v>36161</v>
      </c>
      <c r="N110" s="243" t="s">
        <v>909</v>
      </c>
      <c r="O110" s="243" t="s">
        <v>920</v>
      </c>
      <c r="P110" s="221"/>
    </row>
    <row r="111" spans="1:16" ht="45" customHeight="1">
      <c r="A111" s="23">
        <v>8</v>
      </c>
      <c r="B111" s="24" t="s">
        <v>249</v>
      </c>
      <c r="C111" s="285">
        <v>327</v>
      </c>
      <c r="D111" s="25">
        <v>35796</v>
      </c>
      <c r="E111" s="51" t="s">
        <v>802</v>
      </c>
      <c r="F111" s="51" t="s">
        <v>811</v>
      </c>
      <c r="G111" s="190"/>
      <c r="H111" s="229"/>
      <c r="J111" s="74">
        <v>12</v>
      </c>
      <c r="K111" s="218" t="s">
        <v>198</v>
      </c>
      <c r="L111" s="286">
        <v>372</v>
      </c>
      <c r="M111" s="220">
        <v>37008</v>
      </c>
      <c r="N111" s="243" t="s">
        <v>821</v>
      </c>
      <c r="O111" s="243" t="s">
        <v>823</v>
      </c>
      <c r="P111" s="221"/>
    </row>
    <row r="112" spans="1:16" ht="45" customHeight="1">
      <c r="A112" s="23">
        <v>9</v>
      </c>
      <c r="B112" s="24" t="s">
        <v>250</v>
      </c>
      <c r="C112" s="285">
        <v>502</v>
      </c>
      <c r="D112" s="25">
        <v>36161</v>
      </c>
      <c r="E112" s="51" t="s">
        <v>1048</v>
      </c>
      <c r="F112" s="51" t="s">
        <v>908</v>
      </c>
      <c r="G112" s="190"/>
      <c r="H112" s="229"/>
      <c r="J112" s="74">
        <v>13</v>
      </c>
      <c r="K112" s="218" t="s">
        <v>199</v>
      </c>
      <c r="L112" s="286">
        <v>548</v>
      </c>
      <c r="M112" s="220">
        <v>35435</v>
      </c>
      <c r="N112" s="243" t="s">
        <v>946</v>
      </c>
      <c r="O112" s="243" t="s">
        <v>950</v>
      </c>
      <c r="P112" s="221"/>
    </row>
    <row r="113" spans="1:16" ht="45" customHeight="1">
      <c r="A113" s="23">
        <v>10</v>
      </c>
      <c r="B113" s="24" t="s">
        <v>251</v>
      </c>
      <c r="C113" s="285" t="s">
        <v>1072</v>
      </c>
      <c r="D113" s="25" t="s">
        <v>1072</v>
      </c>
      <c r="E113" s="51" t="s">
        <v>1072</v>
      </c>
      <c r="F113" s="51" t="s">
        <v>1072</v>
      </c>
      <c r="G113" s="190"/>
      <c r="H113" s="229"/>
      <c r="J113" s="74">
        <v>14</v>
      </c>
      <c r="K113" s="218" t="s">
        <v>200</v>
      </c>
      <c r="L113" s="286">
        <v>425</v>
      </c>
      <c r="M113" s="220">
        <v>35485</v>
      </c>
      <c r="N113" s="243" t="s">
        <v>862</v>
      </c>
      <c r="O113" s="243" t="s">
        <v>866</v>
      </c>
      <c r="P113" s="221"/>
    </row>
    <row r="114" spans="1:16" ht="45" customHeight="1">
      <c r="A114" s="23">
        <v>11</v>
      </c>
      <c r="B114" s="24" t="s">
        <v>252</v>
      </c>
      <c r="C114" s="285" t="s">
        <v>1072</v>
      </c>
      <c r="D114" s="25" t="s">
        <v>1072</v>
      </c>
      <c r="E114" s="51" t="s">
        <v>1072</v>
      </c>
      <c r="F114" s="51" t="s">
        <v>1072</v>
      </c>
      <c r="G114" s="190"/>
      <c r="H114" s="229"/>
      <c r="J114" s="74">
        <v>15</v>
      </c>
      <c r="K114" s="218" t="s">
        <v>201</v>
      </c>
      <c r="L114" s="286">
        <v>737</v>
      </c>
      <c r="M114" s="220">
        <v>36934</v>
      </c>
      <c r="N114" s="243" t="s">
        <v>962</v>
      </c>
      <c r="O114" s="243" t="s">
        <v>969</v>
      </c>
      <c r="P114" s="221"/>
    </row>
    <row r="115" spans="1:16" ht="45" customHeight="1">
      <c r="A115" s="23">
        <v>12</v>
      </c>
      <c r="B115" s="24" t="s">
        <v>253</v>
      </c>
      <c r="C115" s="285" t="s">
        <v>1072</v>
      </c>
      <c r="D115" s="25" t="s">
        <v>1072</v>
      </c>
      <c r="E115" s="51" t="s">
        <v>1072</v>
      </c>
      <c r="F115" s="51" t="s">
        <v>1072</v>
      </c>
      <c r="G115" s="190"/>
      <c r="H115" s="229"/>
      <c r="J115" s="74">
        <v>16</v>
      </c>
      <c r="K115" s="218" t="s">
        <v>202</v>
      </c>
      <c r="L115" s="286">
        <v>394</v>
      </c>
      <c r="M115" s="220">
        <v>0</v>
      </c>
      <c r="N115" s="243" t="s">
        <v>1033</v>
      </c>
      <c r="O115" s="243" t="s">
        <v>836</v>
      </c>
      <c r="P115" s="221"/>
    </row>
    <row r="116" spans="1:16" ht="45" customHeight="1">
      <c r="A116" s="501" t="s">
        <v>18</v>
      </c>
      <c r="B116" s="502"/>
      <c r="C116" s="502"/>
      <c r="D116" s="502"/>
      <c r="E116" s="502"/>
      <c r="F116" s="502"/>
      <c r="G116" s="502"/>
      <c r="H116" s="229"/>
      <c r="J116" s="74">
        <v>17</v>
      </c>
      <c r="K116" s="218" t="s">
        <v>203</v>
      </c>
      <c r="L116" s="286">
        <v>543</v>
      </c>
      <c r="M116" s="220">
        <v>36063</v>
      </c>
      <c r="N116" s="243" t="s">
        <v>934</v>
      </c>
      <c r="O116" s="243" t="s">
        <v>936</v>
      </c>
      <c r="P116" s="221"/>
    </row>
    <row r="117" spans="1:16" ht="45" customHeight="1">
      <c r="A117" s="212" t="s">
        <v>12</v>
      </c>
      <c r="B117" s="212" t="s">
        <v>82</v>
      </c>
      <c r="C117" s="212" t="s">
        <v>81</v>
      </c>
      <c r="D117" s="213" t="s">
        <v>13</v>
      </c>
      <c r="E117" s="214" t="s">
        <v>14</v>
      </c>
      <c r="F117" s="214" t="s">
        <v>537</v>
      </c>
      <c r="G117" s="215" t="s">
        <v>218</v>
      </c>
      <c r="H117" s="229"/>
      <c r="J117" s="74">
        <v>18</v>
      </c>
      <c r="K117" s="218" t="s">
        <v>204</v>
      </c>
      <c r="L117" s="286">
        <v>325</v>
      </c>
      <c r="M117" s="220">
        <v>35796</v>
      </c>
      <c r="N117" s="243" t="s">
        <v>808</v>
      </c>
      <c r="O117" s="243" t="s">
        <v>811</v>
      </c>
      <c r="P117" s="221"/>
    </row>
    <row r="118" spans="1:16" ht="45" customHeight="1">
      <c r="A118" s="23">
        <v>1</v>
      </c>
      <c r="B118" s="24" t="s">
        <v>254</v>
      </c>
      <c r="C118" s="284" t="s">
        <v>1072</v>
      </c>
      <c r="D118" s="25" t="s">
        <v>1072</v>
      </c>
      <c r="E118" s="51" t="s">
        <v>1072</v>
      </c>
      <c r="F118" s="51" t="s">
        <v>1072</v>
      </c>
      <c r="G118" s="190"/>
      <c r="H118" s="229"/>
      <c r="J118" s="74">
        <v>19</v>
      </c>
      <c r="K118" s="218" t="s">
        <v>205</v>
      </c>
      <c r="L118" s="286">
        <v>491</v>
      </c>
      <c r="M118" s="220">
        <v>35812</v>
      </c>
      <c r="N118" s="243" t="s">
        <v>1055</v>
      </c>
      <c r="O118" s="243" t="s">
        <v>908</v>
      </c>
      <c r="P118" s="221"/>
    </row>
    <row r="119" spans="1:16" ht="45" customHeight="1">
      <c r="A119" s="23">
        <v>2</v>
      </c>
      <c r="B119" s="24" t="s">
        <v>255</v>
      </c>
      <c r="C119" s="284" t="s">
        <v>1072</v>
      </c>
      <c r="D119" s="25" t="s">
        <v>1072</v>
      </c>
      <c r="E119" s="51" t="s">
        <v>1072</v>
      </c>
      <c r="F119" s="51" t="s">
        <v>1072</v>
      </c>
      <c r="G119" s="190"/>
      <c r="H119" s="229"/>
      <c r="J119" s="74">
        <v>20</v>
      </c>
      <c r="K119" s="218" t="s">
        <v>206</v>
      </c>
      <c r="L119" s="286" t="s">
        <v>1072</v>
      </c>
      <c r="M119" s="220" t="s">
        <v>1072</v>
      </c>
      <c r="N119" s="243" t="s">
        <v>1072</v>
      </c>
      <c r="O119" s="243" t="s">
        <v>1072</v>
      </c>
      <c r="P119" s="221"/>
    </row>
    <row r="120" spans="1:16" ht="45" customHeight="1">
      <c r="A120" s="23">
        <v>3</v>
      </c>
      <c r="B120" s="24" t="s">
        <v>256</v>
      </c>
      <c r="C120" s="284" t="s">
        <v>1072</v>
      </c>
      <c r="D120" s="25" t="s">
        <v>1072</v>
      </c>
      <c r="E120" s="51" t="s">
        <v>1072</v>
      </c>
      <c r="F120" s="51" t="s">
        <v>1072</v>
      </c>
      <c r="G120" s="190"/>
      <c r="H120" s="229"/>
      <c r="J120" s="74">
        <v>21</v>
      </c>
      <c r="K120" s="218" t="s">
        <v>207</v>
      </c>
      <c r="L120" s="286" t="s">
        <v>1072</v>
      </c>
      <c r="M120" s="220" t="s">
        <v>1072</v>
      </c>
      <c r="N120" s="243" t="s">
        <v>1072</v>
      </c>
      <c r="O120" s="243" t="s">
        <v>1072</v>
      </c>
      <c r="P120" s="221"/>
    </row>
    <row r="121" spans="1:16" ht="45" customHeight="1">
      <c r="A121" s="23">
        <v>4</v>
      </c>
      <c r="B121" s="24" t="s">
        <v>257</v>
      </c>
      <c r="C121" s="284" t="s">
        <v>1072</v>
      </c>
      <c r="D121" s="25" t="s">
        <v>1072</v>
      </c>
      <c r="E121" s="51" t="s">
        <v>1072</v>
      </c>
      <c r="F121" s="51" t="s">
        <v>1072</v>
      </c>
      <c r="G121" s="190"/>
      <c r="H121" s="229"/>
      <c r="J121" s="74">
        <v>22</v>
      </c>
      <c r="K121" s="218" t="s">
        <v>208</v>
      </c>
      <c r="L121" s="286" t="s">
        <v>1072</v>
      </c>
      <c r="M121" s="220" t="s">
        <v>1072</v>
      </c>
      <c r="N121" s="243" t="s">
        <v>1072</v>
      </c>
      <c r="O121" s="243" t="s">
        <v>1072</v>
      </c>
      <c r="P121" s="221"/>
    </row>
    <row r="122" spans="1:16" ht="45" customHeight="1">
      <c r="A122" s="23">
        <v>5</v>
      </c>
      <c r="B122" s="24" t="s">
        <v>258</v>
      </c>
      <c r="C122" s="284" t="s">
        <v>1072</v>
      </c>
      <c r="D122" s="25" t="s">
        <v>1072</v>
      </c>
      <c r="E122" s="51" t="s">
        <v>1072</v>
      </c>
      <c r="F122" s="51" t="s">
        <v>1072</v>
      </c>
      <c r="G122" s="190"/>
      <c r="H122" s="229"/>
      <c r="J122" s="74">
        <v>23</v>
      </c>
      <c r="K122" s="218" t="s">
        <v>209</v>
      </c>
      <c r="L122" s="286" t="s">
        <v>1072</v>
      </c>
      <c r="M122" s="220" t="s">
        <v>1072</v>
      </c>
      <c r="N122" s="243" t="s">
        <v>1072</v>
      </c>
      <c r="O122" s="243" t="s">
        <v>1072</v>
      </c>
      <c r="P122" s="221"/>
    </row>
    <row r="123" spans="1:16" ht="45" customHeight="1">
      <c r="A123" s="23">
        <v>6</v>
      </c>
      <c r="B123" s="24" t="s">
        <v>259</v>
      </c>
      <c r="C123" s="284" t="s">
        <v>1072</v>
      </c>
      <c r="D123" s="25" t="s">
        <v>1072</v>
      </c>
      <c r="E123" s="51" t="s">
        <v>1072</v>
      </c>
      <c r="F123" s="51" t="s">
        <v>1072</v>
      </c>
      <c r="G123" s="190"/>
      <c r="H123" s="229"/>
      <c r="J123" s="74">
        <v>24</v>
      </c>
      <c r="K123" s="218" t="s">
        <v>210</v>
      </c>
      <c r="L123" s="286" t="s">
        <v>1072</v>
      </c>
      <c r="M123" s="220" t="s">
        <v>1072</v>
      </c>
      <c r="N123" s="243" t="s">
        <v>1072</v>
      </c>
      <c r="O123" s="243" t="s">
        <v>1072</v>
      </c>
      <c r="P123" s="221"/>
    </row>
    <row r="124" spans="1:16" ht="45" customHeight="1">
      <c r="A124" s="23">
        <v>7</v>
      </c>
      <c r="B124" s="24" t="s">
        <v>260</v>
      </c>
      <c r="C124" s="284" t="s">
        <v>1072</v>
      </c>
      <c r="D124" s="25" t="s">
        <v>1072</v>
      </c>
      <c r="E124" s="51" t="s">
        <v>1072</v>
      </c>
      <c r="F124" s="51" t="s">
        <v>1072</v>
      </c>
      <c r="G124" s="190"/>
      <c r="H124" s="229"/>
      <c r="J124" s="74">
        <v>25</v>
      </c>
      <c r="K124" s="218" t="s">
        <v>211</v>
      </c>
      <c r="L124" s="286" t="s">
        <v>1072</v>
      </c>
      <c r="M124" s="220" t="s">
        <v>1072</v>
      </c>
      <c r="N124" s="243" t="s">
        <v>1072</v>
      </c>
      <c r="O124" s="243" t="s">
        <v>1072</v>
      </c>
      <c r="P124" s="221"/>
    </row>
    <row r="125" spans="1:16" ht="45" customHeight="1">
      <c r="A125" s="23">
        <v>8</v>
      </c>
      <c r="B125" s="24" t="s">
        <v>261</v>
      </c>
      <c r="C125" s="284" t="s">
        <v>1072</v>
      </c>
      <c r="D125" s="25" t="s">
        <v>1072</v>
      </c>
      <c r="E125" s="51" t="s">
        <v>1072</v>
      </c>
      <c r="F125" s="51" t="s">
        <v>1072</v>
      </c>
      <c r="G125" s="190"/>
      <c r="H125" s="229"/>
      <c r="J125" s="74">
        <v>26</v>
      </c>
      <c r="K125" s="218" t="s">
        <v>669</v>
      </c>
      <c r="L125" s="286" t="s">
        <v>1072</v>
      </c>
      <c r="M125" s="220" t="s">
        <v>1072</v>
      </c>
      <c r="N125" s="243" t="s">
        <v>1072</v>
      </c>
      <c r="O125" s="243" t="s">
        <v>1072</v>
      </c>
      <c r="P125" s="221"/>
    </row>
    <row r="126" spans="1:16" ht="45" customHeight="1">
      <c r="A126" s="23">
        <v>9</v>
      </c>
      <c r="B126" s="24" t="s">
        <v>262</v>
      </c>
      <c r="C126" s="284" t="s">
        <v>1072</v>
      </c>
      <c r="D126" s="25" t="s">
        <v>1072</v>
      </c>
      <c r="E126" s="51" t="s">
        <v>1072</v>
      </c>
      <c r="F126" s="51" t="s">
        <v>1072</v>
      </c>
      <c r="G126" s="190"/>
      <c r="H126" s="229"/>
      <c r="J126" s="503" t="s">
        <v>528</v>
      </c>
      <c r="K126" s="503"/>
      <c r="L126" s="503"/>
      <c r="M126" s="503"/>
      <c r="N126" s="503"/>
      <c r="O126" s="503"/>
      <c r="P126" s="503"/>
    </row>
    <row r="127" spans="1:16" ht="45" customHeight="1">
      <c r="A127" s="23">
        <v>10</v>
      </c>
      <c r="B127" s="24" t="s">
        <v>263</v>
      </c>
      <c r="C127" s="284" t="s">
        <v>1072</v>
      </c>
      <c r="D127" s="25" t="s">
        <v>1072</v>
      </c>
      <c r="E127" s="51" t="s">
        <v>1072</v>
      </c>
      <c r="F127" s="51" t="s">
        <v>1072</v>
      </c>
      <c r="G127" s="190"/>
      <c r="H127" s="229"/>
      <c r="J127" s="493" t="s">
        <v>6</v>
      </c>
      <c r="K127" s="496"/>
      <c r="L127" s="493" t="s">
        <v>80</v>
      </c>
      <c r="M127" s="493" t="s">
        <v>21</v>
      </c>
      <c r="N127" s="493" t="s">
        <v>7</v>
      </c>
      <c r="O127" s="493" t="s">
        <v>537</v>
      </c>
      <c r="P127" s="493" t="s">
        <v>218</v>
      </c>
    </row>
    <row r="128" spans="1:16" ht="45" customHeight="1">
      <c r="A128" s="23">
        <v>11</v>
      </c>
      <c r="B128" s="24" t="s">
        <v>264</v>
      </c>
      <c r="C128" s="284" t="s">
        <v>1072</v>
      </c>
      <c r="D128" s="25" t="s">
        <v>1072</v>
      </c>
      <c r="E128" s="51" t="s">
        <v>1072</v>
      </c>
      <c r="F128" s="51" t="s">
        <v>1072</v>
      </c>
      <c r="G128" s="190"/>
      <c r="H128" s="229"/>
      <c r="J128" s="494"/>
      <c r="K128" s="496"/>
      <c r="L128" s="494"/>
      <c r="M128" s="494"/>
      <c r="N128" s="494"/>
      <c r="O128" s="494"/>
      <c r="P128" s="494"/>
    </row>
    <row r="129" spans="1:16" ht="45" customHeight="1">
      <c r="A129" s="23">
        <v>12</v>
      </c>
      <c r="B129" s="24" t="s">
        <v>265</v>
      </c>
      <c r="C129" s="284" t="s">
        <v>1072</v>
      </c>
      <c r="D129" s="25" t="s">
        <v>1072</v>
      </c>
      <c r="E129" s="51" t="s">
        <v>1072</v>
      </c>
      <c r="F129" s="51" t="s">
        <v>1072</v>
      </c>
      <c r="G129" s="190"/>
      <c r="H129" s="229"/>
      <c r="J129" s="98">
        <v>1</v>
      </c>
      <c r="K129" s="99" t="s">
        <v>462</v>
      </c>
      <c r="L129" s="274">
        <v>441</v>
      </c>
      <c r="M129" s="100">
        <v>35465</v>
      </c>
      <c r="N129" s="203" t="s">
        <v>877</v>
      </c>
      <c r="O129" s="203" t="s">
        <v>881</v>
      </c>
      <c r="P129" s="221"/>
    </row>
    <row r="130" spans="1:16" ht="45" customHeight="1">
      <c r="A130" s="495" t="s">
        <v>601</v>
      </c>
      <c r="B130" s="495"/>
      <c r="C130" s="495"/>
      <c r="D130" s="495"/>
      <c r="E130" s="495"/>
      <c r="F130" s="495"/>
      <c r="G130" s="495"/>
      <c r="H130" s="229"/>
      <c r="J130" s="98">
        <v>2</v>
      </c>
      <c r="K130" s="99" t="s">
        <v>463</v>
      </c>
      <c r="L130" s="274">
        <v>518</v>
      </c>
      <c r="M130" s="100">
        <v>35749</v>
      </c>
      <c r="N130" s="203" t="s">
        <v>1067</v>
      </c>
      <c r="O130" s="203" t="s">
        <v>923</v>
      </c>
      <c r="P130" s="221"/>
    </row>
    <row r="131" spans="1:16" ht="45" customHeight="1">
      <c r="A131" s="501" t="s">
        <v>16</v>
      </c>
      <c r="B131" s="502"/>
      <c r="C131" s="502"/>
      <c r="D131" s="502"/>
      <c r="E131" s="502"/>
      <c r="F131" s="502"/>
      <c r="G131" s="502"/>
      <c r="H131" s="229"/>
      <c r="J131" s="98">
        <v>3</v>
      </c>
      <c r="K131" s="99" t="s">
        <v>464</v>
      </c>
      <c r="L131" s="274">
        <v>408</v>
      </c>
      <c r="M131" s="100">
        <v>35431</v>
      </c>
      <c r="N131" s="203" t="s">
        <v>844</v>
      </c>
      <c r="O131" s="203" t="s">
        <v>849</v>
      </c>
      <c r="P131" s="221"/>
    </row>
    <row r="132" spans="1:16" ht="45" customHeight="1">
      <c r="A132" s="212" t="s">
        <v>12</v>
      </c>
      <c r="B132" s="212" t="s">
        <v>82</v>
      </c>
      <c r="C132" s="212" t="s">
        <v>81</v>
      </c>
      <c r="D132" s="213" t="s">
        <v>13</v>
      </c>
      <c r="E132" s="214" t="s">
        <v>14</v>
      </c>
      <c r="F132" s="214" t="s">
        <v>537</v>
      </c>
      <c r="G132" s="215" t="s">
        <v>218</v>
      </c>
      <c r="H132" s="229"/>
      <c r="J132" s="98">
        <v>4</v>
      </c>
      <c r="K132" s="99" t="s">
        <v>465</v>
      </c>
      <c r="L132" s="274">
        <v>451</v>
      </c>
      <c r="M132" s="100">
        <v>36161</v>
      </c>
      <c r="N132" s="203" t="s">
        <v>888</v>
      </c>
      <c r="O132" s="203" t="s">
        <v>893</v>
      </c>
      <c r="P132" s="221"/>
    </row>
    <row r="133" spans="1:16" ht="45" customHeight="1">
      <c r="A133" s="23">
        <v>1</v>
      </c>
      <c r="B133" s="24" t="s">
        <v>670</v>
      </c>
      <c r="C133" s="284">
        <v>431</v>
      </c>
      <c r="D133" s="25">
        <v>35830</v>
      </c>
      <c r="E133" s="51" t="s">
        <v>873</v>
      </c>
      <c r="F133" s="51" t="s">
        <v>881</v>
      </c>
      <c r="G133" s="190"/>
      <c r="H133" s="229"/>
      <c r="J133" s="98">
        <v>5</v>
      </c>
      <c r="K133" s="99" t="s">
        <v>466</v>
      </c>
      <c r="L133" s="274">
        <v>462</v>
      </c>
      <c r="M133" s="100">
        <v>36269</v>
      </c>
      <c r="N133" s="203" t="s">
        <v>902</v>
      </c>
      <c r="O133" s="203" t="s">
        <v>905</v>
      </c>
      <c r="P133" s="221"/>
    </row>
    <row r="134" spans="1:16" ht="45" customHeight="1">
      <c r="A134" s="23">
        <v>2</v>
      </c>
      <c r="B134" s="24" t="s">
        <v>671</v>
      </c>
      <c r="C134" s="284">
        <v>669</v>
      </c>
      <c r="D134" s="25">
        <v>36093</v>
      </c>
      <c r="E134" s="51" t="s">
        <v>922</v>
      </c>
      <c r="F134" s="51" t="s">
        <v>923</v>
      </c>
      <c r="G134" s="190"/>
      <c r="H134" s="229"/>
      <c r="J134" s="98">
        <v>6</v>
      </c>
      <c r="K134" s="99" t="s">
        <v>467</v>
      </c>
      <c r="L134" s="274">
        <v>340</v>
      </c>
      <c r="M134" s="100">
        <v>35960</v>
      </c>
      <c r="N134" s="203" t="s">
        <v>1020</v>
      </c>
      <c r="O134" s="203" t="s">
        <v>812</v>
      </c>
      <c r="P134" s="221"/>
    </row>
    <row r="135" spans="1:16" ht="45" customHeight="1">
      <c r="A135" s="23">
        <v>3</v>
      </c>
      <c r="B135" s="24" t="s">
        <v>672</v>
      </c>
      <c r="C135" s="284">
        <v>411</v>
      </c>
      <c r="D135" s="25">
        <v>36161</v>
      </c>
      <c r="E135" s="51" t="s">
        <v>842</v>
      </c>
      <c r="F135" s="51" t="s">
        <v>849</v>
      </c>
      <c r="G135" s="190"/>
      <c r="H135" s="229"/>
      <c r="J135" s="98">
        <v>7</v>
      </c>
      <c r="K135" s="99" t="s">
        <v>468</v>
      </c>
      <c r="L135" s="274">
        <v>587</v>
      </c>
      <c r="M135" s="100">
        <v>35740</v>
      </c>
      <c r="N135" s="203" t="s">
        <v>978</v>
      </c>
      <c r="O135" s="203" t="s">
        <v>980</v>
      </c>
      <c r="P135" s="221"/>
    </row>
    <row r="136" spans="1:16" ht="45" customHeight="1">
      <c r="A136" s="23">
        <v>4</v>
      </c>
      <c r="B136" s="24" t="s">
        <v>673</v>
      </c>
      <c r="C136" s="284">
        <v>448</v>
      </c>
      <c r="D136" s="25">
        <v>35431</v>
      </c>
      <c r="E136" s="51" t="s">
        <v>887</v>
      </c>
      <c r="F136" s="51" t="s">
        <v>893</v>
      </c>
      <c r="G136" s="190"/>
      <c r="H136" s="229"/>
      <c r="J136" s="98">
        <v>8</v>
      </c>
      <c r="K136" s="99" t="s">
        <v>469</v>
      </c>
      <c r="L136" s="274">
        <v>565</v>
      </c>
      <c r="M136" s="100">
        <v>36617</v>
      </c>
      <c r="N136" s="203" t="s">
        <v>956</v>
      </c>
      <c r="O136" s="203" t="s">
        <v>959</v>
      </c>
      <c r="P136" s="221"/>
    </row>
    <row r="137" spans="1:16" ht="45" customHeight="1">
      <c r="A137" s="23">
        <v>5</v>
      </c>
      <c r="B137" s="24" t="s">
        <v>674</v>
      </c>
      <c r="C137" s="284">
        <v>467</v>
      </c>
      <c r="D137" s="25">
        <v>35529</v>
      </c>
      <c r="E137" s="51" t="s">
        <v>899</v>
      </c>
      <c r="F137" s="51" t="s">
        <v>905</v>
      </c>
      <c r="G137" s="190"/>
      <c r="H137" s="229"/>
      <c r="J137" s="98">
        <v>9</v>
      </c>
      <c r="K137" s="99" t="s">
        <v>470</v>
      </c>
      <c r="L137" s="274">
        <v>390</v>
      </c>
      <c r="M137" s="100">
        <v>36219</v>
      </c>
      <c r="N137" s="203" t="s">
        <v>832</v>
      </c>
      <c r="O137" s="203" t="s">
        <v>835</v>
      </c>
      <c r="P137" s="221"/>
    </row>
    <row r="138" spans="1:16" ht="45" customHeight="1">
      <c r="A138" s="23">
        <v>6</v>
      </c>
      <c r="B138" s="24" t="s">
        <v>675</v>
      </c>
      <c r="C138" s="284">
        <v>339</v>
      </c>
      <c r="D138" s="25">
        <v>35679</v>
      </c>
      <c r="E138" s="51" t="s">
        <v>1016</v>
      </c>
      <c r="F138" s="51" t="s">
        <v>812</v>
      </c>
      <c r="G138" s="190"/>
      <c r="H138" s="229"/>
      <c r="J138" s="98">
        <v>10</v>
      </c>
      <c r="K138" s="99" t="s">
        <v>471</v>
      </c>
      <c r="L138" s="274">
        <v>475</v>
      </c>
      <c r="M138" s="100">
        <v>35431</v>
      </c>
      <c r="N138" s="203" t="s">
        <v>1041</v>
      </c>
      <c r="O138" s="203" t="s">
        <v>906</v>
      </c>
      <c r="P138" s="221"/>
    </row>
    <row r="139" spans="1:16" ht="45" customHeight="1">
      <c r="A139" s="23">
        <v>7</v>
      </c>
      <c r="B139" s="24" t="s">
        <v>676</v>
      </c>
      <c r="C139" s="284">
        <v>580</v>
      </c>
      <c r="D139" s="25">
        <v>35444</v>
      </c>
      <c r="E139" s="51" t="s">
        <v>975</v>
      </c>
      <c r="F139" s="51" t="s">
        <v>980</v>
      </c>
      <c r="G139" s="190"/>
      <c r="H139" s="229"/>
      <c r="J139" s="98">
        <v>11</v>
      </c>
      <c r="K139" s="99" t="s">
        <v>472</v>
      </c>
      <c r="L139" s="274">
        <v>598</v>
      </c>
      <c r="M139" s="100">
        <v>36307</v>
      </c>
      <c r="N139" s="203" t="s">
        <v>916</v>
      </c>
      <c r="O139" s="203" t="s">
        <v>920</v>
      </c>
      <c r="P139" s="221"/>
    </row>
    <row r="140" spans="1:16" ht="45" customHeight="1">
      <c r="A140" s="23">
        <v>8</v>
      </c>
      <c r="B140" s="24" t="s">
        <v>677</v>
      </c>
      <c r="C140" s="284">
        <v>561</v>
      </c>
      <c r="D140" s="25">
        <v>36526</v>
      </c>
      <c r="E140" s="51" t="s">
        <v>955</v>
      </c>
      <c r="F140" s="51" t="s">
        <v>959</v>
      </c>
      <c r="G140" s="190"/>
      <c r="H140" s="229"/>
      <c r="J140" s="98">
        <v>12</v>
      </c>
      <c r="K140" s="99" t="s">
        <v>473</v>
      </c>
      <c r="L140" s="274">
        <v>379</v>
      </c>
      <c r="M140" s="100">
        <v>35500</v>
      </c>
      <c r="N140" s="203" t="s">
        <v>819</v>
      </c>
      <c r="O140" s="203" t="s">
        <v>823</v>
      </c>
      <c r="P140" s="221"/>
    </row>
    <row r="141" spans="1:16" ht="45" customHeight="1">
      <c r="A141" s="23">
        <v>9</v>
      </c>
      <c r="B141" s="24" t="s">
        <v>678</v>
      </c>
      <c r="C141" s="284">
        <v>385</v>
      </c>
      <c r="D141" s="25">
        <v>36079</v>
      </c>
      <c r="E141" s="51" t="s">
        <v>829</v>
      </c>
      <c r="F141" s="51" t="s">
        <v>835</v>
      </c>
      <c r="G141" s="190"/>
      <c r="H141" s="229"/>
      <c r="J141" s="98">
        <v>13</v>
      </c>
      <c r="K141" s="99" t="s">
        <v>474</v>
      </c>
      <c r="L141" s="274">
        <v>550</v>
      </c>
      <c r="M141" s="100">
        <v>35798</v>
      </c>
      <c r="N141" s="203" t="s">
        <v>944</v>
      </c>
      <c r="O141" s="203" t="s">
        <v>950</v>
      </c>
      <c r="P141" s="221"/>
    </row>
    <row r="142" spans="1:16" ht="45" customHeight="1">
      <c r="A142" s="23">
        <v>10</v>
      </c>
      <c r="B142" s="24" t="s">
        <v>679</v>
      </c>
      <c r="C142" s="284">
        <v>485</v>
      </c>
      <c r="D142" s="25">
        <v>35583</v>
      </c>
      <c r="E142" s="51" t="s">
        <v>1040</v>
      </c>
      <c r="F142" s="51" t="s">
        <v>906</v>
      </c>
      <c r="G142" s="190"/>
      <c r="H142" s="229"/>
      <c r="J142" s="98">
        <v>14</v>
      </c>
      <c r="K142" s="99" t="s">
        <v>475</v>
      </c>
      <c r="L142" s="274">
        <v>423</v>
      </c>
      <c r="M142" s="100">
        <v>35934</v>
      </c>
      <c r="N142" s="203" t="s">
        <v>861</v>
      </c>
      <c r="O142" s="203" t="s">
        <v>866</v>
      </c>
      <c r="P142" s="221"/>
    </row>
    <row r="143" spans="1:16" ht="45" customHeight="1">
      <c r="A143" s="23">
        <v>11</v>
      </c>
      <c r="B143" s="24" t="s">
        <v>680</v>
      </c>
      <c r="C143" s="284" t="s">
        <v>1072</v>
      </c>
      <c r="D143" s="25" t="s">
        <v>1072</v>
      </c>
      <c r="E143" s="51" t="s">
        <v>1072</v>
      </c>
      <c r="F143" s="51" t="s">
        <v>1072</v>
      </c>
      <c r="G143" s="190"/>
      <c r="H143" s="229"/>
      <c r="J143" s="98">
        <v>15</v>
      </c>
      <c r="K143" s="99" t="s">
        <v>476</v>
      </c>
      <c r="L143" s="274">
        <v>575</v>
      </c>
      <c r="M143" s="100">
        <v>36284</v>
      </c>
      <c r="N143" s="203" t="s">
        <v>967</v>
      </c>
      <c r="O143" s="203" t="s">
        <v>969</v>
      </c>
      <c r="P143" s="221"/>
    </row>
    <row r="144" spans="1:16" ht="45" customHeight="1">
      <c r="A144" s="23">
        <v>12</v>
      </c>
      <c r="B144" s="24" t="s">
        <v>681</v>
      </c>
      <c r="C144" s="284" t="s">
        <v>1072</v>
      </c>
      <c r="D144" s="25" t="s">
        <v>1072</v>
      </c>
      <c r="E144" s="51" t="s">
        <v>1072</v>
      </c>
      <c r="F144" s="51" t="s">
        <v>1072</v>
      </c>
      <c r="G144" s="190"/>
      <c r="H144" s="229"/>
      <c r="J144" s="98">
        <v>16</v>
      </c>
      <c r="K144" s="99" t="s">
        <v>477</v>
      </c>
      <c r="L144" s="274">
        <v>393</v>
      </c>
      <c r="M144" s="100">
        <v>36792</v>
      </c>
      <c r="N144" s="203" t="s">
        <v>1032</v>
      </c>
      <c r="O144" s="203" t="s">
        <v>836</v>
      </c>
      <c r="P144" s="221"/>
    </row>
    <row r="145" spans="1:16" ht="45" customHeight="1">
      <c r="A145" s="501" t="s">
        <v>17</v>
      </c>
      <c r="B145" s="502"/>
      <c r="C145" s="502"/>
      <c r="D145" s="502"/>
      <c r="E145" s="502"/>
      <c r="F145" s="502"/>
      <c r="G145" s="502"/>
      <c r="H145" s="229"/>
      <c r="I145" s="229"/>
      <c r="J145" s="98">
        <v>17</v>
      </c>
      <c r="K145" s="99" t="s">
        <v>478</v>
      </c>
      <c r="L145" s="274">
        <v>536</v>
      </c>
      <c r="M145" s="100">
        <v>36008</v>
      </c>
      <c r="N145" s="203" t="s">
        <v>933</v>
      </c>
      <c r="O145" s="203" t="s">
        <v>936</v>
      </c>
      <c r="P145" s="221"/>
    </row>
    <row r="146" spans="1:16" ht="45" customHeight="1">
      <c r="A146" s="212" t="s">
        <v>12</v>
      </c>
      <c r="B146" s="212" t="s">
        <v>82</v>
      </c>
      <c r="C146" s="212" t="s">
        <v>81</v>
      </c>
      <c r="D146" s="213" t="s">
        <v>13</v>
      </c>
      <c r="E146" s="214" t="s">
        <v>14</v>
      </c>
      <c r="F146" s="214" t="s">
        <v>537</v>
      </c>
      <c r="G146" s="215" t="s">
        <v>218</v>
      </c>
      <c r="H146" s="229"/>
      <c r="J146" s="98">
        <v>18</v>
      </c>
      <c r="K146" s="99" t="s">
        <v>479</v>
      </c>
      <c r="L146" s="274">
        <v>316</v>
      </c>
      <c r="M146" s="100">
        <v>35431</v>
      </c>
      <c r="N146" s="203" t="s">
        <v>807</v>
      </c>
      <c r="O146" s="203" t="s">
        <v>811</v>
      </c>
      <c r="P146" s="221"/>
    </row>
    <row r="147" spans="1:16" ht="45" customHeight="1">
      <c r="A147" s="23">
        <v>1</v>
      </c>
      <c r="B147" s="24" t="s">
        <v>682</v>
      </c>
      <c r="C147" s="285">
        <v>508</v>
      </c>
      <c r="D147" s="25">
        <v>36526</v>
      </c>
      <c r="E147" s="51" t="s">
        <v>910</v>
      </c>
      <c r="F147" s="51" t="s">
        <v>920</v>
      </c>
      <c r="G147" s="190"/>
      <c r="H147" s="229"/>
      <c r="J147" s="98">
        <v>19</v>
      </c>
      <c r="K147" s="99" t="s">
        <v>480</v>
      </c>
      <c r="L147" s="274">
        <v>493</v>
      </c>
      <c r="M147" s="100">
        <v>35468</v>
      </c>
      <c r="N147" s="203" t="s">
        <v>1054</v>
      </c>
      <c r="O147" s="203" t="s">
        <v>908</v>
      </c>
      <c r="P147" s="221"/>
    </row>
    <row r="148" spans="1:16" ht="45" customHeight="1">
      <c r="A148" s="23">
        <v>2</v>
      </c>
      <c r="B148" s="24" t="s">
        <v>683</v>
      </c>
      <c r="C148" s="285">
        <v>373</v>
      </c>
      <c r="D148" s="25">
        <v>35528</v>
      </c>
      <c r="E148" s="51" t="s">
        <v>818</v>
      </c>
      <c r="F148" s="51" t="s">
        <v>823</v>
      </c>
      <c r="G148" s="190"/>
      <c r="H148" s="229"/>
      <c r="J148" s="98">
        <v>20</v>
      </c>
      <c r="K148" s="99" t="s">
        <v>481</v>
      </c>
      <c r="L148" s="274" t="s">
        <v>1072</v>
      </c>
      <c r="M148" s="100" t="s">
        <v>1072</v>
      </c>
      <c r="N148" s="203" t="s">
        <v>1072</v>
      </c>
      <c r="O148" s="203" t="s">
        <v>1072</v>
      </c>
      <c r="P148" s="221"/>
    </row>
    <row r="149" spans="1:16" ht="45" customHeight="1">
      <c r="A149" s="23">
        <v>3</v>
      </c>
      <c r="B149" s="24" t="s">
        <v>684</v>
      </c>
      <c r="C149" s="285">
        <v>547</v>
      </c>
      <c r="D149" s="25">
        <v>35497</v>
      </c>
      <c r="E149" s="51" t="s">
        <v>940</v>
      </c>
      <c r="F149" s="51" t="s">
        <v>950</v>
      </c>
      <c r="G149" s="190"/>
      <c r="H149" s="229"/>
      <c r="J149" s="98">
        <v>21</v>
      </c>
      <c r="K149" s="99" t="s">
        <v>482</v>
      </c>
      <c r="L149" s="274" t="s">
        <v>1072</v>
      </c>
      <c r="M149" s="100" t="s">
        <v>1072</v>
      </c>
      <c r="N149" s="203" t="s">
        <v>1072</v>
      </c>
      <c r="O149" s="203" t="s">
        <v>1072</v>
      </c>
      <c r="P149" s="221"/>
    </row>
    <row r="150" spans="1:16" ht="45" customHeight="1">
      <c r="A150" s="23">
        <v>4</v>
      </c>
      <c r="B150" s="24" t="s">
        <v>685</v>
      </c>
      <c r="C150" s="285">
        <v>426</v>
      </c>
      <c r="D150" s="25">
        <v>35457</v>
      </c>
      <c r="E150" s="51" t="s">
        <v>857</v>
      </c>
      <c r="F150" s="51" t="s">
        <v>866</v>
      </c>
      <c r="G150" s="190"/>
      <c r="H150" s="229"/>
      <c r="J150" s="98">
        <v>22</v>
      </c>
      <c r="K150" s="99" t="s">
        <v>483</v>
      </c>
      <c r="L150" s="274" t="s">
        <v>1072</v>
      </c>
      <c r="M150" s="100" t="s">
        <v>1072</v>
      </c>
      <c r="N150" s="203" t="s">
        <v>1072</v>
      </c>
      <c r="O150" s="203" t="s">
        <v>1072</v>
      </c>
      <c r="P150" s="221"/>
    </row>
    <row r="151" spans="1:16" ht="45" customHeight="1">
      <c r="A151" s="23">
        <v>5</v>
      </c>
      <c r="B151" s="24" t="s">
        <v>686</v>
      </c>
      <c r="C151" s="285">
        <v>569</v>
      </c>
      <c r="D151" s="25">
        <v>35642</v>
      </c>
      <c r="E151" s="51" t="s">
        <v>965</v>
      </c>
      <c r="F151" s="51" t="s">
        <v>969</v>
      </c>
      <c r="G151" s="190"/>
      <c r="H151" s="229"/>
      <c r="J151" s="98">
        <v>23</v>
      </c>
      <c r="K151" s="99" t="s">
        <v>484</v>
      </c>
      <c r="L151" s="274" t="s">
        <v>1072</v>
      </c>
      <c r="M151" s="100" t="s">
        <v>1072</v>
      </c>
      <c r="N151" s="203" t="s">
        <v>1072</v>
      </c>
      <c r="O151" s="203" t="s">
        <v>1072</v>
      </c>
      <c r="P151" s="221"/>
    </row>
    <row r="152" spans="1:16" ht="45" customHeight="1">
      <c r="A152" s="23">
        <v>6</v>
      </c>
      <c r="B152" s="24" t="s">
        <v>687</v>
      </c>
      <c r="C152" s="285">
        <v>395</v>
      </c>
      <c r="D152" s="25">
        <v>35445</v>
      </c>
      <c r="E152" s="51" t="s">
        <v>1028</v>
      </c>
      <c r="F152" s="51" t="s">
        <v>836</v>
      </c>
      <c r="G152" s="190"/>
      <c r="H152" s="229"/>
      <c r="J152" s="98">
        <v>24</v>
      </c>
      <c r="K152" s="99" t="s">
        <v>485</v>
      </c>
      <c r="L152" s="274" t="s">
        <v>1072</v>
      </c>
      <c r="M152" s="100" t="s">
        <v>1072</v>
      </c>
      <c r="N152" s="203" t="s">
        <v>1072</v>
      </c>
      <c r="O152" s="203" t="s">
        <v>1072</v>
      </c>
      <c r="P152" s="221"/>
    </row>
    <row r="153" spans="1:16" ht="45" customHeight="1">
      <c r="A153" s="23">
        <v>7</v>
      </c>
      <c r="B153" s="24" t="s">
        <v>688</v>
      </c>
      <c r="C153" s="285">
        <v>541</v>
      </c>
      <c r="D153" s="25">
        <v>35565</v>
      </c>
      <c r="E153" s="51" t="s">
        <v>928</v>
      </c>
      <c r="F153" s="51" t="s">
        <v>936</v>
      </c>
      <c r="G153" s="190"/>
      <c r="H153" s="229"/>
      <c r="J153" s="98">
        <v>25</v>
      </c>
      <c r="K153" s="99" t="s">
        <v>486</v>
      </c>
      <c r="L153" s="274" t="s">
        <v>1072</v>
      </c>
      <c r="M153" s="100" t="s">
        <v>1072</v>
      </c>
      <c r="N153" s="203" t="s">
        <v>1072</v>
      </c>
      <c r="O153" s="203" t="s">
        <v>1072</v>
      </c>
      <c r="P153" s="221"/>
    </row>
    <row r="154" spans="1:16" ht="45" customHeight="1">
      <c r="A154" s="23">
        <v>8</v>
      </c>
      <c r="B154" s="24" t="s">
        <v>689</v>
      </c>
      <c r="C154" s="285">
        <v>318</v>
      </c>
      <c r="D154" s="25">
        <v>35796</v>
      </c>
      <c r="E154" s="51" t="s">
        <v>804</v>
      </c>
      <c r="F154" s="51" t="s">
        <v>811</v>
      </c>
      <c r="G154" s="190"/>
      <c r="H154" s="229"/>
      <c r="I154" s="229"/>
      <c r="J154" s="229"/>
      <c r="K154" s="229"/>
      <c r="L154" s="229"/>
      <c r="M154" s="229"/>
      <c r="N154" s="229"/>
      <c r="O154" s="229"/>
      <c r="P154" s="229"/>
    </row>
    <row r="155" spans="1:16" ht="45" customHeight="1">
      <c r="A155" s="23">
        <v>9</v>
      </c>
      <c r="B155" s="24" t="s">
        <v>690</v>
      </c>
      <c r="C155" s="285">
        <v>488</v>
      </c>
      <c r="D155" s="25">
        <v>36078</v>
      </c>
      <c r="E155" s="51" t="s">
        <v>1051</v>
      </c>
      <c r="F155" s="51" t="s">
        <v>908</v>
      </c>
      <c r="G155" s="190"/>
      <c r="H155" s="229"/>
      <c r="J155" s="229"/>
      <c r="K155" s="229"/>
      <c r="L155" s="229"/>
      <c r="M155" s="229"/>
      <c r="N155" s="229"/>
      <c r="O155" s="229"/>
      <c r="P155" s="229"/>
    </row>
    <row r="156" spans="1:16" ht="45" customHeight="1">
      <c r="A156" s="23">
        <v>10</v>
      </c>
      <c r="B156" s="24" t="s">
        <v>691</v>
      </c>
      <c r="C156" s="285" t="s">
        <v>1072</v>
      </c>
      <c r="D156" s="25" t="s">
        <v>1072</v>
      </c>
      <c r="E156" s="51" t="s">
        <v>1072</v>
      </c>
      <c r="F156" s="51" t="s">
        <v>1072</v>
      </c>
      <c r="G156" s="190"/>
      <c r="H156" s="229"/>
      <c r="J156" s="229"/>
      <c r="K156" s="229"/>
      <c r="L156" s="229"/>
      <c r="M156" s="229"/>
      <c r="N156" s="229"/>
      <c r="O156" s="229"/>
      <c r="P156" s="229"/>
    </row>
    <row r="157" spans="1:16" ht="45" customHeight="1">
      <c r="A157" s="23">
        <v>11</v>
      </c>
      <c r="B157" s="24" t="s">
        <v>692</v>
      </c>
      <c r="C157" s="285" t="s">
        <v>1072</v>
      </c>
      <c r="D157" s="25" t="s">
        <v>1072</v>
      </c>
      <c r="E157" s="51" t="s">
        <v>1072</v>
      </c>
      <c r="F157" s="51" t="s">
        <v>1072</v>
      </c>
      <c r="G157" s="190"/>
      <c r="H157" s="229"/>
      <c r="J157" s="229"/>
      <c r="K157" s="229"/>
      <c r="L157" s="229"/>
      <c r="M157" s="229"/>
      <c r="N157" s="229"/>
      <c r="O157" s="229"/>
      <c r="P157" s="229"/>
    </row>
    <row r="158" spans="1:16" ht="45" customHeight="1">
      <c r="A158" s="23">
        <v>12</v>
      </c>
      <c r="B158" s="24" t="s">
        <v>693</v>
      </c>
      <c r="C158" s="285" t="s">
        <v>1072</v>
      </c>
      <c r="D158" s="25" t="s">
        <v>1072</v>
      </c>
      <c r="E158" s="51" t="s">
        <v>1072</v>
      </c>
      <c r="F158" s="51" t="s">
        <v>1072</v>
      </c>
      <c r="G158" s="190"/>
      <c r="H158" s="229"/>
      <c r="J158" s="229"/>
      <c r="K158" s="229"/>
      <c r="L158" s="229"/>
      <c r="M158" s="229"/>
      <c r="N158" s="229"/>
      <c r="O158" s="229"/>
      <c r="P158" s="229"/>
    </row>
    <row r="159" spans="1:16" ht="34.5" customHeight="1">
      <c r="A159" s="500" t="s">
        <v>535</v>
      </c>
      <c r="B159" s="500"/>
      <c r="C159" s="500"/>
      <c r="D159" s="500"/>
      <c r="E159" s="500"/>
      <c r="F159" s="500"/>
      <c r="G159" s="500"/>
      <c r="J159" s="500" t="s">
        <v>536</v>
      </c>
      <c r="K159" s="500"/>
      <c r="L159" s="500"/>
      <c r="M159" s="500"/>
      <c r="N159" s="500"/>
      <c r="O159" s="500"/>
      <c r="P159" s="500"/>
    </row>
    <row r="160" spans="1:16" ht="36.75" customHeight="1">
      <c r="A160" s="501" t="s">
        <v>16</v>
      </c>
      <c r="B160" s="502"/>
      <c r="C160" s="502"/>
      <c r="D160" s="502"/>
      <c r="E160" s="502"/>
      <c r="F160" s="502"/>
      <c r="G160" s="502"/>
      <c r="J160" s="501" t="s">
        <v>16</v>
      </c>
      <c r="K160" s="502"/>
      <c r="L160" s="502"/>
      <c r="M160" s="502"/>
      <c r="N160" s="502"/>
      <c r="O160" s="502"/>
      <c r="P160" s="502"/>
    </row>
    <row r="161" spans="1:16" ht="36.75" customHeight="1">
      <c r="A161" s="212" t="s">
        <v>12</v>
      </c>
      <c r="B161" s="212" t="s">
        <v>82</v>
      </c>
      <c r="C161" s="212" t="s">
        <v>81</v>
      </c>
      <c r="D161" s="213" t="s">
        <v>13</v>
      </c>
      <c r="E161" s="214" t="s">
        <v>14</v>
      </c>
      <c r="F161" s="214" t="s">
        <v>537</v>
      </c>
      <c r="G161" s="212" t="s">
        <v>218</v>
      </c>
      <c r="J161" s="212" t="s">
        <v>12</v>
      </c>
      <c r="K161" s="212" t="s">
        <v>82</v>
      </c>
      <c r="L161" s="212" t="s">
        <v>81</v>
      </c>
      <c r="M161" s="213" t="s">
        <v>13</v>
      </c>
      <c r="N161" s="214" t="s">
        <v>14</v>
      </c>
      <c r="O161" s="214" t="s">
        <v>537</v>
      </c>
      <c r="P161" s="212" t="s">
        <v>218</v>
      </c>
    </row>
    <row r="162" spans="1:16" ht="76.5" customHeight="1">
      <c r="A162" s="74">
        <v>1</v>
      </c>
      <c r="B162" s="218" t="s">
        <v>487</v>
      </c>
      <c r="C162" s="283" t="s">
        <v>1072</v>
      </c>
      <c r="D162" s="128" t="s">
        <v>1072</v>
      </c>
      <c r="E162" s="219" t="s">
        <v>1072</v>
      </c>
      <c r="F162" s="219" t="s">
        <v>1072</v>
      </c>
      <c r="G162" s="129"/>
      <c r="J162" s="74">
        <v>1</v>
      </c>
      <c r="K162" s="218" t="s">
        <v>495</v>
      </c>
      <c r="L162" s="283" t="s">
        <v>1072</v>
      </c>
      <c r="M162" s="128" t="s">
        <v>1072</v>
      </c>
      <c r="N162" s="219" t="s">
        <v>1072</v>
      </c>
      <c r="O162" s="219" t="s">
        <v>1072</v>
      </c>
      <c r="P162" s="129"/>
    </row>
    <row r="163" spans="1:16" ht="76.5" customHeight="1">
      <c r="A163" s="74">
        <v>2</v>
      </c>
      <c r="B163" s="218" t="s">
        <v>488</v>
      </c>
      <c r="C163" s="283" t="s">
        <v>1115</v>
      </c>
      <c r="D163" s="128" t="s">
        <v>1073</v>
      </c>
      <c r="E163" s="219" t="s">
        <v>1116</v>
      </c>
      <c r="F163" s="219" t="s">
        <v>881</v>
      </c>
      <c r="G163" s="129"/>
      <c r="J163" s="74">
        <v>2</v>
      </c>
      <c r="K163" s="218" t="s">
        <v>496</v>
      </c>
      <c r="L163" s="283" t="s">
        <v>1083</v>
      </c>
      <c r="M163" s="128" t="s">
        <v>1073</v>
      </c>
      <c r="N163" s="219" t="s">
        <v>1082</v>
      </c>
      <c r="O163" s="219" t="s">
        <v>959</v>
      </c>
      <c r="P163" s="129"/>
    </row>
    <row r="164" spans="1:16" ht="76.5" customHeight="1">
      <c r="A164" s="74">
        <v>3</v>
      </c>
      <c r="B164" s="218" t="s">
        <v>489</v>
      </c>
      <c r="C164" s="283" t="s">
        <v>1087</v>
      </c>
      <c r="D164" s="128" t="s">
        <v>1073</v>
      </c>
      <c r="E164" s="219" t="s">
        <v>1088</v>
      </c>
      <c r="F164" s="219" t="s">
        <v>923</v>
      </c>
      <c r="G164" s="129"/>
      <c r="J164" s="74">
        <v>3</v>
      </c>
      <c r="K164" s="218" t="s">
        <v>497</v>
      </c>
      <c r="L164" s="283" t="s">
        <v>1131</v>
      </c>
      <c r="M164" s="128" t="s">
        <v>1073</v>
      </c>
      <c r="N164" s="219" t="s">
        <v>1110</v>
      </c>
      <c r="O164" s="219" t="s">
        <v>835</v>
      </c>
      <c r="P164" s="129"/>
    </row>
    <row r="165" spans="1:16" ht="76.5" customHeight="1">
      <c r="A165" s="74">
        <v>4</v>
      </c>
      <c r="B165" s="218" t="s">
        <v>490</v>
      </c>
      <c r="C165" s="283" t="s">
        <v>1089</v>
      </c>
      <c r="D165" s="128" t="s">
        <v>1073</v>
      </c>
      <c r="E165" s="219" t="s">
        <v>1090</v>
      </c>
      <c r="F165" s="219" t="s">
        <v>849</v>
      </c>
      <c r="G165" s="129"/>
      <c r="J165" s="74">
        <v>4</v>
      </c>
      <c r="K165" s="218" t="s">
        <v>498</v>
      </c>
      <c r="L165" s="283" t="s">
        <v>1108</v>
      </c>
      <c r="M165" s="128" t="s">
        <v>1073</v>
      </c>
      <c r="N165" s="219" t="s">
        <v>1109</v>
      </c>
      <c r="O165" s="219" t="s">
        <v>906</v>
      </c>
      <c r="P165" s="129"/>
    </row>
    <row r="166" spans="1:16" ht="76.5" customHeight="1">
      <c r="A166" s="74">
        <v>5</v>
      </c>
      <c r="B166" s="218" t="s">
        <v>491</v>
      </c>
      <c r="C166" s="283" t="s">
        <v>1130</v>
      </c>
      <c r="D166" s="128" t="s">
        <v>1003</v>
      </c>
      <c r="E166" s="219" t="s">
        <v>1129</v>
      </c>
      <c r="F166" s="219" t="s">
        <v>893</v>
      </c>
      <c r="G166" s="129"/>
      <c r="J166" s="74">
        <v>5</v>
      </c>
      <c r="K166" s="218" t="s">
        <v>499</v>
      </c>
      <c r="L166" s="283" t="s">
        <v>1111</v>
      </c>
      <c r="M166" s="128" t="s">
        <v>1073</v>
      </c>
      <c r="N166" s="219" t="s">
        <v>1112</v>
      </c>
      <c r="O166" s="219" t="s">
        <v>920</v>
      </c>
      <c r="P166" s="129"/>
    </row>
    <row r="167" spans="1:16" ht="76.5" customHeight="1">
      <c r="A167" s="74">
        <v>6</v>
      </c>
      <c r="B167" s="218" t="s">
        <v>492</v>
      </c>
      <c r="C167" s="283" t="s">
        <v>1104</v>
      </c>
      <c r="D167" s="128" t="s">
        <v>1073</v>
      </c>
      <c r="E167" s="219" t="s">
        <v>1105</v>
      </c>
      <c r="F167" s="219" t="s">
        <v>905</v>
      </c>
      <c r="G167" s="129"/>
      <c r="J167" s="74">
        <v>6</v>
      </c>
      <c r="K167" s="218" t="s">
        <v>500</v>
      </c>
      <c r="L167" s="283" t="s">
        <v>1132</v>
      </c>
      <c r="M167" s="128" t="s">
        <v>1003</v>
      </c>
      <c r="N167" s="219" t="s">
        <v>1096</v>
      </c>
      <c r="O167" s="219" t="s">
        <v>823</v>
      </c>
      <c r="P167" s="129"/>
    </row>
    <row r="168" spans="1:16" ht="76.5" customHeight="1">
      <c r="A168" s="74">
        <v>7</v>
      </c>
      <c r="B168" s="218" t="s">
        <v>493</v>
      </c>
      <c r="C168" s="283" t="s">
        <v>1092</v>
      </c>
      <c r="D168" s="128" t="s">
        <v>1003</v>
      </c>
      <c r="E168" s="219" t="s">
        <v>1091</v>
      </c>
      <c r="F168" s="219" t="s">
        <v>812</v>
      </c>
      <c r="G168" s="129"/>
      <c r="J168" s="74">
        <v>7</v>
      </c>
      <c r="K168" s="218" t="s">
        <v>501</v>
      </c>
      <c r="L168" s="283" t="s">
        <v>1133</v>
      </c>
      <c r="M168" s="128" t="s">
        <v>1073</v>
      </c>
      <c r="N168" s="219" t="s">
        <v>1084</v>
      </c>
      <c r="O168" s="219" t="s">
        <v>950</v>
      </c>
      <c r="P168" s="129"/>
    </row>
    <row r="169" spans="1:16" ht="76.5" customHeight="1">
      <c r="A169" s="74">
        <v>8</v>
      </c>
      <c r="B169" s="218" t="s">
        <v>494</v>
      </c>
      <c r="C169" s="283" t="s">
        <v>1102</v>
      </c>
      <c r="D169" s="128" t="s">
        <v>1003</v>
      </c>
      <c r="E169" s="219" t="s">
        <v>1101</v>
      </c>
      <c r="F169" s="219" t="s">
        <v>980</v>
      </c>
      <c r="G169" s="129"/>
      <c r="J169" s="74">
        <v>8</v>
      </c>
      <c r="K169" s="218" t="s">
        <v>502</v>
      </c>
      <c r="L169" s="283" t="s">
        <v>1072</v>
      </c>
      <c r="M169" s="128" t="s">
        <v>1072</v>
      </c>
      <c r="N169" s="219" t="s">
        <v>1072</v>
      </c>
      <c r="O169" s="219" t="s">
        <v>1072</v>
      </c>
      <c r="P169" s="129"/>
    </row>
    <row r="170" spans="1:16" ht="36.75" customHeight="1">
      <c r="A170" s="501" t="s">
        <v>18</v>
      </c>
      <c r="B170" s="502"/>
      <c r="C170" s="502"/>
      <c r="D170" s="502"/>
      <c r="E170" s="502"/>
      <c r="F170" s="502"/>
      <c r="G170" s="502"/>
      <c r="J170" s="501" t="s">
        <v>647</v>
      </c>
      <c r="K170" s="502"/>
      <c r="L170" s="502"/>
      <c r="M170" s="502"/>
      <c r="N170" s="502"/>
      <c r="O170" s="502"/>
      <c r="P170" s="502"/>
    </row>
    <row r="171" spans="1:16" ht="36.75" customHeight="1">
      <c r="A171" s="212" t="s">
        <v>12</v>
      </c>
      <c r="B171" s="212" t="s">
        <v>82</v>
      </c>
      <c r="C171" s="212" t="s">
        <v>81</v>
      </c>
      <c r="D171" s="213" t="s">
        <v>13</v>
      </c>
      <c r="E171" s="214" t="s">
        <v>14</v>
      </c>
      <c r="F171" s="214" t="s">
        <v>537</v>
      </c>
      <c r="G171" s="212" t="s">
        <v>218</v>
      </c>
      <c r="J171" s="212" t="s">
        <v>12</v>
      </c>
      <c r="K171" s="212" t="s">
        <v>82</v>
      </c>
      <c r="L171" s="212" t="s">
        <v>81</v>
      </c>
      <c r="M171" s="213" t="s">
        <v>13</v>
      </c>
      <c r="N171" s="214" t="s">
        <v>14</v>
      </c>
      <c r="O171" s="214" t="s">
        <v>537</v>
      </c>
      <c r="P171" s="212" t="s">
        <v>218</v>
      </c>
    </row>
    <row r="172" spans="1:16" ht="81.75" customHeight="1">
      <c r="A172" s="74">
        <v>1</v>
      </c>
      <c r="B172" s="218" t="s">
        <v>727</v>
      </c>
      <c r="C172" s="283" t="s">
        <v>1072</v>
      </c>
      <c r="D172" s="128" t="s">
        <v>1072</v>
      </c>
      <c r="E172" s="219" t="s">
        <v>1072</v>
      </c>
      <c r="F172" s="219" t="s">
        <v>1072</v>
      </c>
      <c r="G172" s="129"/>
      <c r="J172" s="74">
        <v>1</v>
      </c>
      <c r="K172" s="218" t="s">
        <v>735</v>
      </c>
      <c r="L172" s="283" t="s">
        <v>1072</v>
      </c>
      <c r="M172" s="128" t="s">
        <v>1072</v>
      </c>
      <c r="N172" s="219" t="s">
        <v>1072</v>
      </c>
      <c r="O172" s="219" t="s">
        <v>1072</v>
      </c>
      <c r="P172" s="129"/>
    </row>
    <row r="173" spans="1:16" ht="81.75" customHeight="1">
      <c r="A173" s="74">
        <v>2</v>
      </c>
      <c r="B173" s="218" t="s">
        <v>728</v>
      </c>
      <c r="C173" s="283" t="s">
        <v>1077</v>
      </c>
      <c r="D173" s="128" t="s">
        <v>1003</v>
      </c>
      <c r="E173" s="219" t="s">
        <v>1076</v>
      </c>
      <c r="F173" s="219" t="s">
        <v>866</v>
      </c>
      <c r="G173" s="129"/>
      <c r="J173" s="74">
        <v>2</v>
      </c>
      <c r="K173" s="218" t="s">
        <v>736</v>
      </c>
      <c r="L173" s="283" t="s">
        <v>1072</v>
      </c>
      <c r="M173" s="128" t="s">
        <v>1072</v>
      </c>
      <c r="N173" s="219" t="s">
        <v>1072</v>
      </c>
      <c r="O173" s="219" t="s">
        <v>1072</v>
      </c>
      <c r="P173" s="129"/>
    </row>
    <row r="174" spans="1:16" ht="81.75" customHeight="1">
      <c r="A174" s="74">
        <v>3</v>
      </c>
      <c r="B174" s="218" t="s">
        <v>729</v>
      </c>
      <c r="C174" s="283" t="s">
        <v>1113</v>
      </c>
      <c r="D174" s="128" t="s">
        <v>1073</v>
      </c>
      <c r="E174" s="219" t="s">
        <v>1114</v>
      </c>
      <c r="F174" s="219" t="s">
        <v>969</v>
      </c>
      <c r="G174" s="129"/>
      <c r="J174" s="74">
        <v>3</v>
      </c>
      <c r="K174" s="218" t="s">
        <v>737</v>
      </c>
      <c r="L174" s="283" t="s">
        <v>1072</v>
      </c>
      <c r="M174" s="128" t="s">
        <v>1072</v>
      </c>
      <c r="N174" s="219" t="s">
        <v>1072</v>
      </c>
      <c r="O174" s="219" t="s">
        <v>1072</v>
      </c>
      <c r="P174" s="129"/>
    </row>
    <row r="175" spans="1:16" ht="81.75" customHeight="1">
      <c r="A175" s="74">
        <v>4</v>
      </c>
      <c r="B175" s="218" t="s">
        <v>730</v>
      </c>
      <c r="C175" s="283" t="s">
        <v>1004</v>
      </c>
      <c r="D175" s="128" t="s">
        <v>1003</v>
      </c>
      <c r="E175" s="219" t="s">
        <v>1034</v>
      </c>
      <c r="F175" s="219" t="s">
        <v>836</v>
      </c>
      <c r="G175" s="129"/>
      <c r="J175" s="74">
        <v>4</v>
      </c>
      <c r="K175" s="218" t="s">
        <v>738</v>
      </c>
      <c r="L175" s="283" t="s">
        <v>1072</v>
      </c>
      <c r="M175" s="128" t="s">
        <v>1072</v>
      </c>
      <c r="N175" s="219" t="s">
        <v>1072</v>
      </c>
      <c r="O175" s="219" t="s">
        <v>1072</v>
      </c>
      <c r="P175" s="129"/>
    </row>
    <row r="176" spans="1:16" ht="81.75" customHeight="1">
      <c r="A176" s="74">
        <v>5</v>
      </c>
      <c r="B176" s="218" t="s">
        <v>731</v>
      </c>
      <c r="C176" s="283" t="s">
        <v>1085</v>
      </c>
      <c r="D176" s="128" t="s">
        <v>1073</v>
      </c>
      <c r="E176" s="219" t="s">
        <v>1086</v>
      </c>
      <c r="F176" s="219" t="s">
        <v>936</v>
      </c>
      <c r="G176" s="129"/>
      <c r="J176" s="74">
        <v>5</v>
      </c>
      <c r="K176" s="218" t="s">
        <v>739</v>
      </c>
      <c r="L176" s="283" t="s">
        <v>1072</v>
      </c>
      <c r="M176" s="128" t="s">
        <v>1072</v>
      </c>
      <c r="N176" s="219" t="s">
        <v>1072</v>
      </c>
      <c r="O176" s="219" t="s">
        <v>1072</v>
      </c>
      <c r="P176" s="129"/>
    </row>
    <row r="177" spans="1:16" ht="81.75" customHeight="1">
      <c r="A177" s="74">
        <v>6</v>
      </c>
      <c r="B177" s="218" t="s">
        <v>732</v>
      </c>
      <c r="C177" s="283" t="s">
        <v>1094</v>
      </c>
      <c r="D177" s="128" t="s">
        <v>1073</v>
      </c>
      <c r="E177" s="219" t="s">
        <v>1095</v>
      </c>
      <c r="F177" s="219" t="s">
        <v>811</v>
      </c>
      <c r="G177" s="129"/>
      <c r="J177" s="74">
        <v>6</v>
      </c>
      <c r="K177" s="218" t="s">
        <v>740</v>
      </c>
      <c r="L177" s="283" t="s">
        <v>1072</v>
      </c>
      <c r="M177" s="128" t="s">
        <v>1072</v>
      </c>
      <c r="N177" s="219" t="s">
        <v>1072</v>
      </c>
      <c r="O177" s="219" t="s">
        <v>1072</v>
      </c>
      <c r="P177" s="129"/>
    </row>
    <row r="178" spans="1:16" ht="81.75" customHeight="1">
      <c r="A178" s="74">
        <v>7</v>
      </c>
      <c r="B178" s="218" t="s">
        <v>733</v>
      </c>
      <c r="C178" s="283" t="s">
        <v>1134</v>
      </c>
      <c r="D178" s="128" t="s">
        <v>1073</v>
      </c>
      <c r="E178" s="219" t="s">
        <v>1093</v>
      </c>
      <c r="F178" s="219" t="s">
        <v>908</v>
      </c>
      <c r="G178" s="129"/>
      <c r="J178" s="74">
        <v>7</v>
      </c>
      <c r="K178" s="218" t="s">
        <v>741</v>
      </c>
      <c r="L178" s="283" t="s">
        <v>1072</v>
      </c>
      <c r="M178" s="128" t="s">
        <v>1072</v>
      </c>
      <c r="N178" s="219" t="s">
        <v>1072</v>
      </c>
      <c r="O178" s="219" t="s">
        <v>1072</v>
      </c>
      <c r="P178" s="129"/>
    </row>
    <row r="179" spans="1:16" ht="81.75" customHeight="1">
      <c r="A179" s="74">
        <v>8</v>
      </c>
      <c r="B179" s="218" t="s">
        <v>734</v>
      </c>
      <c r="C179" s="283" t="s">
        <v>1072</v>
      </c>
      <c r="D179" s="128" t="s">
        <v>1072</v>
      </c>
      <c r="E179" s="219" t="s">
        <v>1072</v>
      </c>
      <c r="F179" s="219" t="s">
        <v>1072</v>
      </c>
      <c r="G179" s="129"/>
      <c r="J179" s="74">
        <v>8</v>
      </c>
      <c r="K179" s="218" t="s">
        <v>742</v>
      </c>
      <c r="L179" s="283" t="s">
        <v>1072</v>
      </c>
      <c r="M179" s="128" t="s">
        <v>1072</v>
      </c>
      <c r="N179" s="219" t="s">
        <v>1072</v>
      </c>
      <c r="O179" s="219" t="s">
        <v>1072</v>
      </c>
      <c r="P179" s="129"/>
    </row>
    <row r="180" ht="36.75" customHeight="1"/>
    <row r="181" ht="36.75" customHeight="1"/>
    <row r="182" ht="36.75" customHeight="1"/>
    <row r="183" ht="36.75" customHeight="1"/>
    <row r="184" ht="36.75" customHeight="1"/>
    <row r="185" ht="36.75" customHeight="1"/>
    <row r="186" ht="36.75" customHeight="1"/>
    <row r="187" ht="36.75" customHeight="1"/>
    <row r="188" ht="36.75" customHeight="1"/>
    <row r="189" ht="36.75" customHeight="1"/>
    <row r="190" ht="36.75" customHeight="1"/>
    <row r="191" ht="36.75" customHeight="1"/>
    <row r="192" ht="36.75" customHeight="1"/>
    <row r="193" ht="36.75" customHeight="1"/>
    <row r="194" ht="36.75" customHeight="1"/>
    <row r="195" ht="36.75" customHeight="1"/>
    <row r="196" ht="36.75" customHeight="1"/>
    <row r="197" ht="36.75" customHeight="1"/>
    <row r="198" ht="36.75" customHeight="1"/>
    <row r="199" ht="36.75" customHeight="1"/>
    <row r="200" ht="36.75" customHeight="1"/>
    <row r="201" ht="36.75" customHeight="1"/>
    <row r="202" ht="36.75" customHeight="1"/>
    <row r="203" ht="36.75" customHeight="1"/>
    <row r="204" ht="36.75" customHeight="1"/>
    <row r="205" ht="36.75" customHeight="1"/>
    <row r="206" ht="36.75" customHeight="1"/>
    <row r="207" ht="36.75" customHeight="1"/>
    <row r="208" ht="36.75" customHeight="1"/>
    <row r="209" ht="36.75" customHeight="1"/>
    <row r="210" ht="36.75" customHeight="1"/>
    <row r="211" ht="36.75" customHeight="1"/>
    <row r="212" ht="36.75" customHeight="1"/>
    <row r="213" ht="36.75" customHeight="1"/>
    <row r="214" ht="36.75" customHeight="1"/>
    <row r="215" ht="36.75" customHeight="1"/>
    <row r="216" ht="36.75" customHeight="1"/>
    <row r="217" ht="36.75" customHeight="1"/>
    <row r="218" ht="36.75" customHeight="1"/>
    <row r="219" ht="36.75" customHeight="1"/>
    <row r="220" ht="36.75" customHeight="1"/>
    <row r="221" ht="36.75" customHeight="1"/>
  </sheetData>
  <sheetProtection/>
  <mergeCells count="64">
    <mergeCell ref="A35:G35"/>
    <mergeCell ref="J35:P35"/>
    <mergeCell ref="A77:G77"/>
    <mergeCell ref="A170:G170"/>
    <mergeCell ref="J170:P170"/>
    <mergeCell ref="P127:P128"/>
    <mergeCell ref="A159:G159"/>
    <mergeCell ref="A160:G160"/>
    <mergeCell ref="J159:P159"/>
    <mergeCell ref="J160:P160"/>
    <mergeCell ref="A130:G130"/>
    <mergeCell ref="A131:G131"/>
    <mergeCell ref="A145:G145"/>
    <mergeCell ref="J126:P126"/>
    <mergeCell ref="J127:J128"/>
    <mergeCell ref="K127:K128"/>
    <mergeCell ref="L127:L128"/>
    <mergeCell ref="M127:M128"/>
    <mergeCell ref="N127:N128"/>
    <mergeCell ref="O127:O128"/>
    <mergeCell ref="M75:M76"/>
    <mergeCell ref="N75:N76"/>
    <mergeCell ref="O75:O76"/>
    <mergeCell ref="J97:P97"/>
    <mergeCell ref="J98:J99"/>
    <mergeCell ref="A46:G46"/>
    <mergeCell ref="A88:G88"/>
    <mergeCell ref="P75:P76"/>
    <mergeCell ref="L47:L48"/>
    <mergeCell ref="O47:O48"/>
    <mergeCell ref="A102:G102"/>
    <mergeCell ref="A116:G116"/>
    <mergeCell ref="A87:G87"/>
    <mergeCell ref="A47:G47"/>
    <mergeCell ref="A57:G57"/>
    <mergeCell ref="A67:G67"/>
    <mergeCell ref="J5:P5"/>
    <mergeCell ref="A4:G4"/>
    <mergeCell ref="I5:I6"/>
    <mergeCell ref="A5:G5"/>
    <mergeCell ref="A15:G15"/>
    <mergeCell ref="A25:G25"/>
    <mergeCell ref="J15:P15"/>
    <mergeCell ref="J25:P25"/>
    <mergeCell ref="O98:O99"/>
    <mergeCell ref="A1:P1"/>
    <mergeCell ref="A2:P2"/>
    <mergeCell ref="A3:P3"/>
    <mergeCell ref="J46:P46"/>
    <mergeCell ref="M47:M48"/>
    <mergeCell ref="N47:N48"/>
    <mergeCell ref="J47:J48"/>
    <mergeCell ref="K47:K48"/>
    <mergeCell ref="J4:P4"/>
    <mergeCell ref="P98:P99"/>
    <mergeCell ref="P47:P48"/>
    <mergeCell ref="J74:P74"/>
    <mergeCell ref="J75:J76"/>
    <mergeCell ref="K75:K76"/>
    <mergeCell ref="L75:L76"/>
    <mergeCell ref="K98:K99"/>
    <mergeCell ref="L98:L99"/>
    <mergeCell ref="M98:M99"/>
    <mergeCell ref="N98:N99"/>
  </mergeCells>
  <printOptions/>
  <pageMargins left="0.7" right="0.7" top="0.75" bottom="0.75" header="0.3" footer="0.3"/>
  <pageSetup fitToHeight="0" fitToWidth="1" horizontalDpi="600" verticalDpi="600" orientation="portrait" paperSize="9" scale="43" r:id="rId2"/>
  <rowBreaks count="2" manualBreakCount="2">
    <brk id="105" max="15" man="1"/>
    <brk id="148" max="15" man="1"/>
  </rowBreaks>
  <drawing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W11" sqref="W11"/>
    </sheetView>
  </sheetViews>
  <sheetFormatPr defaultColWidth="9.140625" defaultRowHeight="12.75"/>
  <cols>
    <col min="1" max="1" width="4.8515625" style="27" customWidth="1"/>
    <col min="2" max="2" width="7.7109375" style="27" bestFit="1" customWidth="1"/>
    <col min="3" max="3" width="14.421875" style="21" customWidth="1"/>
    <col min="4" max="4" width="20.8515625" style="53" customWidth="1"/>
    <col min="5" max="5" width="30.8515625" style="53" customWidth="1"/>
    <col min="6" max="6" width="9.28125" style="21" customWidth="1"/>
    <col min="7" max="7" width="7.57421875" style="28" customWidth="1"/>
    <col min="8" max="8" width="2.140625" style="21" customWidth="1"/>
    <col min="9" max="9" width="4.421875" style="27" customWidth="1"/>
    <col min="10" max="10" width="18.7109375" style="27" hidden="1" customWidth="1"/>
    <col min="11" max="11" width="6.57421875" style="27" customWidth="1"/>
    <col min="12" max="12" width="15.140625" style="29" customWidth="1"/>
    <col min="13" max="13" width="26.7109375" style="57" customWidth="1"/>
    <col min="14" max="14" width="30.57421875" style="57" customWidth="1"/>
    <col min="15" max="15" width="9.57421875" style="21" customWidth="1"/>
    <col min="16" max="16" width="7.7109375" style="21" customWidth="1"/>
    <col min="17" max="17" width="5.7109375" style="21" customWidth="1"/>
    <col min="18" max="19" width="9.140625" style="21" customWidth="1"/>
    <col min="20" max="20" width="9.140625" style="261" hidden="1" customWidth="1"/>
    <col min="21" max="21" width="9.140625" style="262" hidden="1" customWidth="1"/>
    <col min="22" max="16384" width="9.140625" style="21" customWidth="1"/>
  </cols>
  <sheetData>
    <row r="1" spans="1:21" s="10" customFormat="1" ht="53.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0">
        <v>1370</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0">
        <v>1374</v>
      </c>
      <c r="U2" s="259">
        <v>99</v>
      </c>
    </row>
    <row r="3" spans="1:21" s="12" customFormat="1" ht="21.75" customHeight="1">
      <c r="A3" s="515" t="s">
        <v>96</v>
      </c>
      <c r="B3" s="515"/>
      <c r="C3" s="515"/>
      <c r="D3" s="516" t="str">
        <f>'YARIŞMA PROGRAMI'!C10</f>
        <v>110 Metre Engelli</v>
      </c>
      <c r="E3" s="516"/>
      <c r="F3" s="517"/>
      <c r="G3" s="517"/>
      <c r="H3" s="11"/>
      <c r="I3" s="504"/>
      <c r="J3" s="504"/>
      <c r="K3" s="504"/>
      <c r="L3" s="504"/>
      <c r="M3" s="254" t="s">
        <v>455</v>
      </c>
      <c r="N3" s="520" t="str">
        <f>'YARIŞMA PROGRAMI'!E10</f>
        <v>Batuhan Buğra ERUYGUN  13.80</v>
      </c>
      <c r="O3" s="520"/>
      <c r="P3" s="520"/>
      <c r="T3" s="260">
        <v>1378</v>
      </c>
      <c r="U3" s="259">
        <v>98</v>
      </c>
    </row>
    <row r="4" spans="1:21" s="12" customFormat="1" ht="17.25" customHeight="1">
      <c r="A4" s="518" t="s">
        <v>86</v>
      </c>
      <c r="B4" s="518"/>
      <c r="C4" s="518"/>
      <c r="D4" s="519" t="str">
        <f>'YARIŞMA BİLGİLERİ'!F21</f>
        <v>Yıldız Erkekler</v>
      </c>
      <c r="E4" s="519"/>
      <c r="F4" s="33"/>
      <c r="G4" s="33"/>
      <c r="H4" s="33"/>
      <c r="I4" s="33"/>
      <c r="J4" s="33"/>
      <c r="K4" s="33"/>
      <c r="L4" s="34"/>
      <c r="M4" s="84" t="s">
        <v>94</v>
      </c>
      <c r="N4" s="505" t="str">
        <f>'YARIŞMA PROGRAMI'!B10</f>
        <v>10 Mayıs 2014 - 16.15</v>
      </c>
      <c r="O4" s="505"/>
      <c r="P4" s="505"/>
      <c r="T4" s="260">
        <v>1382</v>
      </c>
      <c r="U4" s="259">
        <v>97</v>
      </c>
    </row>
    <row r="5" spans="1:21" s="10" customFormat="1" ht="19.5" customHeight="1">
      <c r="A5" s="13"/>
      <c r="B5" s="13"/>
      <c r="C5" s="14"/>
      <c r="D5" s="15"/>
      <c r="E5" s="16"/>
      <c r="F5" s="16"/>
      <c r="G5" s="16"/>
      <c r="H5" s="16"/>
      <c r="I5" s="13"/>
      <c r="J5" s="13"/>
      <c r="K5" s="13"/>
      <c r="L5" s="17"/>
      <c r="M5" s="18"/>
      <c r="N5" s="506">
        <v>41769.69273368055</v>
      </c>
      <c r="O5" s="506"/>
      <c r="P5" s="506"/>
      <c r="T5" s="260">
        <v>1386</v>
      </c>
      <c r="U5" s="259">
        <v>96</v>
      </c>
    </row>
    <row r="6" spans="1:21" s="19" customFormat="1" ht="24.75" customHeight="1">
      <c r="A6" s="511" t="s">
        <v>12</v>
      </c>
      <c r="B6" s="512" t="s">
        <v>81</v>
      </c>
      <c r="C6" s="510" t="s">
        <v>93</v>
      </c>
      <c r="D6" s="509" t="s">
        <v>14</v>
      </c>
      <c r="E6" s="509" t="s">
        <v>537</v>
      </c>
      <c r="F6" s="509" t="s">
        <v>15</v>
      </c>
      <c r="G6" s="507" t="s">
        <v>226</v>
      </c>
      <c r="I6" s="277" t="s">
        <v>16</v>
      </c>
      <c r="J6" s="278"/>
      <c r="K6" s="278"/>
      <c r="L6" s="278"/>
      <c r="M6" s="281" t="s">
        <v>450</v>
      </c>
      <c r="N6" s="383" t="s">
        <v>1078</v>
      </c>
      <c r="O6" s="278"/>
      <c r="P6" s="279"/>
      <c r="T6" s="261">
        <v>1390</v>
      </c>
      <c r="U6" s="262">
        <v>95</v>
      </c>
    </row>
    <row r="7" spans="1:21" ht="26.25" customHeight="1">
      <c r="A7" s="511"/>
      <c r="B7" s="513"/>
      <c r="C7" s="510"/>
      <c r="D7" s="509"/>
      <c r="E7" s="509"/>
      <c r="F7" s="509"/>
      <c r="G7" s="508"/>
      <c r="H7" s="20"/>
      <c r="I7" s="50" t="s">
        <v>12</v>
      </c>
      <c r="J7" s="47" t="s">
        <v>82</v>
      </c>
      <c r="K7" s="47" t="s">
        <v>81</v>
      </c>
      <c r="L7" s="48" t="s">
        <v>13</v>
      </c>
      <c r="M7" s="49" t="s">
        <v>14</v>
      </c>
      <c r="N7" s="49" t="s">
        <v>537</v>
      </c>
      <c r="O7" s="47" t="s">
        <v>15</v>
      </c>
      <c r="P7" s="47" t="s">
        <v>28</v>
      </c>
      <c r="T7" s="261">
        <v>1394</v>
      </c>
      <c r="U7" s="262">
        <v>94</v>
      </c>
    </row>
    <row r="8" spans="1:21" s="19" customFormat="1" ht="42.75" customHeight="1">
      <c r="A8" s="357">
        <v>1</v>
      </c>
      <c r="B8" s="384">
        <v>436</v>
      </c>
      <c r="C8" s="360">
        <v>35867</v>
      </c>
      <c r="D8" s="385" t="s">
        <v>871</v>
      </c>
      <c r="E8" s="366" t="s">
        <v>881</v>
      </c>
      <c r="F8" s="363">
        <v>1450</v>
      </c>
      <c r="G8" s="359">
        <v>19</v>
      </c>
      <c r="H8" s="22"/>
      <c r="I8" s="357">
        <v>1</v>
      </c>
      <c r="J8" s="358" t="s">
        <v>695</v>
      </c>
      <c r="K8" s="359" t="s">
        <v>1072</v>
      </c>
      <c r="L8" s="360" t="s">
        <v>1072</v>
      </c>
      <c r="M8" s="361" t="s">
        <v>1072</v>
      </c>
      <c r="N8" s="361" t="s">
        <v>1072</v>
      </c>
      <c r="O8" s="363"/>
      <c r="P8" s="372"/>
      <c r="T8" s="261">
        <v>1398</v>
      </c>
      <c r="U8" s="262">
        <v>93</v>
      </c>
    </row>
    <row r="9" spans="1:21" s="19" customFormat="1" ht="42.75" customHeight="1">
      <c r="A9" s="357">
        <v>2</v>
      </c>
      <c r="B9" s="384">
        <v>380</v>
      </c>
      <c r="C9" s="360">
        <v>35991</v>
      </c>
      <c r="D9" s="385" t="s">
        <v>828</v>
      </c>
      <c r="E9" s="366" t="s">
        <v>835</v>
      </c>
      <c r="F9" s="363">
        <v>1509</v>
      </c>
      <c r="G9" s="359">
        <v>18</v>
      </c>
      <c r="H9" s="22"/>
      <c r="I9" s="357">
        <v>2</v>
      </c>
      <c r="J9" s="358" t="s">
        <v>696</v>
      </c>
      <c r="K9" s="359">
        <v>436</v>
      </c>
      <c r="L9" s="360">
        <v>35867</v>
      </c>
      <c r="M9" s="361" t="s">
        <v>871</v>
      </c>
      <c r="N9" s="361" t="s">
        <v>881</v>
      </c>
      <c r="O9" s="363">
        <v>1450</v>
      </c>
      <c r="P9" s="372">
        <v>1</v>
      </c>
      <c r="T9" s="261">
        <v>1402</v>
      </c>
      <c r="U9" s="262">
        <v>92</v>
      </c>
    </row>
    <row r="10" spans="1:21" s="19" customFormat="1" ht="42.75" customHeight="1">
      <c r="A10" s="357">
        <v>3</v>
      </c>
      <c r="B10" s="384">
        <v>556</v>
      </c>
      <c r="C10" s="360">
        <v>35816</v>
      </c>
      <c r="D10" s="385" t="s">
        <v>941</v>
      </c>
      <c r="E10" s="366" t="s">
        <v>950</v>
      </c>
      <c r="F10" s="363">
        <v>1513</v>
      </c>
      <c r="G10" s="359">
        <v>17</v>
      </c>
      <c r="H10" s="22"/>
      <c r="I10" s="357">
        <v>3</v>
      </c>
      <c r="J10" s="358" t="s">
        <v>697</v>
      </c>
      <c r="K10" s="359">
        <v>520</v>
      </c>
      <c r="L10" s="360">
        <v>35557</v>
      </c>
      <c r="M10" s="361" t="s">
        <v>1063</v>
      </c>
      <c r="N10" s="361" t="s">
        <v>923</v>
      </c>
      <c r="O10" s="363">
        <v>1560</v>
      </c>
      <c r="P10" s="372">
        <v>3</v>
      </c>
      <c r="T10" s="261">
        <v>1406</v>
      </c>
      <c r="U10" s="262">
        <v>91</v>
      </c>
    </row>
    <row r="11" spans="1:21" s="19" customFormat="1" ht="42.75" customHeight="1">
      <c r="A11" s="357">
        <v>4</v>
      </c>
      <c r="B11" s="384">
        <v>428</v>
      </c>
      <c r="C11" s="360">
        <v>35836</v>
      </c>
      <c r="D11" s="385" t="s">
        <v>855</v>
      </c>
      <c r="E11" s="366" t="s">
        <v>866</v>
      </c>
      <c r="F11" s="363">
        <v>1541</v>
      </c>
      <c r="G11" s="359">
        <v>16</v>
      </c>
      <c r="H11" s="22"/>
      <c r="I11" s="357">
        <v>4</v>
      </c>
      <c r="J11" s="358" t="s">
        <v>698</v>
      </c>
      <c r="K11" s="359">
        <v>414</v>
      </c>
      <c r="L11" s="360">
        <v>35431</v>
      </c>
      <c r="M11" s="361" t="s">
        <v>841</v>
      </c>
      <c r="N11" s="361" t="s">
        <v>849</v>
      </c>
      <c r="O11" s="363">
        <v>1545</v>
      </c>
      <c r="P11" s="372">
        <v>2</v>
      </c>
      <c r="T11" s="261">
        <v>1410</v>
      </c>
      <c r="U11" s="262">
        <v>90</v>
      </c>
    </row>
    <row r="12" spans="1:21" s="19" customFormat="1" ht="42.75" customHeight="1">
      <c r="A12" s="357">
        <v>5</v>
      </c>
      <c r="B12" s="384">
        <v>414</v>
      </c>
      <c r="C12" s="360">
        <v>35431</v>
      </c>
      <c r="D12" s="385" t="s">
        <v>841</v>
      </c>
      <c r="E12" s="366" t="s">
        <v>849</v>
      </c>
      <c r="F12" s="363">
        <v>1545</v>
      </c>
      <c r="G12" s="359">
        <v>15</v>
      </c>
      <c r="H12" s="22"/>
      <c r="I12" s="357">
        <v>5</v>
      </c>
      <c r="J12" s="358" t="s">
        <v>699</v>
      </c>
      <c r="K12" s="359">
        <v>450</v>
      </c>
      <c r="L12" s="360">
        <v>36161</v>
      </c>
      <c r="M12" s="361" t="s">
        <v>886</v>
      </c>
      <c r="N12" s="361" t="s">
        <v>893</v>
      </c>
      <c r="O12" s="363">
        <v>1800</v>
      </c>
      <c r="P12" s="372">
        <v>6</v>
      </c>
      <c r="T12" s="261">
        <v>1414</v>
      </c>
      <c r="U12" s="262">
        <v>89</v>
      </c>
    </row>
    <row r="13" spans="1:21" s="19" customFormat="1" ht="42.75" customHeight="1">
      <c r="A13" s="357">
        <v>6</v>
      </c>
      <c r="B13" s="384">
        <v>482</v>
      </c>
      <c r="C13" s="360">
        <v>35431</v>
      </c>
      <c r="D13" s="385" t="s">
        <v>1039</v>
      </c>
      <c r="E13" s="366" t="s">
        <v>906</v>
      </c>
      <c r="F13" s="363">
        <v>1557</v>
      </c>
      <c r="G13" s="359">
        <v>14</v>
      </c>
      <c r="H13" s="22"/>
      <c r="I13" s="357">
        <v>6</v>
      </c>
      <c r="J13" s="358" t="s">
        <v>700</v>
      </c>
      <c r="K13" s="359">
        <v>464</v>
      </c>
      <c r="L13" s="360">
        <v>35937</v>
      </c>
      <c r="M13" s="361" t="s">
        <v>898</v>
      </c>
      <c r="N13" s="361" t="s">
        <v>905</v>
      </c>
      <c r="O13" s="363">
        <v>1905</v>
      </c>
      <c r="P13" s="372">
        <v>7</v>
      </c>
      <c r="T13" s="261">
        <v>1418</v>
      </c>
      <c r="U13" s="262">
        <v>88</v>
      </c>
    </row>
    <row r="14" spans="1:21" s="19" customFormat="1" ht="42.75" customHeight="1">
      <c r="A14" s="357">
        <v>7</v>
      </c>
      <c r="B14" s="384">
        <v>520</v>
      </c>
      <c r="C14" s="360">
        <v>35557</v>
      </c>
      <c r="D14" s="385" t="s">
        <v>1063</v>
      </c>
      <c r="E14" s="366" t="s">
        <v>923</v>
      </c>
      <c r="F14" s="363">
        <v>1560</v>
      </c>
      <c r="G14" s="359">
        <v>13</v>
      </c>
      <c r="H14" s="22"/>
      <c r="I14" s="357">
        <v>7</v>
      </c>
      <c r="J14" s="358" t="s">
        <v>701</v>
      </c>
      <c r="K14" s="359">
        <v>345</v>
      </c>
      <c r="L14" s="360">
        <v>35507</v>
      </c>
      <c r="M14" s="361" t="s">
        <v>1015</v>
      </c>
      <c r="N14" s="361" t="s">
        <v>812</v>
      </c>
      <c r="O14" s="363">
        <v>1664</v>
      </c>
      <c r="P14" s="372">
        <v>4</v>
      </c>
      <c r="T14" s="261">
        <v>1422</v>
      </c>
      <c r="U14" s="262">
        <v>87</v>
      </c>
    </row>
    <row r="15" spans="1:21" s="19" customFormat="1" ht="42.75" customHeight="1">
      <c r="A15" s="357">
        <v>8</v>
      </c>
      <c r="B15" s="384">
        <v>330</v>
      </c>
      <c r="C15" s="360">
        <v>35796</v>
      </c>
      <c r="D15" s="385" t="s">
        <v>803</v>
      </c>
      <c r="E15" s="366" t="s">
        <v>811</v>
      </c>
      <c r="F15" s="363">
        <v>1614</v>
      </c>
      <c r="G15" s="359">
        <v>12</v>
      </c>
      <c r="H15" s="22"/>
      <c r="I15" s="357">
        <v>8</v>
      </c>
      <c r="J15" s="358" t="s">
        <v>702</v>
      </c>
      <c r="K15" s="359">
        <v>582</v>
      </c>
      <c r="L15" s="360">
        <v>36222</v>
      </c>
      <c r="M15" s="361" t="s">
        <v>974</v>
      </c>
      <c r="N15" s="361" t="s">
        <v>980</v>
      </c>
      <c r="O15" s="363">
        <v>1768</v>
      </c>
      <c r="P15" s="372">
        <v>5</v>
      </c>
      <c r="T15" s="261">
        <v>1426</v>
      </c>
      <c r="U15" s="262">
        <v>86</v>
      </c>
    </row>
    <row r="16" spans="1:21" s="19" customFormat="1" ht="42.75" customHeight="1">
      <c r="A16" s="357">
        <v>9</v>
      </c>
      <c r="B16" s="384">
        <v>345</v>
      </c>
      <c r="C16" s="360">
        <v>35507</v>
      </c>
      <c r="D16" s="385" t="s">
        <v>1015</v>
      </c>
      <c r="E16" s="366" t="s">
        <v>812</v>
      </c>
      <c r="F16" s="363">
        <v>1664</v>
      </c>
      <c r="G16" s="359">
        <v>11</v>
      </c>
      <c r="H16" s="22"/>
      <c r="I16" s="277" t="s">
        <v>17</v>
      </c>
      <c r="J16" s="278"/>
      <c r="K16" s="278"/>
      <c r="L16" s="278"/>
      <c r="M16" s="281" t="s">
        <v>450</v>
      </c>
      <c r="N16" s="383" t="s">
        <v>1079</v>
      </c>
      <c r="O16" s="278"/>
      <c r="P16" s="279"/>
      <c r="T16" s="261">
        <v>1430</v>
      </c>
      <c r="U16" s="262">
        <v>85</v>
      </c>
    </row>
    <row r="17" spans="1:21" s="19" customFormat="1" ht="42.75" customHeight="1">
      <c r="A17" s="357">
        <v>10</v>
      </c>
      <c r="B17" s="384">
        <v>498</v>
      </c>
      <c r="C17" s="360">
        <v>36130</v>
      </c>
      <c r="D17" s="385" t="s">
        <v>1050</v>
      </c>
      <c r="E17" s="366" t="s">
        <v>908</v>
      </c>
      <c r="F17" s="363">
        <v>1671</v>
      </c>
      <c r="G17" s="359">
        <v>10</v>
      </c>
      <c r="H17" s="22"/>
      <c r="I17" s="50" t="s">
        <v>12</v>
      </c>
      <c r="J17" s="47" t="s">
        <v>82</v>
      </c>
      <c r="K17" s="47" t="s">
        <v>81</v>
      </c>
      <c r="L17" s="48" t="s">
        <v>13</v>
      </c>
      <c r="M17" s="49" t="s">
        <v>14</v>
      </c>
      <c r="N17" s="49" t="s">
        <v>537</v>
      </c>
      <c r="O17" s="47" t="s">
        <v>15</v>
      </c>
      <c r="P17" s="47" t="s">
        <v>28</v>
      </c>
      <c r="T17" s="261">
        <v>1435</v>
      </c>
      <c r="U17" s="262">
        <v>84</v>
      </c>
    </row>
    <row r="18" spans="1:21" s="19" customFormat="1" ht="42.75" customHeight="1">
      <c r="A18" s="357">
        <v>11</v>
      </c>
      <c r="B18" s="384">
        <v>534</v>
      </c>
      <c r="C18" s="360">
        <v>35550</v>
      </c>
      <c r="D18" s="385" t="s">
        <v>929</v>
      </c>
      <c r="E18" s="366" t="s">
        <v>936</v>
      </c>
      <c r="F18" s="363">
        <v>1679</v>
      </c>
      <c r="G18" s="359">
        <v>9</v>
      </c>
      <c r="H18" s="22"/>
      <c r="I18" s="357">
        <v>1</v>
      </c>
      <c r="J18" s="358" t="s">
        <v>703</v>
      </c>
      <c r="K18" s="359" t="s">
        <v>1072</v>
      </c>
      <c r="L18" s="360" t="s">
        <v>1072</v>
      </c>
      <c r="M18" s="361" t="s">
        <v>1072</v>
      </c>
      <c r="N18" s="361" t="s">
        <v>1072</v>
      </c>
      <c r="O18" s="363"/>
      <c r="P18" s="372"/>
      <c r="T18" s="261">
        <v>1440</v>
      </c>
      <c r="U18" s="262">
        <v>83</v>
      </c>
    </row>
    <row r="19" spans="1:21" s="19" customFormat="1" ht="42.75" customHeight="1">
      <c r="A19" s="357">
        <v>12</v>
      </c>
      <c r="B19" s="384">
        <v>505</v>
      </c>
      <c r="C19" s="360">
        <v>36526</v>
      </c>
      <c r="D19" s="385" t="s">
        <v>912</v>
      </c>
      <c r="E19" s="366" t="s">
        <v>920</v>
      </c>
      <c r="F19" s="363">
        <v>1750</v>
      </c>
      <c r="G19" s="359">
        <v>8</v>
      </c>
      <c r="H19" s="22"/>
      <c r="I19" s="357">
        <v>2</v>
      </c>
      <c r="J19" s="358" t="s">
        <v>704</v>
      </c>
      <c r="K19" s="359">
        <v>559</v>
      </c>
      <c r="L19" s="360">
        <v>35988</v>
      </c>
      <c r="M19" s="361" t="s">
        <v>954</v>
      </c>
      <c r="N19" s="361" t="s">
        <v>959</v>
      </c>
      <c r="O19" s="363">
        <v>1936</v>
      </c>
      <c r="P19" s="372">
        <v>6</v>
      </c>
      <c r="T19" s="261">
        <v>1445</v>
      </c>
      <c r="U19" s="262">
        <v>82</v>
      </c>
    </row>
    <row r="20" spans="1:21" s="19" customFormat="1" ht="42.75" customHeight="1">
      <c r="A20" s="357">
        <v>13</v>
      </c>
      <c r="B20" s="384">
        <v>582</v>
      </c>
      <c r="C20" s="360">
        <v>36222</v>
      </c>
      <c r="D20" s="385" t="s">
        <v>974</v>
      </c>
      <c r="E20" s="366" t="s">
        <v>980</v>
      </c>
      <c r="F20" s="363">
        <v>1768</v>
      </c>
      <c r="G20" s="359">
        <v>7</v>
      </c>
      <c r="H20" s="22"/>
      <c r="I20" s="357">
        <v>3</v>
      </c>
      <c r="J20" s="358" t="s">
        <v>705</v>
      </c>
      <c r="K20" s="359">
        <v>380</v>
      </c>
      <c r="L20" s="360">
        <v>35991</v>
      </c>
      <c r="M20" s="361" t="s">
        <v>828</v>
      </c>
      <c r="N20" s="361" t="s">
        <v>835</v>
      </c>
      <c r="O20" s="363">
        <v>1509</v>
      </c>
      <c r="P20" s="372">
        <v>1</v>
      </c>
      <c r="T20" s="261">
        <v>1450</v>
      </c>
      <c r="U20" s="262">
        <v>81</v>
      </c>
    </row>
    <row r="21" spans="1:21" s="19" customFormat="1" ht="42.75" customHeight="1">
      <c r="A21" s="357">
        <v>14</v>
      </c>
      <c r="B21" s="384">
        <v>450</v>
      </c>
      <c r="C21" s="360">
        <v>36161</v>
      </c>
      <c r="D21" s="385" t="s">
        <v>886</v>
      </c>
      <c r="E21" s="366" t="s">
        <v>893</v>
      </c>
      <c r="F21" s="363">
        <v>1800</v>
      </c>
      <c r="G21" s="359">
        <v>6</v>
      </c>
      <c r="H21" s="22"/>
      <c r="I21" s="357">
        <v>4</v>
      </c>
      <c r="J21" s="358" t="s">
        <v>706</v>
      </c>
      <c r="K21" s="359">
        <v>482</v>
      </c>
      <c r="L21" s="360">
        <v>35431</v>
      </c>
      <c r="M21" s="361" t="s">
        <v>1039</v>
      </c>
      <c r="N21" s="361" t="s">
        <v>906</v>
      </c>
      <c r="O21" s="363">
        <v>1557</v>
      </c>
      <c r="P21" s="372">
        <v>3</v>
      </c>
      <c r="T21" s="261">
        <v>1455</v>
      </c>
      <c r="U21" s="262">
        <v>80</v>
      </c>
    </row>
    <row r="22" spans="1:21" s="19" customFormat="1" ht="42.75" customHeight="1">
      <c r="A22" s="357">
        <v>15</v>
      </c>
      <c r="B22" s="384">
        <v>367</v>
      </c>
      <c r="C22" s="360">
        <v>35640</v>
      </c>
      <c r="D22" s="385" t="s">
        <v>817</v>
      </c>
      <c r="E22" s="366" t="s">
        <v>823</v>
      </c>
      <c r="F22" s="363">
        <v>1861</v>
      </c>
      <c r="G22" s="359">
        <v>5</v>
      </c>
      <c r="H22" s="22"/>
      <c r="I22" s="357">
        <v>5</v>
      </c>
      <c r="J22" s="358" t="s">
        <v>707</v>
      </c>
      <c r="K22" s="359">
        <v>505</v>
      </c>
      <c r="L22" s="360">
        <v>36526</v>
      </c>
      <c r="M22" s="361" t="s">
        <v>912</v>
      </c>
      <c r="N22" s="361" t="s">
        <v>920</v>
      </c>
      <c r="O22" s="363">
        <v>1750</v>
      </c>
      <c r="P22" s="372">
        <v>4</v>
      </c>
      <c r="T22" s="261">
        <v>1460</v>
      </c>
      <c r="U22" s="262">
        <v>79</v>
      </c>
    </row>
    <row r="23" spans="1:21" s="19" customFormat="1" ht="42.75" customHeight="1">
      <c r="A23" s="357">
        <v>16</v>
      </c>
      <c r="B23" s="384">
        <v>464</v>
      </c>
      <c r="C23" s="360">
        <v>35937</v>
      </c>
      <c r="D23" s="385" t="s">
        <v>898</v>
      </c>
      <c r="E23" s="366" t="s">
        <v>905</v>
      </c>
      <c r="F23" s="363">
        <v>1905</v>
      </c>
      <c r="G23" s="359">
        <v>4</v>
      </c>
      <c r="H23" s="22"/>
      <c r="I23" s="357">
        <v>6</v>
      </c>
      <c r="J23" s="358" t="s">
        <v>708</v>
      </c>
      <c r="K23" s="359">
        <v>367</v>
      </c>
      <c r="L23" s="360">
        <v>35640</v>
      </c>
      <c r="M23" s="361" t="s">
        <v>817</v>
      </c>
      <c r="N23" s="361" t="s">
        <v>823</v>
      </c>
      <c r="O23" s="363">
        <v>1861</v>
      </c>
      <c r="P23" s="372">
        <v>5</v>
      </c>
      <c r="T23" s="261">
        <v>1465</v>
      </c>
      <c r="U23" s="262">
        <v>78</v>
      </c>
    </row>
    <row r="24" spans="1:21" s="19" customFormat="1" ht="42.75" customHeight="1">
      <c r="A24" s="357">
        <v>17</v>
      </c>
      <c r="B24" s="384">
        <v>559</v>
      </c>
      <c r="C24" s="360">
        <v>35988</v>
      </c>
      <c r="D24" s="385" t="s">
        <v>954</v>
      </c>
      <c r="E24" s="366" t="s">
        <v>959</v>
      </c>
      <c r="F24" s="363">
        <v>1936</v>
      </c>
      <c r="G24" s="359">
        <v>3</v>
      </c>
      <c r="H24" s="22"/>
      <c r="I24" s="357">
        <v>7</v>
      </c>
      <c r="J24" s="358" t="s">
        <v>709</v>
      </c>
      <c r="K24" s="359">
        <v>556</v>
      </c>
      <c r="L24" s="360">
        <v>35816</v>
      </c>
      <c r="M24" s="361" t="s">
        <v>941</v>
      </c>
      <c r="N24" s="361" t="s">
        <v>950</v>
      </c>
      <c r="O24" s="363">
        <v>1513</v>
      </c>
      <c r="P24" s="372">
        <v>2</v>
      </c>
      <c r="T24" s="261">
        <v>1470</v>
      </c>
      <c r="U24" s="262">
        <v>77</v>
      </c>
    </row>
    <row r="25" spans="1:21" s="19" customFormat="1" ht="42.75" customHeight="1">
      <c r="A25" s="357">
        <v>18</v>
      </c>
      <c r="B25" s="384">
        <v>568</v>
      </c>
      <c r="C25" s="360">
        <v>36527</v>
      </c>
      <c r="D25" s="385" t="s">
        <v>960</v>
      </c>
      <c r="E25" s="366" t="s">
        <v>969</v>
      </c>
      <c r="F25" s="363">
        <v>1977</v>
      </c>
      <c r="G25" s="359">
        <v>2</v>
      </c>
      <c r="H25" s="22"/>
      <c r="I25" s="357">
        <v>8</v>
      </c>
      <c r="J25" s="358" t="s">
        <v>710</v>
      </c>
      <c r="K25" s="359" t="s">
        <v>1072</v>
      </c>
      <c r="L25" s="360" t="s">
        <v>1072</v>
      </c>
      <c r="M25" s="361" t="s">
        <v>1072</v>
      </c>
      <c r="N25" s="361" t="s">
        <v>1072</v>
      </c>
      <c r="O25" s="363"/>
      <c r="P25" s="372"/>
      <c r="T25" s="261">
        <v>1475</v>
      </c>
      <c r="U25" s="262">
        <v>76</v>
      </c>
    </row>
    <row r="26" spans="1:21" s="19" customFormat="1" ht="42.75" customHeight="1">
      <c r="A26" s="357">
        <v>19</v>
      </c>
      <c r="B26" s="384">
        <v>396</v>
      </c>
      <c r="C26" s="360">
        <v>36691</v>
      </c>
      <c r="D26" s="385" t="s">
        <v>1029</v>
      </c>
      <c r="E26" s="366" t="s">
        <v>836</v>
      </c>
      <c r="F26" s="363">
        <v>2092</v>
      </c>
      <c r="G26" s="359">
        <v>1</v>
      </c>
      <c r="H26" s="22"/>
      <c r="I26" s="277" t="s">
        <v>18</v>
      </c>
      <c r="J26" s="278"/>
      <c r="K26" s="278"/>
      <c r="L26" s="278"/>
      <c r="M26" s="281" t="s">
        <v>450</v>
      </c>
      <c r="N26" s="383" t="s">
        <v>1080</v>
      </c>
      <c r="O26" s="278"/>
      <c r="P26" s="279"/>
      <c r="T26" s="261">
        <v>1480</v>
      </c>
      <c r="U26" s="262">
        <v>75</v>
      </c>
    </row>
    <row r="27" spans="1:21" s="19" customFormat="1" ht="42.75" customHeight="1">
      <c r="A27" s="74"/>
      <c r="B27" s="306"/>
      <c r="C27" s="128"/>
      <c r="D27" s="307"/>
      <c r="E27" s="187"/>
      <c r="F27" s="129"/>
      <c r="G27" s="283"/>
      <c r="H27" s="22"/>
      <c r="I27" s="50" t="s">
        <v>12</v>
      </c>
      <c r="J27" s="47" t="s">
        <v>82</v>
      </c>
      <c r="K27" s="47" t="s">
        <v>81</v>
      </c>
      <c r="L27" s="48" t="s">
        <v>13</v>
      </c>
      <c r="M27" s="49" t="s">
        <v>14</v>
      </c>
      <c r="N27" s="49" t="s">
        <v>537</v>
      </c>
      <c r="O27" s="47" t="s">
        <v>15</v>
      </c>
      <c r="P27" s="47" t="s">
        <v>28</v>
      </c>
      <c r="T27" s="261">
        <v>1485</v>
      </c>
      <c r="U27" s="262">
        <v>74</v>
      </c>
    </row>
    <row r="28" spans="1:21" s="19" customFormat="1" ht="42.75" customHeight="1">
      <c r="A28" s="74"/>
      <c r="B28" s="306"/>
      <c r="C28" s="128"/>
      <c r="D28" s="307"/>
      <c r="E28" s="187"/>
      <c r="F28" s="129"/>
      <c r="G28" s="283"/>
      <c r="H28" s="22"/>
      <c r="I28" s="357">
        <v>1</v>
      </c>
      <c r="J28" s="358" t="s">
        <v>711</v>
      </c>
      <c r="K28" s="359" t="s">
        <v>1072</v>
      </c>
      <c r="L28" s="360" t="s">
        <v>1072</v>
      </c>
      <c r="M28" s="361" t="s">
        <v>1072</v>
      </c>
      <c r="N28" s="361" t="s">
        <v>1072</v>
      </c>
      <c r="O28" s="363"/>
      <c r="P28" s="372"/>
      <c r="T28" s="261">
        <v>1490</v>
      </c>
      <c r="U28" s="262">
        <v>73</v>
      </c>
    </row>
    <row r="29" spans="1:21" s="19" customFormat="1" ht="42.75" customHeight="1">
      <c r="A29" s="74"/>
      <c r="B29" s="306"/>
      <c r="C29" s="128"/>
      <c r="D29" s="307"/>
      <c r="E29" s="187"/>
      <c r="F29" s="129"/>
      <c r="G29" s="283"/>
      <c r="H29" s="22"/>
      <c r="I29" s="357">
        <v>2</v>
      </c>
      <c r="J29" s="358" t="s">
        <v>712</v>
      </c>
      <c r="K29" s="359">
        <v>428</v>
      </c>
      <c r="L29" s="360">
        <v>35836</v>
      </c>
      <c r="M29" s="361" t="s">
        <v>855</v>
      </c>
      <c r="N29" s="361" t="s">
        <v>866</v>
      </c>
      <c r="O29" s="363">
        <v>1541</v>
      </c>
      <c r="P29" s="372">
        <v>1</v>
      </c>
      <c r="T29" s="261">
        <v>1495</v>
      </c>
      <c r="U29" s="262">
        <v>72</v>
      </c>
    </row>
    <row r="30" spans="1:21" s="19" customFormat="1" ht="42.75" customHeight="1">
      <c r="A30" s="74"/>
      <c r="B30" s="306"/>
      <c r="C30" s="128"/>
      <c r="D30" s="307"/>
      <c r="E30" s="187"/>
      <c r="F30" s="129"/>
      <c r="G30" s="283"/>
      <c r="H30" s="22"/>
      <c r="I30" s="357">
        <v>3</v>
      </c>
      <c r="J30" s="358" t="s">
        <v>713</v>
      </c>
      <c r="K30" s="359">
        <v>568</v>
      </c>
      <c r="L30" s="360">
        <v>36527</v>
      </c>
      <c r="M30" s="361" t="s">
        <v>960</v>
      </c>
      <c r="N30" s="361" t="s">
        <v>969</v>
      </c>
      <c r="O30" s="363">
        <v>1977</v>
      </c>
      <c r="P30" s="372">
        <v>5</v>
      </c>
      <c r="T30" s="261">
        <v>1500</v>
      </c>
      <c r="U30" s="262">
        <v>71</v>
      </c>
    </row>
    <row r="31" spans="1:21" s="19" customFormat="1" ht="42.75" customHeight="1">
      <c r="A31" s="74"/>
      <c r="B31" s="306"/>
      <c r="C31" s="128"/>
      <c r="D31" s="307"/>
      <c r="E31" s="187"/>
      <c r="F31" s="129"/>
      <c r="G31" s="283"/>
      <c r="H31" s="22"/>
      <c r="I31" s="357">
        <v>4</v>
      </c>
      <c r="J31" s="358" t="s">
        <v>714</v>
      </c>
      <c r="K31" s="359">
        <v>396</v>
      </c>
      <c r="L31" s="360">
        <v>36691</v>
      </c>
      <c r="M31" s="361" t="s">
        <v>1029</v>
      </c>
      <c r="N31" s="361" t="s">
        <v>836</v>
      </c>
      <c r="O31" s="363">
        <v>2092</v>
      </c>
      <c r="P31" s="372">
        <v>6</v>
      </c>
      <c r="T31" s="261">
        <v>1505</v>
      </c>
      <c r="U31" s="262">
        <v>70</v>
      </c>
    </row>
    <row r="32" spans="1:21" s="19" customFormat="1" ht="42.75" customHeight="1">
      <c r="A32" s="74"/>
      <c r="B32" s="306"/>
      <c r="C32" s="128"/>
      <c r="D32" s="307"/>
      <c r="E32" s="187"/>
      <c r="F32" s="129"/>
      <c r="G32" s="283"/>
      <c r="H32" s="22"/>
      <c r="I32" s="357">
        <v>5</v>
      </c>
      <c r="J32" s="358" t="s">
        <v>715</v>
      </c>
      <c r="K32" s="359">
        <v>534</v>
      </c>
      <c r="L32" s="360">
        <v>35550</v>
      </c>
      <c r="M32" s="361" t="s">
        <v>929</v>
      </c>
      <c r="N32" s="361" t="s">
        <v>936</v>
      </c>
      <c r="O32" s="363">
        <v>1679</v>
      </c>
      <c r="P32" s="372">
        <v>4</v>
      </c>
      <c r="T32" s="261">
        <v>1510</v>
      </c>
      <c r="U32" s="262">
        <v>69</v>
      </c>
    </row>
    <row r="33" spans="1:21" s="19" customFormat="1" ht="42.75" customHeight="1">
      <c r="A33" s="74"/>
      <c r="B33" s="306"/>
      <c r="C33" s="128"/>
      <c r="D33" s="307"/>
      <c r="E33" s="187"/>
      <c r="F33" s="129"/>
      <c r="G33" s="283"/>
      <c r="H33" s="22"/>
      <c r="I33" s="357">
        <v>6</v>
      </c>
      <c r="J33" s="358" t="s">
        <v>716</v>
      </c>
      <c r="K33" s="359">
        <v>330</v>
      </c>
      <c r="L33" s="360">
        <v>35796</v>
      </c>
      <c r="M33" s="361" t="s">
        <v>803</v>
      </c>
      <c r="N33" s="361" t="s">
        <v>811</v>
      </c>
      <c r="O33" s="363">
        <v>1614</v>
      </c>
      <c r="P33" s="372">
        <v>2</v>
      </c>
      <c r="T33" s="261">
        <v>1515</v>
      </c>
      <c r="U33" s="262">
        <v>68</v>
      </c>
    </row>
    <row r="34" spans="1:21" s="19" customFormat="1" ht="42.75" customHeight="1">
      <c r="A34" s="74"/>
      <c r="B34" s="306"/>
      <c r="C34" s="128"/>
      <c r="D34" s="307"/>
      <c r="E34" s="187"/>
      <c r="F34" s="129"/>
      <c r="G34" s="283"/>
      <c r="H34" s="22"/>
      <c r="I34" s="357">
        <v>7</v>
      </c>
      <c r="J34" s="358" t="s">
        <v>717</v>
      </c>
      <c r="K34" s="359">
        <v>498</v>
      </c>
      <c r="L34" s="360">
        <v>36130</v>
      </c>
      <c r="M34" s="361" t="s">
        <v>1050</v>
      </c>
      <c r="N34" s="361" t="s">
        <v>908</v>
      </c>
      <c r="O34" s="363">
        <v>1671</v>
      </c>
      <c r="P34" s="372">
        <v>3</v>
      </c>
      <c r="T34" s="261">
        <v>1520</v>
      </c>
      <c r="U34" s="262">
        <v>67</v>
      </c>
    </row>
    <row r="35" spans="1:21" s="19" customFormat="1" ht="42.75" customHeight="1">
      <c r="A35" s="74"/>
      <c r="B35" s="306"/>
      <c r="C35" s="128"/>
      <c r="D35" s="307"/>
      <c r="E35" s="187"/>
      <c r="F35" s="129"/>
      <c r="G35" s="283"/>
      <c r="H35" s="22"/>
      <c r="I35" s="357">
        <v>8</v>
      </c>
      <c r="J35" s="358" t="s">
        <v>718</v>
      </c>
      <c r="K35" s="359" t="s">
        <v>1072</v>
      </c>
      <c r="L35" s="360" t="s">
        <v>1072</v>
      </c>
      <c r="M35" s="361" t="s">
        <v>1072</v>
      </c>
      <c r="N35" s="361" t="s">
        <v>1072</v>
      </c>
      <c r="O35" s="363"/>
      <c r="P35" s="372"/>
      <c r="T35" s="261">
        <v>1525</v>
      </c>
      <c r="U35" s="262">
        <v>66</v>
      </c>
    </row>
    <row r="36" spans="1:21" ht="13.5" customHeight="1">
      <c r="A36" s="36"/>
      <c r="B36" s="36"/>
      <c r="C36" s="37"/>
      <c r="D36" s="58"/>
      <c r="E36" s="38"/>
      <c r="F36" s="39"/>
      <c r="G36" s="40"/>
      <c r="I36" s="41"/>
      <c r="J36" s="42"/>
      <c r="K36" s="43"/>
      <c r="L36" s="44"/>
      <c r="M36" s="54"/>
      <c r="N36" s="54"/>
      <c r="O36" s="45"/>
      <c r="P36" s="43"/>
      <c r="T36" s="261">
        <v>1620</v>
      </c>
      <c r="U36" s="262">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261">
        <v>1630</v>
      </c>
      <c r="U37" s="262">
        <v>54</v>
      </c>
    </row>
    <row r="38" spans="20:21" ht="12.75">
      <c r="T38" s="261">
        <v>1640</v>
      </c>
      <c r="U38" s="262">
        <v>53</v>
      </c>
    </row>
    <row r="39" spans="20:21" ht="12.75">
      <c r="T39" s="261">
        <v>1650</v>
      </c>
      <c r="U39" s="262">
        <v>52</v>
      </c>
    </row>
    <row r="40" spans="20:21" ht="12.75">
      <c r="T40" s="261">
        <v>1660</v>
      </c>
      <c r="U40" s="262">
        <v>51</v>
      </c>
    </row>
    <row r="41" spans="20:21" ht="12.75">
      <c r="T41" s="261">
        <v>1670</v>
      </c>
      <c r="U41" s="262">
        <v>50</v>
      </c>
    </row>
    <row r="42" spans="20:21" ht="12.75">
      <c r="T42" s="261">
        <v>1680</v>
      </c>
      <c r="U42" s="262">
        <v>49</v>
      </c>
    </row>
    <row r="43" spans="20:21" ht="12.75">
      <c r="T43" s="261">
        <v>1690</v>
      </c>
      <c r="U43" s="262">
        <v>48</v>
      </c>
    </row>
    <row r="44" spans="20:21" ht="12.75">
      <c r="T44" s="261">
        <v>1700</v>
      </c>
      <c r="U44" s="262">
        <v>47</v>
      </c>
    </row>
    <row r="45" spans="20:21" ht="12.75">
      <c r="T45" s="261">
        <v>1710</v>
      </c>
      <c r="U45" s="262">
        <v>46</v>
      </c>
    </row>
    <row r="46" spans="20:21" ht="12.75">
      <c r="T46" s="261">
        <v>1720</v>
      </c>
      <c r="U46" s="262">
        <v>45</v>
      </c>
    </row>
    <row r="47" spans="20:21" ht="12.75">
      <c r="T47" s="261">
        <v>1730</v>
      </c>
      <c r="U47" s="262">
        <v>44</v>
      </c>
    </row>
    <row r="48" spans="20:21" ht="12.75">
      <c r="T48" s="261">
        <v>1740</v>
      </c>
      <c r="U48" s="262">
        <v>43</v>
      </c>
    </row>
    <row r="49" spans="20:21" ht="12.75">
      <c r="T49" s="261">
        <v>1750</v>
      </c>
      <c r="U49" s="262">
        <v>42</v>
      </c>
    </row>
    <row r="50" spans="20:21" ht="12.75">
      <c r="T50" s="261">
        <v>1760</v>
      </c>
      <c r="U50" s="262">
        <v>41</v>
      </c>
    </row>
    <row r="51" spans="20:21" ht="12.75">
      <c r="T51" s="261">
        <v>1770</v>
      </c>
      <c r="U51" s="262">
        <v>40</v>
      </c>
    </row>
    <row r="52" spans="20:21" ht="12.75">
      <c r="T52" s="261">
        <v>1780</v>
      </c>
      <c r="U52" s="262">
        <v>39</v>
      </c>
    </row>
    <row r="53" spans="20:21" ht="12.75">
      <c r="T53" s="261">
        <v>1790</v>
      </c>
      <c r="U53" s="262">
        <v>38</v>
      </c>
    </row>
    <row r="54" spans="20:21" ht="12.75">
      <c r="T54" s="261">
        <v>1800</v>
      </c>
      <c r="U54" s="262">
        <v>37</v>
      </c>
    </row>
    <row r="55" spans="20:21" ht="12.75">
      <c r="T55" s="261">
        <v>1810</v>
      </c>
      <c r="U55" s="262">
        <v>36</v>
      </c>
    </row>
    <row r="56" spans="20:21" ht="12.75">
      <c r="T56" s="261">
        <v>1830</v>
      </c>
      <c r="U56" s="262">
        <v>35</v>
      </c>
    </row>
    <row r="57" spans="20:21" ht="12.75">
      <c r="T57" s="261">
        <v>1850</v>
      </c>
      <c r="U57" s="262">
        <v>34</v>
      </c>
    </row>
    <row r="58" spans="20:21" ht="12.75">
      <c r="T58" s="261">
        <v>1870</v>
      </c>
      <c r="U58" s="262">
        <v>33</v>
      </c>
    </row>
    <row r="59" spans="20:21" ht="12.75">
      <c r="T59" s="261">
        <v>1890</v>
      </c>
      <c r="U59" s="262">
        <v>32</v>
      </c>
    </row>
    <row r="60" spans="20:21" ht="12.75">
      <c r="T60" s="261">
        <v>1910</v>
      </c>
      <c r="U60" s="262">
        <v>31</v>
      </c>
    </row>
    <row r="61" spans="20:21" ht="12.75">
      <c r="T61" s="261">
        <v>1930</v>
      </c>
      <c r="U61" s="262">
        <v>30</v>
      </c>
    </row>
    <row r="62" spans="20:21" ht="12.75">
      <c r="T62" s="261">
        <v>1950</v>
      </c>
      <c r="U62" s="262">
        <v>29</v>
      </c>
    </row>
    <row r="63" spans="20:21" ht="12.75">
      <c r="T63" s="261">
        <v>1970</v>
      </c>
      <c r="U63" s="262">
        <v>28</v>
      </c>
    </row>
    <row r="64" spans="20:21" ht="12.75">
      <c r="T64" s="261">
        <v>1990</v>
      </c>
      <c r="U64" s="262">
        <v>27</v>
      </c>
    </row>
    <row r="65" spans="20:21" ht="12.75">
      <c r="T65" s="261">
        <v>2010</v>
      </c>
      <c r="U65" s="262">
        <v>26</v>
      </c>
    </row>
    <row r="66" spans="20:21" ht="12.75">
      <c r="T66" s="261">
        <v>2030</v>
      </c>
      <c r="U66" s="262">
        <v>25</v>
      </c>
    </row>
    <row r="67" spans="20:21" ht="12.75">
      <c r="T67" s="261">
        <v>2050</v>
      </c>
      <c r="U67" s="262">
        <v>24</v>
      </c>
    </row>
    <row r="68" spans="20:21" ht="12.75">
      <c r="T68" s="261">
        <v>2070</v>
      </c>
      <c r="U68" s="262">
        <v>23</v>
      </c>
    </row>
    <row r="69" spans="20:21" ht="12.75">
      <c r="T69" s="261">
        <v>2090</v>
      </c>
      <c r="U69" s="262">
        <v>22</v>
      </c>
    </row>
    <row r="70" spans="20:21" ht="12.75">
      <c r="T70" s="261">
        <v>2110</v>
      </c>
      <c r="U70" s="262">
        <v>21</v>
      </c>
    </row>
    <row r="71" spans="20:21" ht="12.75">
      <c r="T71" s="261">
        <v>2130</v>
      </c>
      <c r="U71" s="262">
        <v>20</v>
      </c>
    </row>
    <row r="72" spans="20:21" ht="12.75">
      <c r="T72" s="261">
        <v>2150</v>
      </c>
      <c r="U72" s="262">
        <v>19</v>
      </c>
    </row>
    <row r="73" spans="20:21" ht="12.75">
      <c r="T73" s="261">
        <v>2170</v>
      </c>
      <c r="U73" s="262">
        <v>18</v>
      </c>
    </row>
    <row r="74" spans="20:21" ht="12.75">
      <c r="T74" s="261">
        <v>2190</v>
      </c>
      <c r="U74" s="262">
        <v>17</v>
      </c>
    </row>
    <row r="75" spans="20:21" ht="12.75">
      <c r="T75" s="261">
        <v>2210</v>
      </c>
      <c r="U75" s="262">
        <v>16</v>
      </c>
    </row>
    <row r="76" spans="20:21" ht="12.75">
      <c r="T76" s="261">
        <v>2240</v>
      </c>
      <c r="U76" s="262">
        <v>15</v>
      </c>
    </row>
    <row r="77" spans="20:21" ht="12.75">
      <c r="T77" s="261">
        <v>2260</v>
      </c>
      <c r="U77" s="262">
        <v>14</v>
      </c>
    </row>
    <row r="78" spans="20:21" ht="12.75">
      <c r="T78" s="261">
        <v>2280</v>
      </c>
      <c r="U78" s="262">
        <v>13</v>
      </c>
    </row>
    <row r="79" spans="20:21" ht="12.75">
      <c r="T79" s="261">
        <v>2300</v>
      </c>
      <c r="U79" s="262">
        <v>12</v>
      </c>
    </row>
    <row r="80" spans="20:21" ht="12.75">
      <c r="T80" s="261">
        <v>2320</v>
      </c>
      <c r="U80" s="262">
        <v>11</v>
      </c>
    </row>
    <row r="81" spans="20:21" ht="12.75">
      <c r="T81" s="261">
        <v>2350</v>
      </c>
      <c r="U81" s="262">
        <v>10</v>
      </c>
    </row>
    <row r="82" spans="20:21" ht="12.75">
      <c r="T82" s="261">
        <v>2380</v>
      </c>
      <c r="U82" s="262">
        <v>9</v>
      </c>
    </row>
    <row r="83" spans="20:21" ht="12.75">
      <c r="T83" s="261">
        <v>2410</v>
      </c>
      <c r="U83" s="262">
        <v>8</v>
      </c>
    </row>
    <row r="84" spans="20:21" ht="12.75">
      <c r="T84" s="261">
        <v>2440</v>
      </c>
      <c r="U84" s="262">
        <v>7</v>
      </c>
    </row>
    <row r="85" spans="20:21" ht="12.75">
      <c r="T85" s="261">
        <v>2470</v>
      </c>
      <c r="U85" s="262">
        <v>6</v>
      </c>
    </row>
    <row r="86" spans="20:21" ht="12.75">
      <c r="T86" s="261">
        <v>2500</v>
      </c>
      <c r="U86" s="262">
        <v>5</v>
      </c>
    </row>
    <row r="87" spans="20:21" ht="12.75">
      <c r="T87" s="261">
        <v>2540</v>
      </c>
      <c r="U87" s="262">
        <v>4</v>
      </c>
    </row>
    <row r="88" spans="20:21" ht="12.75">
      <c r="T88" s="261">
        <v>2580</v>
      </c>
      <c r="U88" s="262">
        <v>3</v>
      </c>
    </row>
    <row r="89" spans="20:21" ht="12.75">
      <c r="T89" s="261">
        <v>2620</v>
      </c>
      <c r="U89" s="262">
        <v>2</v>
      </c>
    </row>
    <row r="90" spans="20:21" ht="12.75">
      <c r="T90" s="261">
        <v>2660</v>
      </c>
      <c r="U90" s="262">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F8:F26">
    <cfRule type="duplicateValues" priority="1" dxfId="0" stopIfTrue="1">
      <formula>AND(COUNTIF($F$8:$F$26,F8)&gt;1,NOT(ISBLANK(F8)))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W8" sqref="W8"/>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4.7109375" style="92" customWidth="1"/>
    <col min="6" max="6" width="43.57421875" style="3" bestFit="1" customWidth="1"/>
    <col min="7" max="12" width="10.8515625" style="3" customWidth="1"/>
    <col min="13" max="13" width="10.7109375" style="3" customWidth="1"/>
    <col min="14" max="14" width="9.140625" style="94" customWidth="1"/>
    <col min="15" max="15" width="10.28125" style="92" customWidth="1"/>
    <col min="16" max="16" width="10.00390625" style="92" customWidth="1"/>
    <col min="17" max="17" width="9.140625" style="270" hidden="1" customWidth="1"/>
    <col min="18" max="18" width="9.140625" style="269" hidden="1" customWidth="1"/>
    <col min="19" max="16384" width="9.140625" style="3" customWidth="1"/>
  </cols>
  <sheetData>
    <row r="1" spans="1:18" ht="48.75" customHeight="1">
      <c r="A1" s="521" t="str">
        <f>'YARIŞMA BİLGİLERİ'!A2:K2</f>
        <v>Türkiye Atletizm Federasyonu
Eskişehir Atletizm İl Temsilciliği</v>
      </c>
      <c r="B1" s="521"/>
      <c r="C1" s="521"/>
      <c r="D1" s="521"/>
      <c r="E1" s="521"/>
      <c r="F1" s="521"/>
      <c r="G1" s="521"/>
      <c r="H1" s="521"/>
      <c r="I1" s="521"/>
      <c r="J1" s="521"/>
      <c r="K1" s="521"/>
      <c r="L1" s="521"/>
      <c r="M1" s="521"/>
      <c r="N1" s="521"/>
      <c r="O1" s="521"/>
      <c r="P1" s="289"/>
      <c r="Q1" s="270">
        <v>330</v>
      </c>
      <c r="R1" s="269">
        <v>1</v>
      </c>
    </row>
    <row r="2" spans="1:18" ht="25.5" customHeight="1">
      <c r="A2" s="522" t="str">
        <f>'YARIŞMA BİLGİLERİ'!A14:K14</f>
        <v>Kulüpler arası Yıldızlar Ligi 1.Kademe Yarışmaları</v>
      </c>
      <c r="B2" s="522"/>
      <c r="C2" s="522"/>
      <c r="D2" s="522"/>
      <c r="E2" s="522"/>
      <c r="F2" s="522"/>
      <c r="G2" s="522"/>
      <c r="H2" s="522"/>
      <c r="I2" s="522"/>
      <c r="J2" s="522"/>
      <c r="K2" s="522"/>
      <c r="L2" s="522"/>
      <c r="M2" s="522"/>
      <c r="N2" s="522"/>
      <c r="O2" s="522"/>
      <c r="P2" s="522"/>
      <c r="Q2" s="270">
        <v>347</v>
      </c>
      <c r="R2" s="269">
        <v>2</v>
      </c>
    </row>
    <row r="3" spans="1:18" s="4" customFormat="1" ht="27" customHeight="1">
      <c r="A3" s="523" t="s">
        <v>96</v>
      </c>
      <c r="B3" s="523"/>
      <c r="C3" s="523"/>
      <c r="D3" s="524" t="str">
        <f>'YARIŞMA PROGRAMI'!C15</f>
        <v>Çekiç Atma</v>
      </c>
      <c r="E3" s="524"/>
      <c r="F3" s="204"/>
      <c r="G3" s="525"/>
      <c r="H3" s="525"/>
      <c r="I3" s="204"/>
      <c r="J3" s="204"/>
      <c r="K3" s="204"/>
      <c r="L3" s="254" t="s">
        <v>455</v>
      </c>
      <c r="M3" s="527" t="str">
        <f>'YARIŞMA PROGRAMI'!E15</f>
        <v>Özkan BALTACI  78.90</v>
      </c>
      <c r="N3" s="527"/>
      <c r="O3" s="527"/>
      <c r="P3" s="527"/>
      <c r="Q3" s="270">
        <v>364</v>
      </c>
      <c r="R3" s="269">
        <v>3</v>
      </c>
    </row>
    <row r="4" spans="1:18" s="4" customFormat="1" ht="17.25" customHeight="1">
      <c r="A4" s="526" t="s">
        <v>97</v>
      </c>
      <c r="B4" s="526"/>
      <c r="C4" s="526"/>
      <c r="D4" s="535" t="str">
        <f>'YARIŞMA BİLGİLERİ'!F21</f>
        <v>Yıldız Erkekler</v>
      </c>
      <c r="E4" s="535"/>
      <c r="F4" s="227" t="s">
        <v>324</v>
      </c>
      <c r="G4" s="208" t="s">
        <v>758</v>
      </c>
      <c r="H4" s="208"/>
      <c r="I4" s="292"/>
      <c r="J4" s="292"/>
      <c r="K4" s="537" t="s">
        <v>95</v>
      </c>
      <c r="L4" s="537"/>
      <c r="M4" s="536" t="str">
        <f>'YARIŞMA PROGRAMI'!B15</f>
        <v>10 Mayıs 2014 - 15.15</v>
      </c>
      <c r="N4" s="536"/>
      <c r="O4" s="536"/>
      <c r="P4" s="292"/>
      <c r="Q4" s="270">
        <v>381</v>
      </c>
      <c r="R4" s="269">
        <v>4</v>
      </c>
    </row>
    <row r="5" spans="1:18" ht="15" customHeight="1">
      <c r="A5" s="5"/>
      <c r="B5" s="5"/>
      <c r="C5" s="5"/>
      <c r="D5" s="9"/>
      <c r="E5" s="6"/>
      <c r="F5" s="7"/>
      <c r="G5" s="8"/>
      <c r="H5" s="8"/>
      <c r="I5" s="8"/>
      <c r="J5" s="8"/>
      <c r="K5" s="8"/>
      <c r="L5" s="8"/>
      <c r="M5" s="8"/>
      <c r="N5" s="531">
        <v>41769.71589814815</v>
      </c>
      <c r="O5" s="531"/>
      <c r="P5" s="280"/>
      <c r="Q5" s="270">
        <v>398</v>
      </c>
      <c r="R5" s="269">
        <v>5</v>
      </c>
    </row>
    <row r="6" spans="1:18" ht="15.75">
      <c r="A6" s="532" t="s">
        <v>6</v>
      </c>
      <c r="B6" s="532"/>
      <c r="C6" s="534" t="s">
        <v>80</v>
      </c>
      <c r="D6" s="534" t="s">
        <v>99</v>
      </c>
      <c r="E6" s="532" t="s">
        <v>7</v>
      </c>
      <c r="F6" s="532" t="s">
        <v>537</v>
      </c>
      <c r="G6" s="533" t="s">
        <v>452</v>
      </c>
      <c r="H6" s="533"/>
      <c r="I6" s="533"/>
      <c r="J6" s="533"/>
      <c r="K6" s="533"/>
      <c r="L6" s="533"/>
      <c r="M6" s="533"/>
      <c r="N6" s="528" t="s">
        <v>8</v>
      </c>
      <c r="O6" s="528" t="s">
        <v>140</v>
      </c>
      <c r="P6" s="528" t="s">
        <v>9</v>
      </c>
      <c r="Q6" s="270">
        <v>415</v>
      </c>
      <c r="R6" s="269">
        <v>6</v>
      </c>
    </row>
    <row r="7" spans="1:18" ht="30" customHeight="1">
      <c r="A7" s="532"/>
      <c r="B7" s="532"/>
      <c r="C7" s="534"/>
      <c r="D7" s="534"/>
      <c r="E7" s="532"/>
      <c r="F7" s="532"/>
      <c r="G7" s="291">
        <v>1</v>
      </c>
      <c r="H7" s="291">
        <v>2</v>
      </c>
      <c r="I7" s="291">
        <v>3</v>
      </c>
      <c r="J7" s="290" t="s">
        <v>449</v>
      </c>
      <c r="K7" s="291">
        <v>4</v>
      </c>
      <c r="L7" s="291">
        <v>5</v>
      </c>
      <c r="M7" s="291">
        <v>6</v>
      </c>
      <c r="N7" s="528"/>
      <c r="O7" s="528"/>
      <c r="P7" s="528"/>
      <c r="Q7" s="270">
        <v>432</v>
      </c>
      <c r="R7" s="269">
        <v>7</v>
      </c>
    </row>
    <row r="8" spans="1:18" s="86" customFormat="1" ht="49.5" customHeight="1">
      <c r="A8" s="368">
        <v>1</v>
      </c>
      <c r="B8" s="369" t="s">
        <v>462</v>
      </c>
      <c r="C8" s="328">
        <v>441</v>
      </c>
      <c r="D8" s="370">
        <v>35465</v>
      </c>
      <c r="E8" s="371" t="s">
        <v>877</v>
      </c>
      <c r="F8" s="371" t="s">
        <v>881</v>
      </c>
      <c r="G8" s="324" t="s">
        <v>1081</v>
      </c>
      <c r="H8" s="324" t="s">
        <v>1081</v>
      </c>
      <c r="I8" s="324">
        <v>5256</v>
      </c>
      <c r="J8" s="326">
        <v>5256</v>
      </c>
      <c r="K8" s="326">
        <v>5937</v>
      </c>
      <c r="L8" s="326">
        <v>6079</v>
      </c>
      <c r="M8" s="326">
        <v>6595</v>
      </c>
      <c r="N8" s="386">
        <v>6595</v>
      </c>
      <c r="O8" s="328">
        <v>19</v>
      </c>
      <c r="P8" s="329"/>
      <c r="Q8" s="270">
        <v>448</v>
      </c>
      <c r="R8" s="269">
        <v>8</v>
      </c>
    </row>
    <row r="9" spans="1:18" s="86" customFormat="1" ht="49.5" customHeight="1">
      <c r="A9" s="368">
        <v>2</v>
      </c>
      <c r="B9" s="369" t="s">
        <v>475</v>
      </c>
      <c r="C9" s="328">
        <v>423</v>
      </c>
      <c r="D9" s="370">
        <v>35934</v>
      </c>
      <c r="E9" s="371" t="s">
        <v>861</v>
      </c>
      <c r="F9" s="371" t="s">
        <v>866</v>
      </c>
      <c r="G9" s="324">
        <v>6023</v>
      </c>
      <c r="H9" s="324">
        <v>6130</v>
      </c>
      <c r="I9" s="324">
        <v>6004</v>
      </c>
      <c r="J9" s="326">
        <v>6130</v>
      </c>
      <c r="K9" s="326">
        <v>6104</v>
      </c>
      <c r="L9" s="326" t="s">
        <v>1081</v>
      </c>
      <c r="M9" s="326" t="s">
        <v>1081</v>
      </c>
      <c r="N9" s="386">
        <v>6130</v>
      </c>
      <c r="O9" s="328">
        <v>18</v>
      </c>
      <c r="P9" s="329"/>
      <c r="Q9" s="270">
        <v>464</v>
      </c>
      <c r="R9" s="269">
        <v>9</v>
      </c>
    </row>
    <row r="10" spans="1:18" s="86" customFormat="1" ht="49.5" customHeight="1">
      <c r="A10" s="368">
        <v>3</v>
      </c>
      <c r="B10" s="369" t="s">
        <v>467</v>
      </c>
      <c r="C10" s="328">
        <v>340</v>
      </c>
      <c r="D10" s="370">
        <v>35960</v>
      </c>
      <c r="E10" s="371" t="s">
        <v>1020</v>
      </c>
      <c r="F10" s="371" t="s">
        <v>812</v>
      </c>
      <c r="G10" s="324">
        <v>4735</v>
      </c>
      <c r="H10" s="324" t="s">
        <v>1081</v>
      </c>
      <c r="I10" s="324" t="s">
        <v>1081</v>
      </c>
      <c r="J10" s="326">
        <v>4735</v>
      </c>
      <c r="K10" s="326">
        <v>5820</v>
      </c>
      <c r="L10" s="326">
        <v>6025</v>
      </c>
      <c r="M10" s="326" t="s">
        <v>1081</v>
      </c>
      <c r="N10" s="386">
        <v>6025</v>
      </c>
      <c r="O10" s="328">
        <v>17</v>
      </c>
      <c r="P10" s="329"/>
      <c r="Q10" s="270">
        <v>480</v>
      </c>
      <c r="R10" s="269">
        <v>10</v>
      </c>
    </row>
    <row r="11" spans="1:18" s="86" customFormat="1" ht="49.5" customHeight="1">
      <c r="A11" s="368">
        <v>4</v>
      </c>
      <c r="B11" s="369" t="s">
        <v>480</v>
      </c>
      <c r="C11" s="328">
        <v>493</v>
      </c>
      <c r="D11" s="370">
        <v>35468</v>
      </c>
      <c r="E11" s="371" t="s">
        <v>1054</v>
      </c>
      <c r="F11" s="371" t="s">
        <v>908</v>
      </c>
      <c r="G11" s="324">
        <v>4585</v>
      </c>
      <c r="H11" s="324">
        <v>5108</v>
      </c>
      <c r="I11" s="324" t="s">
        <v>1081</v>
      </c>
      <c r="J11" s="326">
        <v>5108</v>
      </c>
      <c r="K11" s="326">
        <v>4834</v>
      </c>
      <c r="L11" s="326">
        <v>5234</v>
      </c>
      <c r="M11" s="326" t="s">
        <v>1081</v>
      </c>
      <c r="N11" s="386">
        <v>5234</v>
      </c>
      <c r="O11" s="328">
        <v>16</v>
      </c>
      <c r="P11" s="329"/>
      <c r="Q11" s="270">
        <v>496</v>
      </c>
      <c r="R11" s="269">
        <v>11</v>
      </c>
    </row>
    <row r="12" spans="1:18" s="86" customFormat="1" ht="49.5" customHeight="1">
      <c r="A12" s="368">
        <v>5</v>
      </c>
      <c r="B12" s="369" t="s">
        <v>478</v>
      </c>
      <c r="C12" s="328">
        <v>536</v>
      </c>
      <c r="D12" s="370">
        <v>36008</v>
      </c>
      <c r="E12" s="371" t="s">
        <v>933</v>
      </c>
      <c r="F12" s="371" t="s">
        <v>936</v>
      </c>
      <c r="G12" s="324" t="s">
        <v>1081</v>
      </c>
      <c r="H12" s="324">
        <v>4202</v>
      </c>
      <c r="I12" s="324">
        <v>4590</v>
      </c>
      <c r="J12" s="326">
        <v>4590</v>
      </c>
      <c r="K12" s="326">
        <v>4697</v>
      </c>
      <c r="L12" s="326">
        <v>4682</v>
      </c>
      <c r="M12" s="326" t="s">
        <v>1081</v>
      </c>
      <c r="N12" s="386">
        <v>4697</v>
      </c>
      <c r="O12" s="328">
        <v>15</v>
      </c>
      <c r="P12" s="329"/>
      <c r="Q12" s="270">
        <v>512</v>
      </c>
      <c r="R12" s="269">
        <v>12</v>
      </c>
    </row>
    <row r="13" spans="1:18" s="86" customFormat="1" ht="49.5" customHeight="1">
      <c r="A13" s="368">
        <v>6</v>
      </c>
      <c r="B13" s="369" t="s">
        <v>471</v>
      </c>
      <c r="C13" s="328">
        <v>475</v>
      </c>
      <c r="D13" s="370">
        <v>35431</v>
      </c>
      <c r="E13" s="371" t="s">
        <v>1041</v>
      </c>
      <c r="F13" s="371" t="s">
        <v>906</v>
      </c>
      <c r="G13" s="324">
        <v>4411</v>
      </c>
      <c r="H13" s="324">
        <v>4389</v>
      </c>
      <c r="I13" s="324">
        <v>4570</v>
      </c>
      <c r="J13" s="326">
        <v>4570</v>
      </c>
      <c r="K13" s="326">
        <v>4471</v>
      </c>
      <c r="L13" s="326">
        <v>4470</v>
      </c>
      <c r="M13" s="326" t="s">
        <v>1081</v>
      </c>
      <c r="N13" s="386">
        <v>4570</v>
      </c>
      <c r="O13" s="328">
        <v>14</v>
      </c>
      <c r="P13" s="329"/>
      <c r="Q13" s="270">
        <v>528</v>
      </c>
      <c r="R13" s="269">
        <v>13</v>
      </c>
    </row>
    <row r="14" spans="1:18" s="86" customFormat="1" ht="49.5" customHeight="1">
      <c r="A14" s="368">
        <v>7</v>
      </c>
      <c r="B14" s="369" t="s">
        <v>474</v>
      </c>
      <c r="C14" s="328">
        <v>550</v>
      </c>
      <c r="D14" s="370">
        <v>35798</v>
      </c>
      <c r="E14" s="371" t="s">
        <v>944</v>
      </c>
      <c r="F14" s="371" t="s">
        <v>950</v>
      </c>
      <c r="G14" s="324">
        <v>4318</v>
      </c>
      <c r="H14" s="324" t="s">
        <v>1081</v>
      </c>
      <c r="I14" s="324" t="s">
        <v>1081</v>
      </c>
      <c r="J14" s="326">
        <v>4318</v>
      </c>
      <c r="K14" s="326">
        <v>4526</v>
      </c>
      <c r="L14" s="326" t="s">
        <v>1081</v>
      </c>
      <c r="M14" s="326" t="s">
        <v>1081</v>
      </c>
      <c r="N14" s="386">
        <v>4526</v>
      </c>
      <c r="O14" s="328">
        <v>13</v>
      </c>
      <c r="P14" s="329"/>
      <c r="Q14" s="270">
        <v>544</v>
      </c>
      <c r="R14" s="269">
        <v>14</v>
      </c>
    </row>
    <row r="15" spans="1:18" s="86" customFormat="1" ht="49.5" customHeight="1">
      <c r="A15" s="368">
        <v>8</v>
      </c>
      <c r="B15" s="369" t="s">
        <v>479</v>
      </c>
      <c r="C15" s="328">
        <v>316</v>
      </c>
      <c r="D15" s="370">
        <v>35431</v>
      </c>
      <c r="E15" s="371" t="s">
        <v>807</v>
      </c>
      <c r="F15" s="371" t="s">
        <v>811</v>
      </c>
      <c r="G15" s="324">
        <v>4220</v>
      </c>
      <c r="H15" s="324">
        <v>4059</v>
      </c>
      <c r="I15" s="324" t="s">
        <v>1081</v>
      </c>
      <c r="J15" s="326">
        <v>4220</v>
      </c>
      <c r="K15" s="326" t="s">
        <v>1081</v>
      </c>
      <c r="L15" s="326">
        <v>3703</v>
      </c>
      <c r="M15" s="326" t="s">
        <v>1081</v>
      </c>
      <c r="N15" s="386">
        <v>4220</v>
      </c>
      <c r="O15" s="328">
        <v>12</v>
      </c>
      <c r="P15" s="329"/>
      <c r="Q15" s="270">
        <v>560</v>
      </c>
      <c r="R15" s="269">
        <v>15</v>
      </c>
    </row>
    <row r="16" spans="1:18" s="86" customFormat="1" ht="49.5" customHeight="1">
      <c r="A16" s="368">
        <v>9</v>
      </c>
      <c r="B16" s="369" t="s">
        <v>464</v>
      </c>
      <c r="C16" s="328">
        <v>408</v>
      </c>
      <c r="D16" s="370">
        <v>35431</v>
      </c>
      <c r="E16" s="371" t="s">
        <v>844</v>
      </c>
      <c r="F16" s="371" t="s">
        <v>849</v>
      </c>
      <c r="G16" s="324">
        <v>4084</v>
      </c>
      <c r="H16" s="324" t="s">
        <v>1081</v>
      </c>
      <c r="I16" s="324" t="s">
        <v>1081</v>
      </c>
      <c r="J16" s="326">
        <v>4084</v>
      </c>
      <c r="K16" s="326"/>
      <c r="L16" s="326"/>
      <c r="M16" s="326"/>
      <c r="N16" s="386">
        <v>4084</v>
      </c>
      <c r="O16" s="328">
        <v>11</v>
      </c>
      <c r="P16" s="329"/>
      <c r="Q16" s="270">
        <v>576</v>
      </c>
      <c r="R16" s="269">
        <v>16</v>
      </c>
    </row>
    <row r="17" spans="1:18" s="86" customFormat="1" ht="49.5" customHeight="1">
      <c r="A17" s="368">
        <v>10</v>
      </c>
      <c r="B17" s="369" t="s">
        <v>468</v>
      </c>
      <c r="C17" s="328">
        <v>587</v>
      </c>
      <c r="D17" s="370">
        <v>35740</v>
      </c>
      <c r="E17" s="371" t="s">
        <v>978</v>
      </c>
      <c r="F17" s="371" t="s">
        <v>980</v>
      </c>
      <c r="G17" s="324" t="s">
        <v>1081</v>
      </c>
      <c r="H17" s="324">
        <v>3788</v>
      </c>
      <c r="I17" s="324">
        <v>4073</v>
      </c>
      <c r="J17" s="326">
        <v>4073</v>
      </c>
      <c r="K17" s="326"/>
      <c r="L17" s="326"/>
      <c r="M17" s="326"/>
      <c r="N17" s="386">
        <v>4073</v>
      </c>
      <c r="O17" s="328">
        <v>10</v>
      </c>
      <c r="P17" s="329"/>
      <c r="Q17" s="270">
        <v>592</v>
      </c>
      <c r="R17" s="269">
        <v>17</v>
      </c>
    </row>
    <row r="18" spans="1:18" s="86" customFormat="1" ht="49.5" customHeight="1">
      <c r="A18" s="368">
        <v>11</v>
      </c>
      <c r="B18" s="369" t="s">
        <v>470</v>
      </c>
      <c r="C18" s="328">
        <v>390</v>
      </c>
      <c r="D18" s="370">
        <v>36219</v>
      </c>
      <c r="E18" s="371" t="s">
        <v>832</v>
      </c>
      <c r="F18" s="371" t="s">
        <v>835</v>
      </c>
      <c r="G18" s="324">
        <v>3528</v>
      </c>
      <c r="H18" s="324">
        <v>3579</v>
      </c>
      <c r="I18" s="324" t="s">
        <v>1081</v>
      </c>
      <c r="J18" s="326">
        <v>3579</v>
      </c>
      <c r="K18" s="326"/>
      <c r="L18" s="326"/>
      <c r="M18" s="326"/>
      <c r="N18" s="386">
        <v>3579</v>
      </c>
      <c r="O18" s="328">
        <v>9</v>
      </c>
      <c r="P18" s="329"/>
      <c r="Q18" s="270">
        <v>608</v>
      </c>
      <c r="R18" s="269">
        <v>18</v>
      </c>
    </row>
    <row r="19" spans="1:18" s="86" customFormat="1" ht="49.5" customHeight="1">
      <c r="A19" s="368">
        <v>12</v>
      </c>
      <c r="B19" s="369" t="s">
        <v>463</v>
      </c>
      <c r="C19" s="328">
        <v>518</v>
      </c>
      <c r="D19" s="370">
        <v>35749</v>
      </c>
      <c r="E19" s="371" t="s">
        <v>1067</v>
      </c>
      <c r="F19" s="371" t="s">
        <v>923</v>
      </c>
      <c r="G19" s="324" t="s">
        <v>1081</v>
      </c>
      <c r="H19" s="324">
        <v>2715</v>
      </c>
      <c r="I19" s="324">
        <v>2675</v>
      </c>
      <c r="J19" s="326">
        <v>2715</v>
      </c>
      <c r="K19" s="326"/>
      <c r="L19" s="326"/>
      <c r="M19" s="326"/>
      <c r="N19" s="386">
        <v>2715</v>
      </c>
      <c r="O19" s="328">
        <v>8</v>
      </c>
      <c r="P19" s="329"/>
      <c r="Q19" s="270">
        <v>624</v>
      </c>
      <c r="R19" s="269">
        <v>19</v>
      </c>
    </row>
    <row r="20" spans="1:18" s="86" customFormat="1" ht="49.5" customHeight="1">
      <c r="A20" s="368">
        <v>13</v>
      </c>
      <c r="B20" s="369" t="s">
        <v>477</v>
      </c>
      <c r="C20" s="328">
        <v>393</v>
      </c>
      <c r="D20" s="370">
        <v>36792</v>
      </c>
      <c r="E20" s="371" t="s">
        <v>1032</v>
      </c>
      <c r="F20" s="371" t="s">
        <v>836</v>
      </c>
      <c r="G20" s="324">
        <v>2709</v>
      </c>
      <c r="H20" s="324" t="s">
        <v>1081</v>
      </c>
      <c r="I20" s="324">
        <v>2159</v>
      </c>
      <c r="J20" s="326">
        <v>2709</v>
      </c>
      <c r="K20" s="326"/>
      <c r="L20" s="326"/>
      <c r="M20" s="326"/>
      <c r="N20" s="386">
        <v>2709</v>
      </c>
      <c r="O20" s="328">
        <v>7</v>
      </c>
      <c r="P20" s="329"/>
      <c r="Q20" s="270">
        <v>640</v>
      </c>
      <c r="R20" s="269">
        <v>20</v>
      </c>
    </row>
    <row r="21" spans="1:18" s="86" customFormat="1" ht="49.5" customHeight="1">
      <c r="A21" s="368">
        <v>14</v>
      </c>
      <c r="B21" s="369" t="s">
        <v>466</v>
      </c>
      <c r="C21" s="328">
        <v>462</v>
      </c>
      <c r="D21" s="370">
        <v>36269</v>
      </c>
      <c r="E21" s="371" t="s">
        <v>902</v>
      </c>
      <c r="F21" s="371" t="s">
        <v>905</v>
      </c>
      <c r="G21" s="324">
        <v>2308</v>
      </c>
      <c r="H21" s="324">
        <v>2592</v>
      </c>
      <c r="I21" s="324" t="s">
        <v>1081</v>
      </c>
      <c r="J21" s="326">
        <v>2592</v>
      </c>
      <c r="K21" s="326"/>
      <c r="L21" s="326"/>
      <c r="M21" s="326"/>
      <c r="N21" s="386">
        <v>2592</v>
      </c>
      <c r="O21" s="328">
        <v>6</v>
      </c>
      <c r="P21" s="329"/>
      <c r="Q21" s="270">
        <v>656</v>
      </c>
      <c r="R21" s="269">
        <v>21</v>
      </c>
    </row>
    <row r="22" spans="1:18" s="86" customFormat="1" ht="49.5" customHeight="1">
      <c r="A22" s="368">
        <v>15</v>
      </c>
      <c r="B22" s="369" t="s">
        <v>465</v>
      </c>
      <c r="C22" s="328">
        <v>451</v>
      </c>
      <c r="D22" s="370">
        <v>36161</v>
      </c>
      <c r="E22" s="371" t="s">
        <v>888</v>
      </c>
      <c r="F22" s="371" t="s">
        <v>893</v>
      </c>
      <c r="G22" s="324">
        <v>1588</v>
      </c>
      <c r="H22" s="324">
        <v>2379</v>
      </c>
      <c r="I22" s="324">
        <v>2445</v>
      </c>
      <c r="J22" s="326">
        <v>2445</v>
      </c>
      <c r="K22" s="326"/>
      <c r="L22" s="326"/>
      <c r="M22" s="326"/>
      <c r="N22" s="386">
        <v>2445</v>
      </c>
      <c r="O22" s="328">
        <v>5</v>
      </c>
      <c r="P22" s="329"/>
      <c r="Q22" s="270">
        <v>672</v>
      </c>
      <c r="R22" s="269">
        <v>22</v>
      </c>
    </row>
    <row r="23" spans="1:18" s="86" customFormat="1" ht="49.5" customHeight="1">
      <c r="A23" s="368">
        <v>16</v>
      </c>
      <c r="B23" s="369" t="s">
        <v>476</v>
      </c>
      <c r="C23" s="328">
        <v>575</v>
      </c>
      <c r="D23" s="370">
        <v>36284</v>
      </c>
      <c r="E23" s="371" t="s">
        <v>967</v>
      </c>
      <c r="F23" s="371" t="s">
        <v>969</v>
      </c>
      <c r="G23" s="324">
        <v>2428</v>
      </c>
      <c r="H23" s="324">
        <v>2437</v>
      </c>
      <c r="I23" s="324" t="s">
        <v>1081</v>
      </c>
      <c r="J23" s="326">
        <v>2437</v>
      </c>
      <c r="K23" s="326"/>
      <c r="L23" s="326"/>
      <c r="M23" s="326"/>
      <c r="N23" s="386">
        <v>2437</v>
      </c>
      <c r="O23" s="328">
        <v>4</v>
      </c>
      <c r="P23" s="329"/>
      <c r="Q23" s="270">
        <v>688</v>
      </c>
      <c r="R23" s="269">
        <v>23</v>
      </c>
    </row>
    <row r="24" spans="1:18" s="86" customFormat="1" ht="49.5" customHeight="1">
      <c r="A24" s="368">
        <v>17</v>
      </c>
      <c r="B24" s="369" t="s">
        <v>469</v>
      </c>
      <c r="C24" s="328">
        <v>565</v>
      </c>
      <c r="D24" s="370">
        <v>36617</v>
      </c>
      <c r="E24" s="371" t="s">
        <v>956</v>
      </c>
      <c r="F24" s="371" t="s">
        <v>959</v>
      </c>
      <c r="G24" s="324">
        <v>2055</v>
      </c>
      <c r="H24" s="324" t="s">
        <v>1081</v>
      </c>
      <c r="I24" s="324">
        <v>2375</v>
      </c>
      <c r="J24" s="326">
        <v>2375</v>
      </c>
      <c r="K24" s="326"/>
      <c r="L24" s="326"/>
      <c r="M24" s="326"/>
      <c r="N24" s="386">
        <v>2375</v>
      </c>
      <c r="O24" s="328">
        <v>3</v>
      </c>
      <c r="P24" s="329"/>
      <c r="Q24" s="270">
        <v>704</v>
      </c>
      <c r="R24" s="269">
        <v>24</v>
      </c>
    </row>
    <row r="25" spans="1:18" s="86" customFormat="1" ht="49.5" customHeight="1">
      <c r="A25" s="368">
        <v>18</v>
      </c>
      <c r="B25" s="369" t="s">
        <v>473</v>
      </c>
      <c r="C25" s="328">
        <v>379</v>
      </c>
      <c r="D25" s="370">
        <v>35500</v>
      </c>
      <c r="E25" s="371" t="s">
        <v>819</v>
      </c>
      <c r="F25" s="371" t="s">
        <v>823</v>
      </c>
      <c r="G25" s="324" t="s">
        <v>1081</v>
      </c>
      <c r="H25" s="324">
        <v>2359</v>
      </c>
      <c r="I25" s="324">
        <v>2052</v>
      </c>
      <c r="J25" s="326">
        <v>2359</v>
      </c>
      <c r="K25" s="326"/>
      <c r="L25" s="326"/>
      <c r="M25" s="326"/>
      <c r="N25" s="386">
        <v>2359</v>
      </c>
      <c r="O25" s="328">
        <v>2</v>
      </c>
      <c r="P25" s="329"/>
      <c r="Q25" s="270">
        <v>720</v>
      </c>
      <c r="R25" s="269">
        <v>25</v>
      </c>
    </row>
    <row r="26" spans="1:18" s="86" customFormat="1" ht="49.5" customHeight="1">
      <c r="A26" s="368">
        <v>19</v>
      </c>
      <c r="B26" s="369" t="s">
        <v>472</v>
      </c>
      <c r="C26" s="328">
        <v>598</v>
      </c>
      <c r="D26" s="370">
        <v>36307</v>
      </c>
      <c r="E26" s="371" t="s">
        <v>916</v>
      </c>
      <c r="F26" s="371" t="s">
        <v>920</v>
      </c>
      <c r="G26" s="324" t="s">
        <v>1081</v>
      </c>
      <c r="H26" s="324" t="s">
        <v>1081</v>
      </c>
      <c r="I26" s="324">
        <v>1380</v>
      </c>
      <c r="J26" s="326">
        <v>1380</v>
      </c>
      <c r="K26" s="326"/>
      <c r="L26" s="326"/>
      <c r="M26" s="326"/>
      <c r="N26" s="386">
        <v>1380</v>
      </c>
      <c r="O26" s="328">
        <v>1</v>
      </c>
      <c r="P26" s="329"/>
      <c r="Q26" s="270">
        <v>736</v>
      </c>
      <c r="R26" s="269">
        <v>26</v>
      </c>
    </row>
    <row r="27" spans="1:18" s="86" customFormat="1" ht="49.5" customHeight="1">
      <c r="A27" s="98"/>
      <c r="B27" s="99" t="s">
        <v>481</v>
      </c>
      <c r="C27" s="274" t="s">
        <v>1072</v>
      </c>
      <c r="D27" s="100" t="s">
        <v>1072</v>
      </c>
      <c r="E27" s="203" t="s">
        <v>1072</v>
      </c>
      <c r="F27" s="203" t="s">
        <v>1072</v>
      </c>
      <c r="G27" s="324"/>
      <c r="H27" s="324"/>
      <c r="I27" s="324"/>
      <c r="J27" s="325">
        <v>0</v>
      </c>
      <c r="K27" s="326"/>
      <c r="L27" s="326"/>
      <c r="M27" s="326"/>
      <c r="N27" s="327">
        <v>0</v>
      </c>
      <c r="O27" s="328"/>
      <c r="P27" s="329"/>
      <c r="Q27" s="270">
        <v>752</v>
      </c>
      <c r="R27" s="269">
        <v>27</v>
      </c>
    </row>
    <row r="28" spans="1:18" s="86" customFormat="1" ht="49.5" customHeight="1">
      <c r="A28" s="98"/>
      <c r="B28" s="99" t="s">
        <v>482</v>
      </c>
      <c r="C28" s="274" t="s">
        <v>1072</v>
      </c>
      <c r="D28" s="100" t="s">
        <v>1072</v>
      </c>
      <c r="E28" s="203" t="s">
        <v>1072</v>
      </c>
      <c r="F28" s="203" t="s">
        <v>1072</v>
      </c>
      <c r="G28" s="324"/>
      <c r="H28" s="324"/>
      <c r="I28" s="324"/>
      <c r="J28" s="325">
        <v>0</v>
      </c>
      <c r="K28" s="326"/>
      <c r="L28" s="326"/>
      <c r="M28" s="326"/>
      <c r="N28" s="327">
        <v>0</v>
      </c>
      <c r="O28" s="328"/>
      <c r="P28" s="329"/>
      <c r="Q28" s="270">
        <v>768</v>
      </c>
      <c r="R28" s="269">
        <v>28</v>
      </c>
    </row>
    <row r="29" spans="1:18" s="86" customFormat="1" ht="49.5" customHeight="1">
      <c r="A29" s="98"/>
      <c r="B29" s="99" t="s">
        <v>483</v>
      </c>
      <c r="C29" s="274" t="s">
        <v>1072</v>
      </c>
      <c r="D29" s="100" t="s">
        <v>1072</v>
      </c>
      <c r="E29" s="203" t="s">
        <v>1072</v>
      </c>
      <c r="F29" s="203" t="s">
        <v>1072</v>
      </c>
      <c r="G29" s="324"/>
      <c r="H29" s="324"/>
      <c r="I29" s="324"/>
      <c r="J29" s="325">
        <v>0</v>
      </c>
      <c r="K29" s="326"/>
      <c r="L29" s="326"/>
      <c r="M29" s="326"/>
      <c r="N29" s="327">
        <v>0</v>
      </c>
      <c r="O29" s="328"/>
      <c r="P29" s="329"/>
      <c r="Q29" s="270">
        <v>784</v>
      </c>
      <c r="R29" s="269">
        <v>29</v>
      </c>
    </row>
    <row r="30" spans="1:18" s="86" customFormat="1" ht="49.5" customHeight="1">
      <c r="A30" s="98"/>
      <c r="B30" s="99" t="s">
        <v>484</v>
      </c>
      <c r="C30" s="274" t="s">
        <v>1072</v>
      </c>
      <c r="D30" s="100" t="s">
        <v>1072</v>
      </c>
      <c r="E30" s="203" t="s">
        <v>1072</v>
      </c>
      <c r="F30" s="203" t="s">
        <v>1072</v>
      </c>
      <c r="G30" s="324"/>
      <c r="H30" s="324"/>
      <c r="I30" s="324"/>
      <c r="J30" s="325">
        <v>0</v>
      </c>
      <c r="K30" s="326"/>
      <c r="L30" s="326"/>
      <c r="M30" s="326"/>
      <c r="N30" s="327">
        <v>0</v>
      </c>
      <c r="O30" s="328"/>
      <c r="P30" s="329"/>
      <c r="Q30" s="270">
        <v>800</v>
      </c>
      <c r="R30" s="269">
        <v>30</v>
      </c>
    </row>
    <row r="31" spans="1:18" s="86" customFormat="1" ht="49.5" customHeight="1">
      <c r="A31" s="98"/>
      <c r="B31" s="99" t="s">
        <v>485</v>
      </c>
      <c r="C31" s="274" t="s">
        <v>1072</v>
      </c>
      <c r="D31" s="100" t="s">
        <v>1072</v>
      </c>
      <c r="E31" s="203" t="s">
        <v>1072</v>
      </c>
      <c r="F31" s="203" t="s">
        <v>1072</v>
      </c>
      <c r="G31" s="324"/>
      <c r="H31" s="324"/>
      <c r="I31" s="324"/>
      <c r="J31" s="325">
        <v>0</v>
      </c>
      <c r="K31" s="326"/>
      <c r="L31" s="326"/>
      <c r="M31" s="326"/>
      <c r="N31" s="327">
        <v>0</v>
      </c>
      <c r="O31" s="328"/>
      <c r="P31" s="329"/>
      <c r="Q31" s="270">
        <v>816</v>
      </c>
      <c r="R31" s="269">
        <v>31</v>
      </c>
    </row>
    <row r="32" spans="1:18" s="86" customFormat="1" ht="49.5" customHeight="1">
      <c r="A32" s="98"/>
      <c r="B32" s="99" t="s">
        <v>486</v>
      </c>
      <c r="C32" s="274" t="s">
        <v>1072</v>
      </c>
      <c r="D32" s="100" t="s">
        <v>1072</v>
      </c>
      <c r="E32" s="203" t="s">
        <v>1072</v>
      </c>
      <c r="F32" s="203" t="s">
        <v>1072</v>
      </c>
      <c r="G32" s="324"/>
      <c r="H32" s="324"/>
      <c r="I32" s="324"/>
      <c r="J32" s="325">
        <v>0</v>
      </c>
      <c r="K32" s="326"/>
      <c r="L32" s="326"/>
      <c r="M32" s="326"/>
      <c r="N32" s="327">
        <v>0</v>
      </c>
      <c r="O32" s="328"/>
      <c r="P32" s="329"/>
      <c r="Q32" s="270">
        <v>832</v>
      </c>
      <c r="R32" s="269">
        <v>32</v>
      </c>
    </row>
    <row r="33" spans="1:18" s="89" customFormat="1" ht="32.25" customHeight="1">
      <c r="A33" s="87"/>
      <c r="B33" s="87"/>
      <c r="C33" s="87"/>
      <c r="D33" s="88"/>
      <c r="E33" s="87"/>
      <c r="N33" s="90"/>
      <c r="O33" s="87"/>
      <c r="P33" s="87"/>
      <c r="Q33" s="270">
        <v>1075</v>
      </c>
      <c r="R33" s="269">
        <v>48</v>
      </c>
    </row>
    <row r="34" spans="1:18" s="89" customFormat="1" ht="32.25" customHeight="1">
      <c r="A34" s="529" t="s">
        <v>4</v>
      </c>
      <c r="B34" s="529"/>
      <c r="C34" s="529"/>
      <c r="D34" s="529"/>
      <c r="E34" s="91" t="s">
        <v>0</v>
      </c>
      <c r="F34" s="91" t="s">
        <v>1</v>
      </c>
      <c r="G34" s="530" t="s">
        <v>2</v>
      </c>
      <c r="H34" s="530"/>
      <c r="I34" s="530"/>
      <c r="J34" s="530"/>
      <c r="K34" s="530"/>
      <c r="L34" s="530"/>
      <c r="M34" s="530"/>
      <c r="N34" s="530" t="s">
        <v>3</v>
      </c>
      <c r="O34" s="530"/>
      <c r="P34" s="91"/>
      <c r="Q34" s="270">
        <v>1090</v>
      </c>
      <c r="R34" s="269">
        <v>49</v>
      </c>
    </row>
    <row r="35" spans="17:18" ht="12.75">
      <c r="Q35" s="270">
        <v>1105</v>
      </c>
      <c r="R35" s="269">
        <v>50</v>
      </c>
    </row>
    <row r="36" spans="17:18" ht="12.75">
      <c r="Q36" s="270">
        <v>1120</v>
      </c>
      <c r="R36" s="269">
        <v>51</v>
      </c>
    </row>
    <row r="37" spans="17:18" ht="12.75">
      <c r="Q37" s="271">
        <v>1135</v>
      </c>
      <c r="R37" s="91">
        <v>52</v>
      </c>
    </row>
    <row r="38" spans="17:18" ht="12.75">
      <c r="Q38" s="271">
        <v>1150</v>
      </c>
      <c r="R38" s="91">
        <v>53</v>
      </c>
    </row>
    <row r="39" spans="17:18" ht="12.75">
      <c r="Q39" s="271">
        <v>1165</v>
      </c>
      <c r="R39" s="91">
        <v>54</v>
      </c>
    </row>
    <row r="40" spans="17:18" ht="12.75">
      <c r="Q40" s="271">
        <v>1180</v>
      </c>
      <c r="R40" s="91">
        <v>55</v>
      </c>
    </row>
    <row r="41" spans="17:18" ht="12.75">
      <c r="Q41" s="271">
        <v>1195</v>
      </c>
      <c r="R41" s="91">
        <v>56</v>
      </c>
    </row>
    <row r="42" spans="17:18" ht="12.75">
      <c r="Q42" s="271">
        <v>1210</v>
      </c>
      <c r="R42" s="91">
        <v>57</v>
      </c>
    </row>
    <row r="43" spans="17:18" ht="12.75">
      <c r="Q43" s="271">
        <v>1225</v>
      </c>
      <c r="R43" s="91">
        <v>58</v>
      </c>
    </row>
    <row r="44" spans="17:18" ht="12.75">
      <c r="Q44" s="271">
        <v>1240</v>
      </c>
      <c r="R44" s="91">
        <v>59</v>
      </c>
    </row>
    <row r="45" spans="17:18" ht="12.75">
      <c r="Q45" s="271">
        <v>1255</v>
      </c>
      <c r="R45" s="91">
        <v>60</v>
      </c>
    </row>
    <row r="46" spans="17:18" ht="12.75">
      <c r="Q46" s="271">
        <v>1270</v>
      </c>
      <c r="R46" s="91">
        <v>61</v>
      </c>
    </row>
    <row r="47" spans="17:18" ht="12.75">
      <c r="Q47" s="271">
        <v>1285</v>
      </c>
      <c r="R47" s="91">
        <v>62</v>
      </c>
    </row>
    <row r="48" spans="17:18" ht="12.75">
      <c r="Q48" s="271">
        <v>1300</v>
      </c>
      <c r="R48" s="91">
        <v>63</v>
      </c>
    </row>
    <row r="49" spans="17:18" ht="12.75">
      <c r="Q49" s="271">
        <v>1315</v>
      </c>
      <c r="R49" s="91">
        <v>64</v>
      </c>
    </row>
    <row r="50" spans="17:18" ht="12.75">
      <c r="Q50" s="271">
        <v>1330</v>
      </c>
      <c r="R50" s="91">
        <v>65</v>
      </c>
    </row>
    <row r="51" spans="17:18" ht="12.75">
      <c r="Q51" s="271">
        <v>1345</v>
      </c>
      <c r="R51" s="91">
        <v>66</v>
      </c>
    </row>
    <row r="52" spans="17:18" ht="12.75">
      <c r="Q52" s="271">
        <v>1360</v>
      </c>
      <c r="R52" s="91">
        <v>67</v>
      </c>
    </row>
    <row r="53" spans="17:18" ht="12.75">
      <c r="Q53" s="271">
        <v>1375</v>
      </c>
      <c r="R53" s="91">
        <v>68</v>
      </c>
    </row>
    <row r="54" spans="17:18" ht="12.75">
      <c r="Q54" s="271">
        <v>1390</v>
      </c>
      <c r="R54" s="91">
        <v>69</v>
      </c>
    </row>
    <row r="55" spans="17:18" ht="12.75">
      <c r="Q55" s="271">
        <v>1405</v>
      </c>
      <c r="R55" s="91">
        <v>70</v>
      </c>
    </row>
    <row r="56" spans="17:18" ht="12.75">
      <c r="Q56" s="271">
        <v>1420</v>
      </c>
      <c r="R56" s="91">
        <v>71</v>
      </c>
    </row>
    <row r="57" spans="17:18" ht="12.75">
      <c r="Q57" s="271">
        <v>1435</v>
      </c>
      <c r="R57" s="91">
        <v>72</v>
      </c>
    </row>
    <row r="58" spans="17:18" ht="12.75">
      <c r="Q58" s="271">
        <v>1450</v>
      </c>
      <c r="R58" s="91">
        <v>73</v>
      </c>
    </row>
    <row r="59" spans="17:18" ht="12.75">
      <c r="Q59" s="271">
        <v>1465</v>
      </c>
      <c r="R59" s="91">
        <v>74</v>
      </c>
    </row>
    <row r="60" spans="17:18" ht="12.75">
      <c r="Q60" s="271">
        <v>1480</v>
      </c>
      <c r="R60" s="91">
        <v>75</v>
      </c>
    </row>
    <row r="61" spans="17:18" ht="12.75">
      <c r="Q61" s="271">
        <v>1495</v>
      </c>
      <c r="R61" s="91">
        <v>76</v>
      </c>
    </row>
    <row r="62" spans="17:18" ht="12.75">
      <c r="Q62" s="271">
        <v>1510</v>
      </c>
      <c r="R62" s="91">
        <v>77</v>
      </c>
    </row>
    <row r="63" spans="17:18" ht="12.75">
      <c r="Q63" s="271">
        <v>1525</v>
      </c>
      <c r="R63" s="91">
        <v>78</v>
      </c>
    </row>
    <row r="64" spans="17:18" ht="12.75">
      <c r="Q64" s="271">
        <v>1540</v>
      </c>
      <c r="R64" s="91">
        <v>79</v>
      </c>
    </row>
    <row r="65" spans="17:18" ht="12.75">
      <c r="Q65" s="271">
        <v>1555</v>
      </c>
      <c r="R65" s="91">
        <v>80</v>
      </c>
    </row>
    <row r="66" spans="17:18" ht="12.75">
      <c r="Q66" s="271">
        <v>1570</v>
      </c>
      <c r="R66" s="91">
        <v>81</v>
      </c>
    </row>
    <row r="67" spans="17:18" ht="12.75">
      <c r="Q67" s="271">
        <v>1585</v>
      </c>
      <c r="R67" s="91">
        <v>82</v>
      </c>
    </row>
    <row r="68" spans="17:18" ht="12.75">
      <c r="Q68" s="271">
        <v>1600</v>
      </c>
      <c r="R68" s="91">
        <v>83</v>
      </c>
    </row>
    <row r="69" spans="17:18" ht="12.75">
      <c r="Q69" s="271">
        <v>1615</v>
      </c>
      <c r="R69" s="91">
        <v>84</v>
      </c>
    </row>
    <row r="70" spans="17:18" ht="12.75">
      <c r="Q70" s="271">
        <v>1630</v>
      </c>
      <c r="R70" s="91">
        <v>85</v>
      </c>
    </row>
    <row r="71" spans="17:18" ht="12.75">
      <c r="Q71" s="271">
        <v>1645</v>
      </c>
      <c r="R71" s="91">
        <v>86</v>
      </c>
    </row>
    <row r="72" spans="17:18" ht="12.75">
      <c r="Q72" s="271">
        <v>1660</v>
      </c>
      <c r="R72" s="91">
        <v>87</v>
      </c>
    </row>
    <row r="73" spans="17:18" ht="12.75">
      <c r="Q73" s="271">
        <v>1675</v>
      </c>
      <c r="R73" s="91">
        <v>88</v>
      </c>
    </row>
    <row r="74" spans="17:18" ht="12.75">
      <c r="Q74" s="271">
        <v>1690</v>
      </c>
      <c r="R74" s="91">
        <v>89</v>
      </c>
    </row>
    <row r="75" spans="17:18" ht="12.75">
      <c r="Q75" s="271">
        <v>1705</v>
      </c>
      <c r="R75" s="91">
        <v>90</v>
      </c>
    </row>
    <row r="76" spans="17:18" ht="12.75">
      <c r="Q76" s="271">
        <v>1720</v>
      </c>
      <c r="R76" s="91">
        <v>91</v>
      </c>
    </row>
    <row r="77" spans="17:18" ht="12.75">
      <c r="Q77" s="271">
        <v>1735</v>
      </c>
      <c r="R77" s="91">
        <v>92</v>
      </c>
    </row>
    <row r="78" spans="17:18" ht="12.75">
      <c r="Q78" s="271">
        <v>1750</v>
      </c>
      <c r="R78" s="91">
        <v>93</v>
      </c>
    </row>
    <row r="79" spans="17:18" ht="12.75">
      <c r="Q79" s="270">
        <v>1765</v>
      </c>
      <c r="R79" s="269">
        <v>94</v>
      </c>
    </row>
    <row r="80" spans="17:18" ht="12.75">
      <c r="Q80" s="270">
        <v>1780</v>
      </c>
      <c r="R80" s="269">
        <v>95</v>
      </c>
    </row>
    <row r="81" spans="17:18" ht="12.75">
      <c r="Q81" s="270">
        <v>1794</v>
      </c>
      <c r="R81" s="269">
        <v>96</v>
      </c>
    </row>
    <row r="82" spans="17:18" ht="12.75">
      <c r="Q82" s="270">
        <v>1808</v>
      </c>
      <c r="R82" s="269">
        <v>97</v>
      </c>
    </row>
    <row r="83" spans="17:18" ht="12.75">
      <c r="Q83" s="270">
        <v>1822</v>
      </c>
      <c r="R83" s="269">
        <v>98</v>
      </c>
    </row>
    <row r="84" spans="17:18" ht="12.75">
      <c r="Q84" s="270">
        <v>1836</v>
      </c>
      <c r="R84" s="269">
        <v>99</v>
      </c>
    </row>
    <row r="85" spans="17:18" ht="12.75">
      <c r="Q85" s="270">
        <v>1850</v>
      </c>
      <c r="R85" s="269">
        <v>100</v>
      </c>
    </row>
  </sheetData>
  <sheetProtection/>
  <mergeCells count="24">
    <mergeCell ref="C6:C7"/>
    <mergeCell ref="D6:D7"/>
    <mergeCell ref="E6:E7"/>
    <mergeCell ref="D4:E4"/>
    <mergeCell ref="M4:O4"/>
    <mergeCell ref="K4:L4"/>
    <mergeCell ref="O6:O7"/>
    <mergeCell ref="P6:P7"/>
    <mergeCell ref="A34:D34"/>
    <mergeCell ref="G34:M34"/>
    <mergeCell ref="N34:O34"/>
    <mergeCell ref="N5:O5"/>
    <mergeCell ref="A6:A7"/>
    <mergeCell ref="B6:B7"/>
    <mergeCell ref="F6:F7"/>
    <mergeCell ref="G6:M6"/>
    <mergeCell ref="N6:N7"/>
    <mergeCell ref="A1:O1"/>
    <mergeCell ref="A2:P2"/>
    <mergeCell ref="A3:C3"/>
    <mergeCell ref="D3:E3"/>
    <mergeCell ref="G3:H3"/>
    <mergeCell ref="A4:C4"/>
    <mergeCell ref="M3:P3"/>
  </mergeCells>
  <conditionalFormatting sqref="N8:N26">
    <cfRule type="duplicateValues" priority="1" dxfId="0" stopIfTrue="1">
      <formula>AND(COUNTIF($N$8:$N$26,N8)&gt;1,NOT(ISBLANK(N8)))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BW95"/>
  <sheetViews>
    <sheetView view="pageBreakPreview" zoomScale="40" zoomScaleNormal="50" zoomScaleSheetLayoutView="40" workbookViewId="0" topLeftCell="A1">
      <selection activeCell="D10" sqref="D10"/>
    </sheetView>
  </sheetViews>
  <sheetFormatPr defaultColWidth="9.140625" defaultRowHeight="12.75"/>
  <cols>
    <col min="1" max="1" width="8.421875" style="28" customWidth="1"/>
    <col min="2" max="2" width="20.00390625" style="28" hidden="1" customWidth="1"/>
    <col min="3" max="3" width="18.00390625" style="28" bestFit="1" customWidth="1"/>
    <col min="4" max="4" width="22.7109375" style="61" customWidth="1"/>
    <col min="5" max="5" width="35.57421875" style="28" customWidth="1"/>
    <col min="6" max="6" width="64.8515625" style="28" bestFit="1" customWidth="1"/>
    <col min="7" max="7" width="5.57421875" style="60" bestFit="1" customWidth="1"/>
    <col min="8" max="66" width="4.7109375" style="60" customWidth="1"/>
    <col min="67" max="67" width="14.8515625" style="62" customWidth="1"/>
    <col min="68" max="68" width="14.140625" style="63" customWidth="1"/>
    <col min="69" max="69" width="17.00390625" style="28" customWidth="1"/>
    <col min="70" max="73" width="9.140625" style="60" customWidth="1"/>
    <col min="74" max="74" width="9.140625" style="268" hidden="1" customWidth="1"/>
    <col min="75" max="75" width="9.140625" style="266" hidden="1" customWidth="1"/>
    <col min="76" max="16384" width="9.140625" style="60" customWidth="1"/>
  </cols>
  <sheetData>
    <row r="1" spans="1:75" s="10" customFormat="1" ht="69.75" customHeight="1">
      <c r="A1" s="538" t="str">
        <f>('YARIŞMA BİLGİLERİ'!A2)</f>
        <v>Türkiye Atletizm Federasyonu
Eskişehir Atletizm İl Temsilciliği</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V1" s="268">
        <v>60</v>
      </c>
      <c r="BW1" s="266">
        <v>1</v>
      </c>
    </row>
    <row r="2" spans="1:75" s="10" customFormat="1" ht="36.75" customHeight="1">
      <c r="A2" s="539" t="str">
        <f>'YARIŞMA BİLGİLERİ'!F19</f>
        <v>Kulüpler arası Yıldızlar Ligi 1.Kademe Yarışmaları</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c r="BB2" s="539"/>
      <c r="BC2" s="539"/>
      <c r="BD2" s="539"/>
      <c r="BE2" s="539"/>
      <c r="BF2" s="539"/>
      <c r="BG2" s="539"/>
      <c r="BH2" s="539"/>
      <c r="BI2" s="539"/>
      <c r="BJ2" s="539"/>
      <c r="BK2" s="539"/>
      <c r="BL2" s="539"/>
      <c r="BM2" s="539"/>
      <c r="BN2" s="539"/>
      <c r="BO2" s="539"/>
      <c r="BP2" s="539"/>
      <c r="BQ2" s="539"/>
      <c r="BV2" s="268">
        <v>62</v>
      </c>
      <c r="BW2" s="266">
        <v>2</v>
      </c>
    </row>
    <row r="3" spans="1:75" s="72" customFormat="1" ht="23.25" customHeight="1">
      <c r="A3" s="540" t="s">
        <v>96</v>
      </c>
      <c r="B3" s="540"/>
      <c r="C3" s="540"/>
      <c r="D3" s="540"/>
      <c r="E3" s="541" t="str">
        <f>'YARIŞMA PROGRAMI'!C12</f>
        <v>Yüksek Atlama</v>
      </c>
      <c r="F3" s="541"/>
      <c r="G3" s="70"/>
      <c r="H3" s="70"/>
      <c r="I3" s="70"/>
      <c r="J3" s="70"/>
      <c r="K3" s="70"/>
      <c r="L3" s="70"/>
      <c r="M3" s="70"/>
      <c r="N3" s="70"/>
      <c r="O3" s="70"/>
      <c r="P3" s="70"/>
      <c r="Q3" s="70"/>
      <c r="R3" s="70"/>
      <c r="S3" s="70"/>
      <c r="T3" s="70"/>
      <c r="U3" s="542"/>
      <c r="V3" s="542"/>
      <c r="W3" s="542"/>
      <c r="X3" s="542"/>
      <c r="Y3" s="70"/>
      <c r="Z3" s="70"/>
      <c r="AA3" s="540"/>
      <c r="AB3" s="540"/>
      <c r="AC3" s="540"/>
      <c r="AD3" s="540"/>
      <c r="AE3" s="540"/>
      <c r="AF3" s="543"/>
      <c r="AG3" s="543"/>
      <c r="AH3" s="543"/>
      <c r="AI3" s="543"/>
      <c r="AJ3" s="543"/>
      <c r="AK3" s="70"/>
      <c r="AL3" s="70"/>
      <c r="AM3" s="70"/>
      <c r="AN3" s="70"/>
      <c r="AO3" s="70"/>
      <c r="AP3" s="70"/>
      <c r="AQ3" s="70"/>
      <c r="AR3" s="71"/>
      <c r="AS3" s="71"/>
      <c r="AT3" s="71"/>
      <c r="AU3" s="71"/>
      <c r="AV3" s="71"/>
      <c r="AW3" s="540" t="s">
        <v>455</v>
      </c>
      <c r="AX3" s="540"/>
      <c r="AY3" s="540"/>
      <c r="AZ3" s="540"/>
      <c r="BA3" s="540"/>
      <c r="BB3" s="540"/>
      <c r="BC3" s="544" t="str">
        <f>'YARIŞMA PROGRAMI'!E12</f>
        <v>Ümit TAN  2.10</v>
      </c>
      <c r="BD3" s="544"/>
      <c r="BE3" s="544"/>
      <c r="BF3" s="544"/>
      <c r="BG3" s="544"/>
      <c r="BH3" s="544"/>
      <c r="BI3" s="544"/>
      <c r="BJ3" s="544"/>
      <c r="BK3" s="544"/>
      <c r="BL3" s="544"/>
      <c r="BM3" s="544"/>
      <c r="BN3" s="544"/>
      <c r="BO3" s="544"/>
      <c r="BP3" s="544"/>
      <c r="BQ3" s="544"/>
      <c r="BV3" s="268">
        <v>64</v>
      </c>
      <c r="BW3" s="266">
        <v>3</v>
      </c>
    </row>
    <row r="4" spans="1:75" s="72" customFormat="1" ht="23.25" customHeight="1">
      <c r="A4" s="549" t="s">
        <v>98</v>
      </c>
      <c r="B4" s="549"/>
      <c r="C4" s="549"/>
      <c r="D4" s="549"/>
      <c r="E4" s="550" t="str">
        <f>'YARIŞMA BİLGİLERİ'!F21</f>
        <v>Yıldız Erkekler</v>
      </c>
      <c r="F4" s="550"/>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549" t="s">
        <v>94</v>
      </c>
      <c r="AX4" s="549"/>
      <c r="AY4" s="549"/>
      <c r="AZ4" s="549"/>
      <c r="BA4" s="549"/>
      <c r="BB4" s="549"/>
      <c r="BC4" s="552" t="str">
        <f>'YARIŞMA PROGRAMI'!B12</f>
        <v>10 Mayıs 2014 - 15.00</v>
      </c>
      <c r="BD4" s="552"/>
      <c r="BE4" s="552"/>
      <c r="BF4" s="552"/>
      <c r="BG4" s="552"/>
      <c r="BH4" s="552"/>
      <c r="BI4" s="552"/>
      <c r="BJ4" s="552"/>
      <c r="BK4" s="552"/>
      <c r="BL4" s="552"/>
      <c r="BM4" s="552"/>
      <c r="BN4" s="552"/>
      <c r="BO4" s="552"/>
      <c r="BP4" s="552"/>
      <c r="BQ4" s="552"/>
      <c r="BV4" s="268">
        <v>66</v>
      </c>
      <c r="BW4" s="266">
        <v>4</v>
      </c>
    </row>
    <row r="5" spans="1:75" s="10" customFormat="1" ht="30" customHeight="1">
      <c r="A5" s="64"/>
      <c r="B5" s="64"/>
      <c r="C5" s="64"/>
      <c r="D5" s="65"/>
      <c r="E5" s="66"/>
      <c r="F5" s="67"/>
      <c r="G5" s="68"/>
      <c r="H5" s="68"/>
      <c r="I5" s="68"/>
      <c r="J5" s="68"/>
      <c r="K5" s="64"/>
      <c r="L5" s="64"/>
      <c r="M5" s="64"/>
      <c r="N5" s="64"/>
      <c r="O5" s="64"/>
      <c r="P5" s="64"/>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551">
        <v>41769.76344016204</v>
      </c>
      <c r="BP5" s="551"/>
      <c r="BQ5" s="551"/>
      <c r="BV5" s="268">
        <v>68</v>
      </c>
      <c r="BW5" s="266">
        <v>5</v>
      </c>
    </row>
    <row r="6" spans="1:75" ht="22.5" customHeight="1">
      <c r="A6" s="546" t="s">
        <v>6</v>
      </c>
      <c r="B6" s="545"/>
      <c r="C6" s="546" t="s">
        <v>80</v>
      </c>
      <c r="D6" s="546" t="s">
        <v>21</v>
      </c>
      <c r="E6" s="546" t="s">
        <v>7</v>
      </c>
      <c r="F6" s="546" t="s">
        <v>537</v>
      </c>
      <c r="G6" s="555" t="s">
        <v>22</v>
      </c>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5"/>
      <c r="BM6" s="555"/>
      <c r="BN6" s="555"/>
      <c r="BO6" s="556" t="s">
        <v>8</v>
      </c>
      <c r="BP6" s="553" t="s">
        <v>140</v>
      </c>
      <c r="BQ6" s="554" t="s">
        <v>9</v>
      </c>
      <c r="BV6" s="268">
        <v>70</v>
      </c>
      <c r="BW6" s="266">
        <v>6</v>
      </c>
    </row>
    <row r="7" spans="1:75" ht="54.75" customHeight="1">
      <c r="A7" s="547"/>
      <c r="B7" s="545"/>
      <c r="C7" s="547"/>
      <c r="D7" s="547"/>
      <c r="E7" s="547"/>
      <c r="F7" s="547"/>
      <c r="G7" s="548">
        <v>130</v>
      </c>
      <c r="H7" s="548"/>
      <c r="I7" s="548"/>
      <c r="J7" s="548">
        <v>135</v>
      </c>
      <c r="K7" s="548"/>
      <c r="L7" s="548"/>
      <c r="M7" s="548">
        <v>140</v>
      </c>
      <c r="N7" s="548"/>
      <c r="O7" s="548"/>
      <c r="P7" s="548">
        <v>145</v>
      </c>
      <c r="Q7" s="548"/>
      <c r="R7" s="548"/>
      <c r="S7" s="548">
        <v>150</v>
      </c>
      <c r="T7" s="548"/>
      <c r="U7" s="548"/>
      <c r="V7" s="548">
        <v>155</v>
      </c>
      <c r="W7" s="548"/>
      <c r="X7" s="548"/>
      <c r="Y7" s="548">
        <v>160</v>
      </c>
      <c r="Z7" s="548"/>
      <c r="AA7" s="548"/>
      <c r="AB7" s="548">
        <v>165</v>
      </c>
      <c r="AC7" s="548"/>
      <c r="AD7" s="548"/>
      <c r="AE7" s="548">
        <v>170</v>
      </c>
      <c r="AF7" s="548"/>
      <c r="AG7" s="548"/>
      <c r="AH7" s="548">
        <v>173</v>
      </c>
      <c r="AI7" s="548"/>
      <c r="AJ7" s="548"/>
      <c r="AK7" s="548">
        <v>176</v>
      </c>
      <c r="AL7" s="548"/>
      <c r="AM7" s="548"/>
      <c r="AN7" s="548">
        <v>179</v>
      </c>
      <c r="AO7" s="548"/>
      <c r="AP7" s="548"/>
      <c r="AQ7" s="548">
        <v>182</v>
      </c>
      <c r="AR7" s="548"/>
      <c r="AS7" s="548"/>
      <c r="AT7" s="548">
        <v>185</v>
      </c>
      <c r="AU7" s="548"/>
      <c r="AV7" s="548"/>
      <c r="AW7" s="548">
        <v>188</v>
      </c>
      <c r="AX7" s="548"/>
      <c r="AY7" s="548"/>
      <c r="AZ7" s="548">
        <v>191</v>
      </c>
      <c r="BA7" s="548"/>
      <c r="BB7" s="548"/>
      <c r="BC7" s="548">
        <v>194</v>
      </c>
      <c r="BD7" s="548"/>
      <c r="BE7" s="548"/>
      <c r="BF7" s="548">
        <v>197</v>
      </c>
      <c r="BG7" s="548"/>
      <c r="BH7" s="548"/>
      <c r="BI7" s="548">
        <v>200</v>
      </c>
      <c r="BJ7" s="548"/>
      <c r="BK7" s="548"/>
      <c r="BL7" s="548">
        <v>203</v>
      </c>
      <c r="BM7" s="548"/>
      <c r="BN7" s="548"/>
      <c r="BO7" s="556"/>
      <c r="BP7" s="553"/>
      <c r="BQ7" s="554"/>
      <c r="BV7" s="268">
        <v>72</v>
      </c>
      <c r="BW7" s="266">
        <v>7</v>
      </c>
    </row>
    <row r="8" spans="1:75" s="19" customFormat="1" ht="66" customHeight="1">
      <c r="A8" s="378">
        <v>1</v>
      </c>
      <c r="B8" s="379" t="s">
        <v>122</v>
      </c>
      <c r="C8" s="380">
        <v>388</v>
      </c>
      <c r="D8" s="381">
        <v>35449</v>
      </c>
      <c r="E8" s="382" t="s">
        <v>834</v>
      </c>
      <c r="F8" s="382" t="s">
        <v>835</v>
      </c>
      <c r="G8" s="299"/>
      <c r="H8" s="299"/>
      <c r="I8" s="299"/>
      <c r="J8" s="300"/>
      <c r="K8" s="301"/>
      <c r="L8" s="301"/>
      <c r="M8" s="299"/>
      <c r="N8" s="302"/>
      <c r="O8" s="299"/>
      <c r="P8" s="301"/>
      <c r="Q8" s="301"/>
      <c r="R8" s="301"/>
      <c r="S8" s="299"/>
      <c r="T8" s="299"/>
      <c r="U8" s="299"/>
      <c r="V8" s="301"/>
      <c r="W8" s="301"/>
      <c r="X8" s="301"/>
      <c r="Y8" s="299"/>
      <c r="Z8" s="299"/>
      <c r="AA8" s="299"/>
      <c r="AB8" s="301" t="s">
        <v>1073</v>
      </c>
      <c r="AC8" s="301"/>
      <c r="AD8" s="301"/>
      <c r="AE8" s="299" t="s">
        <v>1103</v>
      </c>
      <c r="AF8" s="299"/>
      <c r="AG8" s="299"/>
      <c r="AH8" s="301" t="s">
        <v>1073</v>
      </c>
      <c r="AI8" s="301"/>
      <c r="AJ8" s="301"/>
      <c r="AK8" s="299" t="s">
        <v>1073</v>
      </c>
      <c r="AL8" s="299"/>
      <c r="AM8" s="299"/>
      <c r="AN8" s="301" t="s">
        <v>1073</v>
      </c>
      <c r="AO8" s="301"/>
      <c r="AP8" s="301"/>
      <c r="AQ8" s="299" t="s">
        <v>1073</v>
      </c>
      <c r="AR8" s="299"/>
      <c r="AS8" s="299"/>
      <c r="AT8" s="301" t="s">
        <v>1073</v>
      </c>
      <c r="AU8" s="303"/>
      <c r="AV8" s="303"/>
      <c r="AW8" s="304" t="s">
        <v>1103</v>
      </c>
      <c r="AX8" s="304"/>
      <c r="AY8" s="304"/>
      <c r="AZ8" s="303" t="s">
        <v>1073</v>
      </c>
      <c r="BA8" s="303"/>
      <c r="BB8" s="303"/>
      <c r="BC8" s="304" t="s">
        <v>1073</v>
      </c>
      <c r="BD8" s="304"/>
      <c r="BE8" s="304"/>
      <c r="BF8" s="303" t="s">
        <v>1103</v>
      </c>
      <c r="BG8" s="303"/>
      <c r="BH8" s="303"/>
      <c r="BI8" s="304" t="s">
        <v>1103</v>
      </c>
      <c r="BJ8" s="304"/>
      <c r="BK8" s="304"/>
      <c r="BL8" s="303" t="s">
        <v>1081</v>
      </c>
      <c r="BM8" s="303" t="s">
        <v>1081</v>
      </c>
      <c r="BN8" s="303" t="s">
        <v>1081</v>
      </c>
      <c r="BO8" s="222">
        <v>200</v>
      </c>
      <c r="BP8" s="394">
        <v>19</v>
      </c>
      <c r="BQ8" s="392">
        <v>1</v>
      </c>
      <c r="BV8" s="268">
        <v>74</v>
      </c>
      <c r="BW8" s="266">
        <v>8</v>
      </c>
    </row>
    <row r="9" spans="1:75" s="19" customFormat="1" ht="66" customHeight="1">
      <c r="A9" s="393">
        <v>2</v>
      </c>
      <c r="B9" s="379" t="s">
        <v>127</v>
      </c>
      <c r="C9" s="380">
        <v>427</v>
      </c>
      <c r="D9" s="381">
        <v>35698</v>
      </c>
      <c r="E9" s="382" t="s">
        <v>864</v>
      </c>
      <c r="F9" s="382" t="s">
        <v>866</v>
      </c>
      <c r="G9" s="299"/>
      <c r="H9" s="299"/>
      <c r="I9" s="299"/>
      <c r="J9" s="300"/>
      <c r="K9" s="301"/>
      <c r="L9" s="301"/>
      <c r="M9" s="299"/>
      <c r="N9" s="302"/>
      <c r="O9" s="299"/>
      <c r="P9" s="301"/>
      <c r="Q9" s="301"/>
      <c r="R9" s="301"/>
      <c r="S9" s="299"/>
      <c r="T9" s="299"/>
      <c r="U9" s="299"/>
      <c r="V9" s="301"/>
      <c r="W9" s="301"/>
      <c r="X9" s="301"/>
      <c r="Y9" s="299"/>
      <c r="Z9" s="299"/>
      <c r="AA9" s="299"/>
      <c r="AB9" s="301" t="s">
        <v>1073</v>
      </c>
      <c r="AC9" s="301"/>
      <c r="AD9" s="301"/>
      <c r="AE9" s="299" t="s">
        <v>1103</v>
      </c>
      <c r="AF9" s="299"/>
      <c r="AG9" s="299"/>
      <c r="AH9" s="301" t="s">
        <v>1073</v>
      </c>
      <c r="AI9" s="301"/>
      <c r="AJ9" s="301"/>
      <c r="AK9" s="299" t="s">
        <v>1073</v>
      </c>
      <c r="AL9" s="299"/>
      <c r="AM9" s="299"/>
      <c r="AN9" s="301" t="s">
        <v>1073</v>
      </c>
      <c r="AO9" s="301"/>
      <c r="AP9" s="301"/>
      <c r="AQ9" s="299" t="s">
        <v>1073</v>
      </c>
      <c r="AR9" s="299"/>
      <c r="AS9" s="299"/>
      <c r="AT9" s="301" t="s">
        <v>1073</v>
      </c>
      <c r="AU9" s="303"/>
      <c r="AV9" s="303"/>
      <c r="AW9" s="304" t="s">
        <v>1103</v>
      </c>
      <c r="AX9" s="304"/>
      <c r="AY9" s="304"/>
      <c r="AZ9" s="303" t="s">
        <v>1073</v>
      </c>
      <c r="BA9" s="303"/>
      <c r="BB9" s="303"/>
      <c r="BC9" s="304" t="s">
        <v>1103</v>
      </c>
      <c r="BD9" s="304"/>
      <c r="BE9" s="304"/>
      <c r="BF9" s="303" t="s">
        <v>1081</v>
      </c>
      <c r="BG9" s="303" t="s">
        <v>1103</v>
      </c>
      <c r="BH9" s="303"/>
      <c r="BI9" s="304" t="s">
        <v>1081</v>
      </c>
      <c r="BJ9" s="304" t="s">
        <v>1103</v>
      </c>
      <c r="BK9" s="304"/>
      <c r="BL9" s="303" t="s">
        <v>1081</v>
      </c>
      <c r="BM9" s="303" t="s">
        <v>1081</v>
      </c>
      <c r="BN9" s="303" t="s">
        <v>1081</v>
      </c>
      <c r="BO9" s="222">
        <v>200</v>
      </c>
      <c r="BP9" s="394">
        <v>18</v>
      </c>
      <c r="BQ9" s="392">
        <v>2</v>
      </c>
      <c r="BV9" s="268">
        <v>76</v>
      </c>
      <c r="BW9" s="266">
        <v>9</v>
      </c>
    </row>
    <row r="10" spans="1:75" s="19" customFormat="1" ht="66" customHeight="1">
      <c r="A10" s="393">
        <v>3</v>
      </c>
      <c r="B10" s="379" t="s">
        <v>114</v>
      </c>
      <c r="C10" s="380">
        <v>439</v>
      </c>
      <c r="D10" s="381">
        <v>35622</v>
      </c>
      <c r="E10" s="382" t="s">
        <v>879</v>
      </c>
      <c r="F10" s="382" t="s">
        <v>881</v>
      </c>
      <c r="G10" s="299"/>
      <c r="H10" s="299"/>
      <c r="I10" s="299"/>
      <c r="J10" s="300"/>
      <c r="K10" s="301"/>
      <c r="L10" s="301"/>
      <c r="M10" s="299"/>
      <c r="N10" s="302"/>
      <c r="O10" s="299"/>
      <c r="P10" s="301"/>
      <c r="Q10" s="301"/>
      <c r="R10" s="301"/>
      <c r="S10" s="299"/>
      <c r="T10" s="299"/>
      <c r="U10" s="299"/>
      <c r="V10" s="301"/>
      <c r="W10" s="301"/>
      <c r="X10" s="301"/>
      <c r="Y10" s="299"/>
      <c r="Z10" s="299"/>
      <c r="AA10" s="299"/>
      <c r="AB10" s="301" t="s">
        <v>1073</v>
      </c>
      <c r="AC10" s="301"/>
      <c r="AD10" s="301"/>
      <c r="AE10" s="299" t="s">
        <v>1103</v>
      </c>
      <c r="AF10" s="299"/>
      <c r="AG10" s="299"/>
      <c r="AH10" s="301" t="s">
        <v>1073</v>
      </c>
      <c r="AI10" s="301"/>
      <c r="AJ10" s="301"/>
      <c r="AK10" s="299" t="s">
        <v>1073</v>
      </c>
      <c r="AL10" s="299"/>
      <c r="AM10" s="299"/>
      <c r="AN10" s="301" t="s">
        <v>1073</v>
      </c>
      <c r="AO10" s="301"/>
      <c r="AP10" s="301"/>
      <c r="AQ10" s="299" t="s">
        <v>1073</v>
      </c>
      <c r="AR10" s="299"/>
      <c r="AS10" s="299"/>
      <c r="AT10" s="301" t="s">
        <v>1103</v>
      </c>
      <c r="AU10" s="303"/>
      <c r="AV10" s="303"/>
      <c r="AW10" s="299" t="s">
        <v>1073</v>
      </c>
      <c r="AX10" s="299"/>
      <c r="AY10" s="299"/>
      <c r="AZ10" s="301" t="s">
        <v>1103</v>
      </c>
      <c r="BA10" s="301"/>
      <c r="BB10" s="301"/>
      <c r="BC10" s="299" t="s">
        <v>1103</v>
      </c>
      <c r="BD10" s="304"/>
      <c r="BE10" s="304"/>
      <c r="BF10" s="301" t="s">
        <v>1103</v>
      </c>
      <c r="BG10" s="303"/>
      <c r="BH10" s="303"/>
      <c r="BI10" s="299" t="s">
        <v>1081</v>
      </c>
      <c r="BJ10" s="304" t="s">
        <v>1081</v>
      </c>
      <c r="BK10" s="304" t="s">
        <v>1073</v>
      </c>
      <c r="BL10" s="301" t="s">
        <v>1081</v>
      </c>
      <c r="BM10" s="303"/>
      <c r="BN10" s="303"/>
      <c r="BO10" s="222">
        <v>197</v>
      </c>
      <c r="BP10" s="394">
        <v>17</v>
      </c>
      <c r="BQ10" s="392">
        <v>3</v>
      </c>
      <c r="BV10" s="268">
        <v>78</v>
      </c>
      <c r="BW10" s="266">
        <v>10</v>
      </c>
    </row>
    <row r="11" spans="1:75" s="19" customFormat="1" ht="66" customHeight="1">
      <c r="A11" s="393">
        <v>4</v>
      </c>
      <c r="B11" s="379" t="s">
        <v>126</v>
      </c>
      <c r="C11" s="380">
        <v>551</v>
      </c>
      <c r="D11" s="381">
        <v>35492</v>
      </c>
      <c r="E11" s="382" t="s">
        <v>948</v>
      </c>
      <c r="F11" s="382" t="s">
        <v>950</v>
      </c>
      <c r="G11" s="299"/>
      <c r="H11" s="299"/>
      <c r="I11" s="299"/>
      <c r="J11" s="300"/>
      <c r="K11" s="301"/>
      <c r="L11" s="301"/>
      <c r="M11" s="299"/>
      <c r="N11" s="302"/>
      <c r="O11" s="299"/>
      <c r="P11" s="301"/>
      <c r="Q11" s="301"/>
      <c r="R11" s="301"/>
      <c r="S11" s="299"/>
      <c r="T11" s="299"/>
      <c r="U11" s="299"/>
      <c r="V11" s="301"/>
      <c r="W11" s="301"/>
      <c r="X11" s="301"/>
      <c r="Y11" s="299"/>
      <c r="Z11" s="299"/>
      <c r="AA11" s="299"/>
      <c r="AB11" s="301"/>
      <c r="AC11" s="301"/>
      <c r="AD11" s="301"/>
      <c r="AE11" s="299"/>
      <c r="AF11" s="299"/>
      <c r="AG11" s="299"/>
      <c r="AH11" s="301" t="s">
        <v>1073</v>
      </c>
      <c r="AI11" s="301"/>
      <c r="AJ11" s="301"/>
      <c r="AK11" s="299" t="s">
        <v>1103</v>
      </c>
      <c r="AL11" s="299"/>
      <c r="AM11" s="299"/>
      <c r="AN11" s="301" t="s">
        <v>1073</v>
      </c>
      <c r="AO11" s="301"/>
      <c r="AP11" s="301"/>
      <c r="AQ11" s="299" t="s">
        <v>1081</v>
      </c>
      <c r="AR11" s="299" t="s">
        <v>1103</v>
      </c>
      <c r="AS11" s="299"/>
      <c r="AT11" s="301" t="s">
        <v>1081</v>
      </c>
      <c r="AU11" s="303" t="s">
        <v>1103</v>
      </c>
      <c r="AV11" s="303"/>
      <c r="AW11" s="304" t="s">
        <v>1103</v>
      </c>
      <c r="AX11" s="304"/>
      <c r="AY11" s="304"/>
      <c r="AZ11" s="303" t="s">
        <v>1081</v>
      </c>
      <c r="BA11" s="303" t="s">
        <v>1103</v>
      </c>
      <c r="BB11" s="303"/>
      <c r="BC11" s="304" t="s">
        <v>1081</v>
      </c>
      <c r="BD11" s="304" t="s">
        <v>1081</v>
      </c>
      <c r="BE11" s="304" t="s">
        <v>1081</v>
      </c>
      <c r="BF11" s="303"/>
      <c r="BG11" s="303"/>
      <c r="BH11" s="303"/>
      <c r="BI11" s="304"/>
      <c r="BJ11" s="304"/>
      <c r="BK11" s="304"/>
      <c r="BL11" s="303"/>
      <c r="BM11" s="303"/>
      <c r="BN11" s="303"/>
      <c r="BO11" s="222">
        <v>191</v>
      </c>
      <c r="BP11" s="394">
        <v>16</v>
      </c>
      <c r="BQ11" s="392">
        <v>4</v>
      </c>
      <c r="BV11" s="268">
        <v>80</v>
      </c>
      <c r="BW11" s="266">
        <v>11</v>
      </c>
    </row>
    <row r="12" spans="1:75" s="19" customFormat="1" ht="66" customHeight="1">
      <c r="A12" s="393">
        <v>5</v>
      </c>
      <c r="B12" s="379" t="s">
        <v>132</v>
      </c>
      <c r="C12" s="380">
        <v>492</v>
      </c>
      <c r="D12" s="381">
        <v>35963</v>
      </c>
      <c r="E12" s="382" t="s">
        <v>1056</v>
      </c>
      <c r="F12" s="382" t="s">
        <v>908</v>
      </c>
      <c r="G12" s="299"/>
      <c r="H12" s="299"/>
      <c r="I12" s="299"/>
      <c r="J12" s="300"/>
      <c r="K12" s="301"/>
      <c r="L12" s="301"/>
      <c r="M12" s="299"/>
      <c r="N12" s="302"/>
      <c r="O12" s="299"/>
      <c r="P12" s="301"/>
      <c r="Q12" s="301"/>
      <c r="R12" s="301"/>
      <c r="S12" s="299"/>
      <c r="T12" s="299"/>
      <c r="U12" s="299"/>
      <c r="V12" s="301" t="s">
        <v>1073</v>
      </c>
      <c r="W12" s="301"/>
      <c r="X12" s="301"/>
      <c r="Y12" s="299" t="s">
        <v>1103</v>
      </c>
      <c r="Z12" s="299"/>
      <c r="AA12" s="299"/>
      <c r="AB12" s="301" t="s">
        <v>1073</v>
      </c>
      <c r="AC12" s="301"/>
      <c r="AD12" s="301"/>
      <c r="AE12" s="299" t="s">
        <v>1103</v>
      </c>
      <c r="AF12" s="299"/>
      <c r="AG12" s="299"/>
      <c r="AH12" s="301" t="s">
        <v>1073</v>
      </c>
      <c r="AI12" s="301"/>
      <c r="AJ12" s="301"/>
      <c r="AK12" s="299" t="s">
        <v>1103</v>
      </c>
      <c r="AL12" s="299"/>
      <c r="AM12" s="299"/>
      <c r="AN12" s="301" t="s">
        <v>1103</v>
      </c>
      <c r="AO12" s="301"/>
      <c r="AP12" s="301"/>
      <c r="AQ12" s="299" t="s">
        <v>1103</v>
      </c>
      <c r="AR12" s="299"/>
      <c r="AS12" s="299"/>
      <c r="AT12" s="301" t="s">
        <v>1081</v>
      </c>
      <c r="AU12" s="303" t="s">
        <v>1103</v>
      </c>
      <c r="AV12" s="303"/>
      <c r="AW12" s="304" t="s">
        <v>1081</v>
      </c>
      <c r="AX12" s="304" t="s">
        <v>1081</v>
      </c>
      <c r="AY12" s="304" t="s">
        <v>1103</v>
      </c>
      <c r="AZ12" s="303" t="s">
        <v>1081</v>
      </c>
      <c r="BA12" s="303" t="s">
        <v>1081</v>
      </c>
      <c r="BB12" s="303" t="s">
        <v>1081</v>
      </c>
      <c r="BC12" s="304"/>
      <c r="BD12" s="304"/>
      <c r="BE12" s="304"/>
      <c r="BF12" s="303"/>
      <c r="BG12" s="303"/>
      <c r="BH12" s="303"/>
      <c r="BI12" s="304"/>
      <c r="BJ12" s="304"/>
      <c r="BK12" s="304"/>
      <c r="BL12" s="303"/>
      <c r="BM12" s="303"/>
      <c r="BN12" s="303"/>
      <c r="BO12" s="222">
        <v>188</v>
      </c>
      <c r="BP12" s="394">
        <v>15</v>
      </c>
      <c r="BQ12" s="392">
        <v>5</v>
      </c>
      <c r="BV12" s="268">
        <v>82</v>
      </c>
      <c r="BW12" s="266">
        <v>12</v>
      </c>
    </row>
    <row r="13" spans="1:75" s="19" customFormat="1" ht="66" customHeight="1">
      <c r="A13" s="393">
        <v>6</v>
      </c>
      <c r="B13" s="379" t="s">
        <v>119</v>
      </c>
      <c r="C13" s="380">
        <v>333</v>
      </c>
      <c r="D13" s="381">
        <v>35472</v>
      </c>
      <c r="E13" s="382" t="s">
        <v>1022</v>
      </c>
      <c r="F13" s="382" t="s">
        <v>812</v>
      </c>
      <c r="G13" s="299"/>
      <c r="H13" s="299"/>
      <c r="I13" s="299"/>
      <c r="J13" s="300"/>
      <c r="K13" s="301"/>
      <c r="L13" s="301"/>
      <c r="M13" s="299"/>
      <c r="N13" s="302"/>
      <c r="O13" s="299"/>
      <c r="P13" s="301"/>
      <c r="Q13" s="301"/>
      <c r="R13" s="301"/>
      <c r="S13" s="299"/>
      <c r="T13" s="299"/>
      <c r="U13" s="299"/>
      <c r="V13" s="301"/>
      <c r="W13" s="301"/>
      <c r="X13" s="301"/>
      <c r="Y13" s="299" t="s">
        <v>1073</v>
      </c>
      <c r="Z13" s="299"/>
      <c r="AA13" s="299"/>
      <c r="AB13" s="301" t="s">
        <v>1103</v>
      </c>
      <c r="AC13" s="301"/>
      <c r="AD13" s="301"/>
      <c r="AE13" s="299" t="s">
        <v>1073</v>
      </c>
      <c r="AF13" s="299"/>
      <c r="AG13" s="299"/>
      <c r="AH13" s="301" t="s">
        <v>1103</v>
      </c>
      <c r="AI13" s="301"/>
      <c r="AJ13" s="301"/>
      <c r="AK13" s="299" t="s">
        <v>1073</v>
      </c>
      <c r="AL13" s="299"/>
      <c r="AM13" s="299"/>
      <c r="AN13" s="301" t="s">
        <v>1103</v>
      </c>
      <c r="AO13" s="301"/>
      <c r="AP13" s="301"/>
      <c r="AQ13" s="299" t="s">
        <v>1081</v>
      </c>
      <c r="AR13" s="299" t="s">
        <v>1081</v>
      </c>
      <c r="AS13" s="299" t="s">
        <v>1081</v>
      </c>
      <c r="AT13" s="301"/>
      <c r="AU13" s="303"/>
      <c r="AV13" s="303"/>
      <c r="AW13" s="304"/>
      <c r="AX13" s="304"/>
      <c r="AY13" s="304"/>
      <c r="AZ13" s="303"/>
      <c r="BA13" s="303"/>
      <c r="BB13" s="303"/>
      <c r="BC13" s="304"/>
      <c r="BD13" s="304"/>
      <c r="BE13" s="304"/>
      <c r="BF13" s="303"/>
      <c r="BG13" s="303"/>
      <c r="BH13" s="303"/>
      <c r="BI13" s="304"/>
      <c r="BJ13" s="304"/>
      <c r="BK13" s="304"/>
      <c r="BL13" s="303"/>
      <c r="BM13" s="303"/>
      <c r="BN13" s="303"/>
      <c r="BO13" s="222">
        <v>179</v>
      </c>
      <c r="BP13" s="394">
        <v>14</v>
      </c>
      <c r="BQ13" s="392">
        <v>6</v>
      </c>
      <c r="BV13" s="268">
        <v>84</v>
      </c>
      <c r="BW13" s="266">
        <v>13</v>
      </c>
    </row>
    <row r="14" spans="1:75" s="19" customFormat="1" ht="66" customHeight="1">
      <c r="A14" s="393">
        <v>7</v>
      </c>
      <c r="B14" s="379" t="s">
        <v>116</v>
      </c>
      <c r="C14" s="380">
        <v>403</v>
      </c>
      <c r="D14" s="381">
        <v>35431</v>
      </c>
      <c r="E14" s="382" t="s">
        <v>847</v>
      </c>
      <c r="F14" s="382" t="s">
        <v>849</v>
      </c>
      <c r="G14" s="299"/>
      <c r="H14" s="299"/>
      <c r="I14" s="299"/>
      <c r="J14" s="300"/>
      <c r="K14" s="301"/>
      <c r="L14" s="301"/>
      <c r="M14" s="299"/>
      <c r="N14" s="302"/>
      <c r="O14" s="299"/>
      <c r="P14" s="301"/>
      <c r="Q14" s="301"/>
      <c r="R14" s="301"/>
      <c r="S14" s="299"/>
      <c r="T14" s="299"/>
      <c r="U14" s="299"/>
      <c r="V14" s="301" t="s">
        <v>1073</v>
      </c>
      <c r="W14" s="301"/>
      <c r="X14" s="301"/>
      <c r="Y14" s="299" t="s">
        <v>1103</v>
      </c>
      <c r="Z14" s="299"/>
      <c r="AA14" s="299"/>
      <c r="AB14" s="301" t="s">
        <v>1081</v>
      </c>
      <c r="AC14" s="301" t="s">
        <v>1103</v>
      </c>
      <c r="AD14" s="301"/>
      <c r="AE14" s="299" t="s">
        <v>1103</v>
      </c>
      <c r="AF14" s="299"/>
      <c r="AG14" s="299"/>
      <c r="AH14" s="301" t="s">
        <v>1081</v>
      </c>
      <c r="AI14" s="301" t="s">
        <v>1103</v>
      </c>
      <c r="AJ14" s="301"/>
      <c r="AK14" s="299" t="s">
        <v>1081</v>
      </c>
      <c r="AL14" s="299" t="s">
        <v>1103</v>
      </c>
      <c r="AM14" s="299"/>
      <c r="AN14" s="301" t="s">
        <v>1081</v>
      </c>
      <c r="AO14" s="301" t="s">
        <v>1081</v>
      </c>
      <c r="AP14" s="301" t="s">
        <v>1103</v>
      </c>
      <c r="AQ14" s="299" t="s">
        <v>1081</v>
      </c>
      <c r="AR14" s="299" t="s">
        <v>1081</v>
      </c>
      <c r="AS14" s="299" t="s">
        <v>1081</v>
      </c>
      <c r="AT14" s="301"/>
      <c r="AU14" s="303"/>
      <c r="AV14" s="303"/>
      <c r="AW14" s="304"/>
      <c r="AX14" s="304"/>
      <c r="AY14" s="304"/>
      <c r="AZ14" s="303"/>
      <c r="BA14" s="303"/>
      <c r="BB14" s="303"/>
      <c r="BC14" s="304"/>
      <c r="BD14" s="304"/>
      <c r="BE14" s="304"/>
      <c r="BF14" s="303"/>
      <c r="BG14" s="303"/>
      <c r="BH14" s="303"/>
      <c r="BI14" s="304"/>
      <c r="BJ14" s="304"/>
      <c r="BK14" s="304"/>
      <c r="BL14" s="303"/>
      <c r="BM14" s="303"/>
      <c r="BN14" s="303"/>
      <c r="BO14" s="222">
        <v>179</v>
      </c>
      <c r="BP14" s="394">
        <v>13</v>
      </c>
      <c r="BQ14" s="392">
        <v>7</v>
      </c>
      <c r="BV14" s="268">
        <v>86</v>
      </c>
      <c r="BW14" s="266">
        <v>14</v>
      </c>
    </row>
    <row r="15" spans="1:75" s="19" customFormat="1" ht="66" customHeight="1">
      <c r="A15" s="393">
        <v>8</v>
      </c>
      <c r="B15" s="379" t="s">
        <v>124</v>
      </c>
      <c r="C15" s="380">
        <v>511</v>
      </c>
      <c r="D15" s="381">
        <v>36161</v>
      </c>
      <c r="E15" s="382" t="s">
        <v>918</v>
      </c>
      <c r="F15" s="382" t="s">
        <v>920</v>
      </c>
      <c r="G15" s="299"/>
      <c r="H15" s="299"/>
      <c r="I15" s="299"/>
      <c r="J15" s="300"/>
      <c r="K15" s="301"/>
      <c r="L15" s="301"/>
      <c r="M15" s="299"/>
      <c r="N15" s="302"/>
      <c r="O15" s="299"/>
      <c r="P15" s="301" t="s">
        <v>1073</v>
      </c>
      <c r="Q15" s="301"/>
      <c r="R15" s="301"/>
      <c r="S15" s="299" t="s">
        <v>1103</v>
      </c>
      <c r="T15" s="299"/>
      <c r="U15" s="299"/>
      <c r="V15" s="301" t="s">
        <v>1103</v>
      </c>
      <c r="W15" s="301"/>
      <c r="X15" s="301"/>
      <c r="Y15" s="299" t="s">
        <v>1103</v>
      </c>
      <c r="Z15" s="299"/>
      <c r="AA15" s="299"/>
      <c r="AB15" s="301" t="s">
        <v>1103</v>
      </c>
      <c r="AC15" s="301"/>
      <c r="AD15" s="301"/>
      <c r="AE15" s="299" t="s">
        <v>1103</v>
      </c>
      <c r="AF15" s="299"/>
      <c r="AG15" s="299"/>
      <c r="AH15" s="301" t="s">
        <v>1103</v>
      </c>
      <c r="AI15" s="301"/>
      <c r="AJ15" s="301"/>
      <c r="AK15" s="299" t="s">
        <v>1081</v>
      </c>
      <c r="AL15" s="299" t="s">
        <v>1103</v>
      </c>
      <c r="AM15" s="299"/>
      <c r="AN15" s="301" t="s">
        <v>1081</v>
      </c>
      <c r="AO15" s="301" t="s">
        <v>1081</v>
      </c>
      <c r="AP15" s="301" t="s">
        <v>1081</v>
      </c>
      <c r="AQ15" s="299"/>
      <c r="AR15" s="299"/>
      <c r="AS15" s="299"/>
      <c r="AT15" s="301"/>
      <c r="AU15" s="303"/>
      <c r="AV15" s="303"/>
      <c r="AW15" s="304"/>
      <c r="AX15" s="304"/>
      <c r="AY15" s="304"/>
      <c r="AZ15" s="303"/>
      <c r="BA15" s="303"/>
      <c r="BB15" s="303"/>
      <c r="BC15" s="304"/>
      <c r="BD15" s="304"/>
      <c r="BE15" s="304"/>
      <c r="BF15" s="303"/>
      <c r="BG15" s="303"/>
      <c r="BH15" s="303"/>
      <c r="BI15" s="304"/>
      <c r="BJ15" s="304"/>
      <c r="BK15" s="304"/>
      <c r="BL15" s="303"/>
      <c r="BM15" s="303"/>
      <c r="BN15" s="303"/>
      <c r="BO15" s="222">
        <v>176</v>
      </c>
      <c r="BP15" s="394">
        <v>12</v>
      </c>
      <c r="BQ15" s="392">
        <v>8</v>
      </c>
      <c r="BV15" s="268">
        <v>88</v>
      </c>
      <c r="BW15" s="266">
        <v>15</v>
      </c>
    </row>
    <row r="16" spans="1:75" s="19" customFormat="1" ht="66" customHeight="1">
      <c r="A16" s="393">
        <v>9</v>
      </c>
      <c r="B16" s="379" t="s">
        <v>115</v>
      </c>
      <c r="C16" s="380">
        <v>521</v>
      </c>
      <c r="D16" s="381">
        <v>36301</v>
      </c>
      <c r="E16" s="382" t="s">
        <v>1069</v>
      </c>
      <c r="F16" s="382" t="s">
        <v>923</v>
      </c>
      <c r="G16" s="299"/>
      <c r="H16" s="299"/>
      <c r="I16" s="299"/>
      <c r="J16" s="300"/>
      <c r="K16" s="301"/>
      <c r="L16" s="301"/>
      <c r="M16" s="299"/>
      <c r="N16" s="302"/>
      <c r="O16" s="299"/>
      <c r="P16" s="301"/>
      <c r="Q16" s="301"/>
      <c r="R16" s="301"/>
      <c r="S16" s="299" t="s">
        <v>1073</v>
      </c>
      <c r="T16" s="299"/>
      <c r="U16" s="299"/>
      <c r="V16" s="301" t="s">
        <v>1103</v>
      </c>
      <c r="W16" s="301"/>
      <c r="X16" s="301"/>
      <c r="Y16" s="299" t="s">
        <v>1103</v>
      </c>
      <c r="Z16" s="299"/>
      <c r="AA16" s="299"/>
      <c r="AB16" s="301" t="s">
        <v>1081</v>
      </c>
      <c r="AC16" s="301" t="s">
        <v>1081</v>
      </c>
      <c r="AD16" s="301" t="s">
        <v>1103</v>
      </c>
      <c r="AE16" s="299" t="s">
        <v>1103</v>
      </c>
      <c r="AF16" s="299"/>
      <c r="AG16" s="299"/>
      <c r="AH16" s="301" t="s">
        <v>1103</v>
      </c>
      <c r="AI16" s="301"/>
      <c r="AJ16" s="301"/>
      <c r="AK16" s="299" t="s">
        <v>1081</v>
      </c>
      <c r="AL16" s="299" t="s">
        <v>1103</v>
      </c>
      <c r="AM16" s="299"/>
      <c r="AN16" s="301" t="s">
        <v>1081</v>
      </c>
      <c r="AO16" s="301" t="s">
        <v>1081</v>
      </c>
      <c r="AP16" s="301" t="s">
        <v>1081</v>
      </c>
      <c r="AQ16" s="299"/>
      <c r="AR16" s="299"/>
      <c r="AS16" s="299"/>
      <c r="AT16" s="301"/>
      <c r="AU16" s="303"/>
      <c r="AV16" s="303"/>
      <c r="AW16" s="299"/>
      <c r="AX16" s="299"/>
      <c r="AY16" s="299"/>
      <c r="AZ16" s="301"/>
      <c r="BA16" s="301"/>
      <c r="BB16" s="301"/>
      <c r="BC16" s="299"/>
      <c r="BD16" s="304"/>
      <c r="BE16" s="304"/>
      <c r="BF16" s="301"/>
      <c r="BG16" s="303"/>
      <c r="BH16" s="303"/>
      <c r="BI16" s="299"/>
      <c r="BJ16" s="304"/>
      <c r="BK16" s="304"/>
      <c r="BL16" s="301"/>
      <c r="BM16" s="303"/>
      <c r="BN16" s="303"/>
      <c r="BO16" s="222">
        <v>176</v>
      </c>
      <c r="BP16" s="394">
        <v>11</v>
      </c>
      <c r="BQ16" s="392">
        <v>9</v>
      </c>
      <c r="BV16" s="268">
        <v>90</v>
      </c>
      <c r="BW16" s="266">
        <v>16</v>
      </c>
    </row>
    <row r="17" spans="1:75" s="19" customFormat="1" ht="66" customHeight="1">
      <c r="A17" s="393">
        <v>10</v>
      </c>
      <c r="B17" s="379" t="s">
        <v>130</v>
      </c>
      <c r="C17" s="380">
        <v>538</v>
      </c>
      <c r="D17" s="381">
        <v>36146</v>
      </c>
      <c r="E17" s="382" t="s">
        <v>935</v>
      </c>
      <c r="F17" s="382" t="s">
        <v>936</v>
      </c>
      <c r="G17" s="299"/>
      <c r="H17" s="299"/>
      <c r="I17" s="299"/>
      <c r="J17" s="300"/>
      <c r="K17" s="301"/>
      <c r="L17" s="301"/>
      <c r="M17" s="299"/>
      <c r="N17" s="302"/>
      <c r="O17" s="299"/>
      <c r="P17" s="301"/>
      <c r="Q17" s="301"/>
      <c r="R17" s="301"/>
      <c r="S17" s="299" t="s">
        <v>1073</v>
      </c>
      <c r="T17" s="299"/>
      <c r="U17" s="299"/>
      <c r="V17" s="301" t="s">
        <v>1103</v>
      </c>
      <c r="W17" s="301"/>
      <c r="X17" s="301"/>
      <c r="Y17" s="299" t="s">
        <v>1103</v>
      </c>
      <c r="Z17" s="299"/>
      <c r="AA17" s="299"/>
      <c r="AB17" s="301" t="s">
        <v>1103</v>
      </c>
      <c r="AC17" s="301"/>
      <c r="AD17" s="301"/>
      <c r="AE17" s="299" t="s">
        <v>1103</v>
      </c>
      <c r="AF17" s="299"/>
      <c r="AG17" s="299"/>
      <c r="AH17" s="301" t="s">
        <v>1081</v>
      </c>
      <c r="AI17" s="301" t="s">
        <v>1103</v>
      </c>
      <c r="AJ17" s="301"/>
      <c r="AK17" s="299" t="s">
        <v>1081</v>
      </c>
      <c r="AL17" s="299" t="s">
        <v>1081</v>
      </c>
      <c r="AM17" s="299" t="s">
        <v>1103</v>
      </c>
      <c r="AN17" s="301" t="s">
        <v>1081</v>
      </c>
      <c r="AO17" s="301" t="s">
        <v>1081</v>
      </c>
      <c r="AP17" s="301"/>
      <c r="AQ17" s="299"/>
      <c r="AR17" s="299"/>
      <c r="AS17" s="299"/>
      <c r="AT17" s="301"/>
      <c r="AU17" s="303"/>
      <c r="AV17" s="303"/>
      <c r="AW17" s="304"/>
      <c r="AX17" s="304"/>
      <c r="AY17" s="304"/>
      <c r="AZ17" s="303"/>
      <c r="BA17" s="303"/>
      <c r="BB17" s="303"/>
      <c r="BC17" s="304"/>
      <c r="BD17" s="304"/>
      <c r="BE17" s="304"/>
      <c r="BF17" s="303"/>
      <c r="BG17" s="303"/>
      <c r="BH17" s="303"/>
      <c r="BI17" s="304"/>
      <c r="BJ17" s="304"/>
      <c r="BK17" s="304"/>
      <c r="BL17" s="303"/>
      <c r="BM17" s="303"/>
      <c r="BN17" s="303"/>
      <c r="BO17" s="222">
        <v>176</v>
      </c>
      <c r="BP17" s="394">
        <v>10</v>
      </c>
      <c r="BQ17" s="392">
        <v>10</v>
      </c>
      <c r="BV17" s="268">
        <v>92</v>
      </c>
      <c r="BW17" s="266">
        <v>17</v>
      </c>
    </row>
    <row r="18" spans="1:75" s="19" customFormat="1" ht="66" customHeight="1">
      <c r="A18" s="393">
        <v>11</v>
      </c>
      <c r="B18" s="379" t="s">
        <v>131</v>
      </c>
      <c r="C18" s="380">
        <v>329</v>
      </c>
      <c r="D18" s="381">
        <v>35431</v>
      </c>
      <c r="E18" s="382" t="s">
        <v>809</v>
      </c>
      <c r="F18" s="382" t="s">
        <v>811</v>
      </c>
      <c r="G18" s="299"/>
      <c r="H18" s="299"/>
      <c r="I18" s="299"/>
      <c r="J18" s="300"/>
      <c r="K18" s="301"/>
      <c r="L18" s="301"/>
      <c r="M18" s="299"/>
      <c r="N18" s="302"/>
      <c r="O18" s="299"/>
      <c r="P18" s="301"/>
      <c r="Q18" s="301"/>
      <c r="R18" s="301"/>
      <c r="S18" s="299"/>
      <c r="T18" s="299"/>
      <c r="U18" s="299"/>
      <c r="V18" s="301" t="s">
        <v>1073</v>
      </c>
      <c r="W18" s="301"/>
      <c r="X18" s="301"/>
      <c r="Y18" s="299" t="s">
        <v>1081</v>
      </c>
      <c r="Z18" s="299" t="s">
        <v>1081</v>
      </c>
      <c r="AA18" s="299" t="s">
        <v>1103</v>
      </c>
      <c r="AB18" s="301" t="s">
        <v>1081</v>
      </c>
      <c r="AC18" s="301" t="s">
        <v>1103</v>
      </c>
      <c r="AD18" s="301"/>
      <c r="AE18" s="299" t="s">
        <v>1081</v>
      </c>
      <c r="AF18" s="299" t="s">
        <v>1103</v>
      </c>
      <c r="AG18" s="299"/>
      <c r="AH18" s="301" t="s">
        <v>1081</v>
      </c>
      <c r="AI18" s="301" t="s">
        <v>1081</v>
      </c>
      <c r="AJ18" s="301" t="s">
        <v>1103</v>
      </c>
      <c r="AK18" s="299" t="s">
        <v>1081</v>
      </c>
      <c r="AL18" s="299" t="s">
        <v>1081</v>
      </c>
      <c r="AM18" s="299" t="s">
        <v>1081</v>
      </c>
      <c r="AN18" s="301"/>
      <c r="AO18" s="301"/>
      <c r="AP18" s="301"/>
      <c r="AQ18" s="299"/>
      <c r="AR18" s="299"/>
      <c r="AS18" s="299"/>
      <c r="AT18" s="301"/>
      <c r="AU18" s="303"/>
      <c r="AV18" s="303"/>
      <c r="AW18" s="304"/>
      <c r="AX18" s="304"/>
      <c r="AY18" s="304"/>
      <c r="AZ18" s="303"/>
      <c r="BA18" s="303"/>
      <c r="BB18" s="303"/>
      <c r="BC18" s="304"/>
      <c r="BD18" s="304"/>
      <c r="BE18" s="304"/>
      <c r="BF18" s="303"/>
      <c r="BG18" s="303"/>
      <c r="BH18" s="303"/>
      <c r="BI18" s="304"/>
      <c r="BJ18" s="304"/>
      <c r="BK18" s="304"/>
      <c r="BL18" s="303"/>
      <c r="BM18" s="303"/>
      <c r="BN18" s="303"/>
      <c r="BO18" s="222">
        <v>173</v>
      </c>
      <c r="BP18" s="394">
        <v>9</v>
      </c>
      <c r="BQ18" s="392">
        <v>11</v>
      </c>
      <c r="BV18" s="268">
        <v>94</v>
      </c>
      <c r="BW18" s="266">
        <v>18</v>
      </c>
    </row>
    <row r="19" spans="1:75" s="19" customFormat="1" ht="66" customHeight="1">
      <c r="A19" s="393">
        <v>12</v>
      </c>
      <c r="B19" s="379" t="s">
        <v>120</v>
      </c>
      <c r="C19" s="380">
        <v>579</v>
      </c>
      <c r="D19" s="381">
        <v>36267</v>
      </c>
      <c r="E19" s="382" t="s">
        <v>979</v>
      </c>
      <c r="F19" s="382" t="s">
        <v>980</v>
      </c>
      <c r="G19" s="299" t="s">
        <v>1103</v>
      </c>
      <c r="H19" s="299"/>
      <c r="I19" s="299"/>
      <c r="J19" s="300" t="s">
        <v>1103</v>
      </c>
      <c r="K19" s="301"/>
      <c r="L19" s="301"/>
      <c r="M19" s="299" t="s">
        <v>1103</v>
      </c>
      <c r="N19" s="302"/>
      <c r="O19" s="299"/>
      <c r="P19" s="301" t="s">
        <v>1103</v>
      </c>
      <c r="Q19" s="301"/>
      <c r="R19" s="301"/>
      <c r="S19" s="299" t="s">
        <v>1103</v>
      </c>
      <c r="T19" s="299"/>
      <c r="U19" s="299"/>
      <c r="V19" s="301" t="s">
        <v>1103</v>
      </c>
      <c r="W19" s="301"/>
      <c r="X19" s="301"/>
      <c r="Y19" s="299" t="s">
        <v>1103</v>
      </c>
      <c r="Z19" s="299"/>
      <c r="AA19" s="299"/>
      <c r="AB19" s="301" t="s">
        <v>1103</v>
      </c>
      <c r="AC19" s="301"/>
      <c r="AD19" s="301"/>
      <c r="AE19" s="299" t="s">
        <v>1081</v>
      </c>
      <c r="AF19" s="299" t="s">
        <v>1103</v>
      </c>
      <c r="AG19" s="299"/>
      <c r="AH19" s="301" t="s">
        <v>1081</v>
      </c>
      <c r="AI19" s="301" t="s">
        <v>1081</v>
      </c>
      <c r="AJ19" s="301" t="s">
        <v>1081</v>
      </c>
      <c r="AK19" s="299"/>
      <c r="AL19" s="299"/>
      <c r="AM19" s="299"/>
      <c r="AN19" s="301"/>
      <c r="AO19" s="301"/>
      <c r="AP19" s="301"/>
      <c r="AQ19" s="299"/>
      <c r="AR19" s="299"/>
      <c r="AS19" s="299"/>
      <c r="AT19" s="301"/>
      <c r="AU19" s="303"/>
      <c r="AV19" s="303"/>
      <c r="AW19" s="304"/>
      <c r="AX19" s="304"/>
      <c r="AY19" s="304"/>
      <c r="AZ19" s="303"/>
      <c r="BA19" s="303"/>
      <c r="BB19" s="303"/>
      <c r="BC19" s="304"/>
      <c r="BD19" s="304"/>
      <c r="BE19" s="304"/>
      <c r="BF19" s="303"/>
      <c r="BG19" s="303"/>
      <c r="BH19" s="303"/>
      <c r="BI19" s="304"/>
      <c r="BJ19" s="304"/>
      <c r="BK19" s="304"/>
      <c r="BL19" s="303"/>
      <c r="BM19" s="303"/>
      <c r="BN19" s="303"/>
      <c r="BO19" s="222">
        <v>170</v>
      </c>
      <c r="BP19" s="394">
        <v>8</v>
      </c>
      <c r="BQ19" s="392">
        <v>12</v>
      </c>
      <c r="BV19" s="268">
        <v>96</v>
      </c>
      <c r="BW19" s="266">
        <v>19</v>
      </c>
    </row>
    <row r="20" spans="1:75" s="19" customFormat="1" ht="66" customHeight="1">
      <c r="A20" s="393">
        <v>13</v>
      </c>
      <c r="B20" s="379" t="s">
        <v>129</v>
      </c>
      <c r="C20" s="380">
        <v>402</v>
      </c>
      <c r="D20" s="381">
        <v>36255</v>
      </c>
      <c r="E20" s="382" t="s">
        <v>1024</v>
      </c>
      <c r="F20" s="382" t="s">
        <v>836</v>
      </c>
      <c r="G20" s="299" t="s">
        <v>1073</v>
      </c>
      <c r="H20" s="299"/>
      <c r="I20" s="299"/>
      <c r="J20" s="300" t="s">
        <v>1073</v>
      </c>
      <c r="K20" s="301"/>
      <c r="L20" s="301"/>
      <c r="M20" s="299" t="s">
        <v>1081</v>
      </c>
      <c r="N20" s="302" t="s">
        <v>1103</v>
      </c>
      <c r="O20" s="299"/>
      <c r="P20" s="301" t="s">
        <v>1103</v>
      </c>
      <c r="Q20" s="301"/>
      <c r="R20" s="301"/>
      <c r="S20" s="299" t="s">
        <v>1103</v>
      </c>
      <c r="T20" s="299"/>
      <c r="U20" s="299"/>
      <c r="V20" s="301" t="s">
        <v>1073</v>
      </c>
      <c r="W20" s="301"/>
      <c r="X20" s="301"/>
      <c r="Y20" s="299" t="s">
        <v>1081</v>
      </c>
      <c r="Z20" s="299" t="s">
        <v>1081</v>
      </c>
      <c r="AA20" s="299" t="s">
        <v>1103</v>
      </c>
      <c r="AB20" s="301" t="s">
        <v>1081</v>
      </c>
      <c r="AC20" s="301" t="s">
        <v>1103</v>
      </c>
      <c r="AD20" s="301"/>
      <c r="AE20" s="299" t="s">
        <v>1081</v>
      </c>
      <c r="AF20" s="299" t="s">
        <v>1081</v>
      </c>
      <c r="AG20" s="299" t="s">
        <v>1103</v>
      </c>
      <c r="AH20" s="301" t="s">
        <v>1081</v>
      </c>
      <c r="AI20" s="301" t="s">
        <v>1081</v>
      </c>
      <c r="AJ20" s="301" t="s">
        <v>1081</v>
      </c>
      <c r="AK20" s="299"/>
      <c r="AL20" s="299"/>
      <c r="AM20" s="299"/>
      <c r="AN20" s="301"/>
      <c r="AO20" s="301"/>
      <c r="AP20" s="301"/>
      <c r="AQ20" s="299"/>
      <c r="AR20" s="299"/>
      <c r="AS20" s="299"/>
      <c r="AT20" s="301"/>
      <c r="AU20" s="303"/>
      <c r="AV20" s="303"/>
      <c r="AW20" s="304"/>
      <c r="AX20" s="304"/>
      <c r="AY20" s="304"/>
      <c r="AZ20" s="303"/>
      <c r="BA20" s="303"/>
      <c r="BB20" s="303"/>
      <c r="BC20" s="304"/>
      <c r="BD20" s="304"/>
      <c r="BE20" s="304"/>
      <c r="BF20" s="303"/>
      <c r="BG20" s="303"/>
      <c r="BH20" s="303"/>
      <c r="BI20" s="304"/>
      <c r="BJ20" s="304"/>
      <c r="BK20" s="304"/>
      <c r="BL20" s="303"/>
      <c r="BM20" s="303"/>
      <c r="BN20" s="303"/>
      <c r="BO20" s="222">
        <v>170</v>
      </c>
      <c r="BP20" s="394">
        <v>7</v>
      </c>
      <c r="BQ20" s="392">
        <v>13</v>
      </c>
      <c r="BV20" s="268">
        <v>98</v>
      </c>
      <c r="BW20" s="266">
        <v>20</v>
      </c>
    </row>
    <row r="21" spans="1:75" s="19" customFormat="1" ht="66" customHeight="1">
      <c r="A21" s="393">
        <v>14</v>
      </c>
      <c r="B21" s="379" t="s">
        <v>117</v>
      </c>
      <c r="C21" s="380">
        <v>455</v>
      </c>
      <c r="D21" s="381">
        <v>36161</v>
      </c>
      <c r="E21" s="382" t="s">
        <v>892</v>
      </c>
      <c r="F21" s="382" t="s">
        <v>893</v>
      </c>
      <c r="G21" s="299"/>
      <c r="H21" s="299"/>
      <c r="I21" s="299"/>
      <c r="J21" s="300"/>
      <c r="K21" s="301"/>
      <c r="L21" s="301"/>
      <c r="M21" s="299"/>
      <c r="N21" s="302"/>
      <c r="O21" s="299"/>
      <c r="P21" s="301" t="s">
        <v>1073</v>
      </c>
      <c r="Q21" s="301"/>
      <c r="R21" s="301"/>
      <c r="S21" s="299" t="s">
        <v>1103</v>
      </c>
      <c r="T21" s="299"/>
      <c r="U21" s="299"/>
      <c r="V21" s="301" t="s">
        <v>1103</v>
      </c>
      <c r="W21" s="301"/>
      <c r="X21" s="301"/>
      <c r="Y21" s="299" t="s">
        <v>1103</v>
      </c>
      <c r="Z21" s="299"/>
      <c r="AA21" s="299"/>
      <c r="AB21" s="301" t="s">
        <v>1103</v>
      </c>
      <c r="AC21" s="301"/>
      <c r="AD21" s="301"/>
      <c r="AE21" s="299" t="s">
        <v>1081</v>
      </c>
      <c r="AF21" s="299" t="s">
        <v>1081</v>
      </c>
      <c r="AG21" s="299" t="s">
        <v>1081</v>
      </c>
      <c r="AH21" s="301"/>
      <c r="AI21" s="301"/>
      <c r="AJ21" s="301"/>
      <c r="AK21" s="299"/>
      <c r="AL21" s="299"/>
      <c r="AM21" s="299"/>
      <c r="AN21" s="301"/>
      <c r="AO21" s="301"/>
      <c r="AP21" s="301"/>
      <c r="AQ21" s="299"/>
      <c r="AR21" s="299"/>
      <c r="AS21" s="299"/>
      <c r="AT21" s="301"/>
      <c r="AU21" s="303"/>
      <c r="AV21" s="303"/>
      <c r="AW21" s="299"/>
      <c r="AX21" s="299"/>
      <c r="AY21" s="299"/>
      <c r="AZ21" s="301"/>
      <c r="BA21" s="301"/>
      <c r="BB21" s="301"/>
      <c r="BC21" s="299"/>
      <c r="BD21" s="304"/>
      <c r="BE21" s="304"/>
      <c r="BF21" s="301"/>
      <c r="BG21" s="303"/>
      <c r="BH21" s="303"/>
      <c r="BI21" s="299"/>
      <c r="BJ21" s="304"/>
      <c r="BK21" s="304"/>
      <c r="BL21" s="301"/>
      <c r="BM21" s="303"/>
      <c r="BN21" s="303"/>
      <c r="BO21" s="222">
        <v>165</v>
      </c>
      <c r="BP21" s="394">
        <v>6</v>
      </c>
      <c r="BQ21" s="392">
        <v>14</v>
      </c>
      <c r="BV21" s="268">
        <v>100</v>
      </c>
      <c r="BW21" s="266">
        <v>21</v>
      </c>
    </row>
    <row r="22" spans="1:75" s="19" customFormat="1" ht="66" customHeight="1">
      <c r="A22" s="393">
        <v>15</v>
      </c>
      <c r="B22" s="379" t="s">
        <v>121</v>
      </c>
      <c r="C22" s="380">
        <v>566</v>
      </c>
      <c r="D22" s="381">
        <v>35956</v>
      </c>
      <c r="E22" s="382" t="s">
        <v>958</v>
      </c>
      <c r="F22" s="382" t="s">
        <v>959</v>
      </c>
      <c r="G22" s="299" t="s">
        <v>1073</v>
      </c>
      <c r="H22" s="299"/>
      <c r="I22" s="299"/>
      <c r="J22" s="300" t="s">
        <v>1073</v>
      </c>
      <c r="K22" s="301"/>
      <c r="L22" s="301"/>
      <c r="M22" s="299" t="s">
        <v>1103</v>
      </c>
      <c r="N22" s="302"/>
      <c r="O22" s="299"/>
      <c r="P22" s="301" t="s">
        <v>1103</v>
      </c>
      <c r="Q22" s="301"/>
      <c r="R22" s="301"/>
      <c r="S22" s="299" t="s">
        <v>1081</v>
      </c>
      <c r="T22" s="299" t="s">
        <v>1081</v>
      </c>
      <c r="U22" s="299" t="s">
        <v>1103</v>
      </c>
      <c r="V22" s="301" t="s">
        <v>1103</v>
      </c>
      <c r="W22" s="301"/>
      <c r="X22" s="301"/>
      <c r="Y22" s="299" t="s">
        <v>1103</v>
      </c>
      <c r="Z22" s="299"/>
      <c r="AA22" s="299"/>
      <c r="AB22" s="301" t="s">
        <v>1081</v>
      </c>
      <c r="AC22" s="301" t="s">
        <v>1103</v>
      </c>
      <c r="AD22" s="301"/>
      <c r="AE22" s="299" t="s">
        <v>1081</v>
      </c>
      <c r="AF22" s="299" t="s">
        <v>1081</v>
      </c>
      <c r="AG22" s="299" t="s">
        <v>1081</v>
      </c>
      <c r="AH22" s="301"/>
      <c r="AI22" s="301"/>
      <c r="AJ22" s="301"/>
      <c r="AK22" s="299"/>
      <c r="AL22" s="299"/>
      <c r="AM22" s="299"/>
      <c r="AN22" s="301"/>
      <c r="AO22" s="301"/>
      <c r="AP22" s="301"/>
      <c r="AQ22" s="299"/>
      <c r="AR22" s="299"/>
      <c r="AS22" s="299"/>
      <c r="AT22" s="301"/>
      <c r="AU22" s="303"/>
      <c r="AV22" s="303"/>
      <c r="AW22" s="304"/>
      <c r="AX22" s="304"/>
      <c r="AY22" s="304"/>
      <c r="AZ22" s="303"/>
      <c r="BA22" s="303"/>
      <c r="BB22" s="303"/>
      <c r="BC22" s="304"/>
      <c r="BD22" s="304"/>
      <c r="BE22" s="304"/>
      <c r="BF22" s="303"/>
      <c r="BG22" s="303"/>
      <c r="BH22" s="303"/>
      <c r="BI22" s="304"/>
      <c r="BJ22" s="304"/>
      <c r="BK22" s="304"/>
      <c r="BL22" s="303"/>
      <c r="BM22" s="303"/>
      <c r="BN22" s="303"/>
      <c r="BO22" s="222">
        <v>165</v>
      </c>
      <c r="BP22" s="394">
        <v>5</v>
      </c>
      <c r="BQ22" s="392">
        <v>15</v>
      </c>
      <c r="BV22" s="268">
        <v>102</v>
      </c>
      <c r="BW22" s="266">
        <v>22</v>
      </c>
    </row>
    <row r="23" spans="1:75" s="19" customFormat="1" ht="66" customHeight="1">
      <c r="A23" s="393">
        <v>16</v>
      </c>
      <c r="B23" s="379" t="s">
        <v>118</v>
      </c>
      <c r="C23" s="380">
        <v>461</v>
      </c>
      <c r="D23" s="381">
        <v>36385</v>
      </c>
      <c r="E23" s="382" t="s">
        <v>904</v>
      </c>
      <c r="F23" s="382" t="s">
        <v>905</v>
      </c>
      <c r="G23" s="299"/>
      <c r="H23" s="299"/>
      <c r="I23" s="299"/>
      <c r="J23" s="300"/>
      <c r="K23" s="301"/>
      <c r="L23" s="301"/>
      <c r="M23" s="299"/>
      <c r="N23" s="302"/>
      <c r="O23" s="299"/>
      <c r="P23" s="301"/>
      <c r="Q23" s="301"/>
      <c r="R23" s="301"/>
      <c r="S23" s="299"/>
      <c r="T23" s="299"/>
      <c r="U23" s="299"/>
      <c r="V23" s="301" t="s">
        <v>1073</v>
      </c>
      <c r="W23" s="301"/>
      <c r="X23" s="301"/>
      <c r="Y23" s="299" t="s">
        <v>1081</v>
      </c>
      <c r="Z23" s="299" t="s">
        <v>1103</v>
      </c>
      <c r="AA23" s="299"/>
      <c r="AB23" s="301" t="s">
        <v>1081</v>
      </c>
      <c r="AC23" s="301" t="s">
        <v>1081</v>
      </c>
      <c r="AD23" s="301" t="s">
        <v>1081</v>
      </c>
      <c r="AE23" s="299"/>
      <c r="AF23" s="299"/>
      <c r="AG23" s="299"/>
      <c r="AH23" s="301"/>
      <c r="AI23" s="301"/>
      <c r="AJ23" s="301"/>
      <c r="AK23" s="299"/>
      <c r="AL23" s="299"/>
      <c r="AM23" s="299"/>
      <c r="AN23" s="301"/>
      <c r="AO23" s="301"/>
      <c r="AP23" s="301"/>
      <c r="AQ23" s="299"/>
      <c r="AR23" s="299"/>
      <c r="AS23" s="299"/>
      <c r="AT23" s="301"/>
      <c r="AU23" s="303"/>
      <c r="AV23" s="303"/>
      <c r="AW23" s="304"/>
      <c r="AX23" s="304"/>
      <c r="AY23" s="304"/>
      <c r="AZ23" s="303"/>
      <c r="BA23" s="303"/>
      <c r="BB23" s="303"/>
      <c r="BC23" s="304"/>
      <c r="BD23" s="304"/>
      <c r="BE23" s="304"/>
      <c r="BF23" s="303"/>
      <c r="BG23" s="303"/>
      <c r="BH23" s="303"/>
      <c r="BI23" s="304"/>
      <c r="BJ23" s="304"/>
      <c r="BK23" s="304"/>
      <c r="BL23" s="303"/>
      <c r="BM23" s="303"/>
      <c r="BN23" s="303"/>
      <c r="BO23" s="222">
        <v>160</v>
      </c>
      <c r="BP23" s="394">
        <v>3.5</v>
      </c>
      <c r="BQ23" s="392">
        <v>16</v>
      </c>
      <c r="BV23" s="268">
        <v>104</v>
      </c>
      <c r="BW23" s="266">
        <v>23</v>
      </c>
    </row>
    <row r="24" spans="1:75" s="19" customFormat="1" ht="66" customHeight="1">
      <c r="A24" s="393">
        <v>16</v>
      </c>
      <c r="B24" s="379" t="s">
        <v>128</v>
      </c>
      <c r="C24" s="380">
        <v>567</v>
      </c>
      <c r="D24" s="381">
        <v>36387</v>
      </c>
      <c r="E24" s="382" t="s">
        <v>968</v>
      </c>
      <c r="F24" s="382" t="s">
        <v>969</v>
      </c>
      <c r="G24" s="299" t="s">
        <v>1073</v>
      </c>
      <c r="H24" s="299"/>
      <c r="I24" s="299"/>
      <c r="J24" s="300" t="s">
        <v>1073</v>
      </c>
      <c r="K24" s="301"/>
      <c r="L24" s="301"/>
      <c r="M24" s="299" t="s">
        <v>1103</v>
      </c>
      <c r="N24" s="302"/>
      <c r="O24" s="299"/>
      <c r="P24" s="301" t="s">
        <v>1103</v>
      </c>
      <c r="Q24" s="301"/>
      <c r="R24" s="301"/>
      <c r="S24" s="299" t="s">
        <v>1103</v>
      </c>
      <c r="T24" s="299"/>
      <c r="U24" s="299"/>
      <c r="V24" s="301" t="s">
        <v>1103</v>
      </c>
      <c r="W24" s="301"/>
      <c r="X24" s="301"/>
      <c r="Y24" s="299" t="s">
        <v>1081</v>
      </c>
      <c r="Z24" s="299" t="s">
        <v>1103</v>
      </c>
      <c r="AA24" s="299"/>
      <c r="AB24" s="301" t="s">
        <v>1081</v>
      </c>
      <c r="AC24" s="301" t="s">
        <v>1081</v>
      </c>
      <c r="AD24" s="301" t="s">
        <v>1081</v>
      </c>
      <c r="AE24" s="299"/>
      <c r="AF24" s="299"/>
      <c r="AG24" s="299"/>
      <c r="AH24" s="301"/>
      <c r="AI24" s="301"/>
      <c r="AJ24" s="301"/>
      <c r="AK24" s="299"/>
      <c r="AL24" s="299"/>
      <c r="AM24" s="299"/>
      <c r="AN24" s="301"/>
      <c r="AO24" s="301"/>
      <c r="AP24" s="301"/>
      <c r="AQ24" s="299"/>
      <c r="AR24" s="299"/>
      <c r="AS24" s="299"/>
      <c r="AT24" s="301"/>
      <c r="AU24" s="303"/>
      <c r="AV24" s="303"/>
      <c r="AW24" s="304"/>
      <c r="AX24" s="304"/>
      <c r="AY24" s="304"/>
      <c r="AZ24" s="303"/>
      <c r="BA24" s="303"/>
      <c r="BB24" s="303"/>
      <c r="BC24" s="304"/>
      <c r="BD24" s="304"/>
      <c r="BE24" s="304"/>
      <c r="BF24" s="303"/>
      <c r="BG24" s="303"/>
      <c r="BH24" s="303"/>
      <c r="BI24" s="304"/>
      <c r="BJ24" s="304"/>
      <c r="BK24" s="304"/>
      <c r="BL24" s="303"/>
      <c r="BM24" s="303"/>
      <c r="BN24" s="303"/>
      <c r="BO24" s="222">
        <v>160</v>
      </c>
      <c r="BP24" s="394">
        <v>3.5</v>
      </c>
      <c r="BQ24" s="392">
        <v>16</v>
      </c>
      <c r="BV24" s="268">
        <v>106</v>
      </c>
      <c r="BW24" s="266">
        <v>24</v>
      </c>
    </row>
    <row r="25" spans="1:75" s="19" customFormat="1" ht="66" customHeight="1">
      <c r="A25" s="393">
        <v>18</v>
      </c>
      <c r="B25" s="379" t="s">
        <v>125</v>
      </c>
      <c r="C25" s="380">
        <v>373</v>
      </c>
      <c r="D25" s="381">
        <v>35528</v>
      </c>
      <c r="E25" s="382" t="s">
        <v>818</v>
      </c>
      <c r="F25" s="382" t="s">
        <v>823</v>
      </c>
      <c r="G25" s="299" t="s">
        <v>1073</v>
      </c>
      <c r="H25" s="299"/>
      <c r="I25" s="299"/>
      <c r="J25" s="300" t="s">
        <v>1073</v>
      </c>
      <c r="K25" s="301"/>
      <c r="L25" s="301"/>
      <c r="M25" s="299" t="s">
        <v>1103</v>
      </c>
      <c r="N25" s="302"/>
      <c r="O25" s="299"/>
      <c r="P25" s="301" t="s">
        <v>1103</v>
      </c>
      <c r="Q25" s="301"/>
      <c r="R25" s="301"/>
      <c r="S25" s="299" t="s">
        <v>1081</v>
      </c>
      <c r="T25" s="299" t="s">
        <v>1103</v>
      </c>
      <c r="U25" s="299"/>
      <c r="V25" s="301" t="s">
        <v>1103</v>
      </c>
      <c r="W25" s="301"/>
      <c r="X25" s="301"/>
      <c r="Y25" s="299" t="s">
        <v>1081</v>
      </c>
      <c r="Z25" s="299" t="s">
        <v>1081</v>
      </c>
      <c r="AA25" s="299" t="s">
        <v>1081</v>
      </c>
      <c r="AB25" s="301"/>
      <c r="AC25" s="301"/>
      <c r="AD25" s="301"/>
      <c r="AE25" s="299"/>
      <c r="AF25" s="299"/>
      <c r="AG25" s="299"/>
      <c r="AH25" s="301"/>
      <c r="AI25" s="301"/>
      <c r="AJ25" s="301"/>
      <c r="AK25" s="299"/>
      <c r="AL25" s="299"/>
      <c r="AM25" s="299"/>
      <c r="AN25" s="301"/>
      <c r="AO25" s="301"/>
      <c r="AP25" s="301"/>
      <c r="AQ25" s="299"/>
      <c r="AR25" s="299"/>
      <c r="AS25" s="299"/>
      <c r="AT25" s="301"/>
      <c r="AU25" s="303"/>
      <c r="AV25" s="303"/>
      <c r="AW25" s="304"/>
      <c r="AX25" s="304"/>
      <c r="AY25" s="304"/>
      <c r="AZ25" s="303"/>
      <c r="BA25" s="303"/>
      <c r="BB25" s="303"/>
      <c r="BC25" s="304"/>
      <c r="BD25" s="304"/>
      <c r="BE25" s="304"/>
      <c r="BF25" s="303"/>
      <c r="BG25" s="303"/>
      <c r="BH25" s="303"/>
      <c r="BI25" s="304"/>
      <c r="BJ25" s="304"/>
      <c r="BK25" s="304"/>
      <c r="BL25" s="303"/>
      <c r="BM25" s="303"/>
      <c r="BN25" s="303"/>
      <c r="BO25" s="222">
        <v>155</v>
      </c>
      <c r="BP25" s="394">
        <v>2</v>
      </c>
      <c r="BQ25" s="392">
        <v>18</v>
      </c>
      <c r="BV25" s="268">
        <v>108</v>
      </c>
      <c r="BW25" s="266">
        <v>25</v>
      </c>
    </row>
    <row r="26" spans="1:75" s="19" customFormat="1" ht="66" customHeight="1">
      <c r="A26" s="393">
        <v>19</v>
      </c>
      <c r="B26" s="379" t="s">
        <v>123</v>
      </c>
      <c r="C26" s="380">
        <v>482</v>
      </c>
      <c r="D26" s="381">
        <v>35431</v>
      </c>
      <c r="E26" s="382" t="s">
        <v>1039</v>
      </c>
      <c r="F26" s="382" t="s">
        <v>906</v>
      </c>
      <c r="G26" s="299" t="s">
        <v>1103</v>
      </c>
      <c r="H26" s="299"/>
      <c r="I26" s="299"/>
      <c r="J26" s="300" t="s">
        <v>1103</v>
      </c>
      <c r="K26" s="301"/>
      <c r="L26" s="301"/>
      <c r="M26" s="299" t="s">
        <v>1103</v>
      </c>
      <c r="N26" s="302"/>
      <c r="O26" s="299"/>
      <c r="P26" s="301" t="s">
        <v>1103</v>
      </c>
      <c r="Q26" s="301"/>
      <c r="R26" s="301"/>
      <c r="S26" s="299" t="s">
        <v>1103</v>
      </c>
      <c r="T26" s="299"/>
      <c r="U26" s="299"/>
      <c r="V26" s="301"/>
      <c r="W26" s="301"/>
      <c r="X26" s="301"/>
      <c r="Y26" s="299"/>
      <c r="Z26" s="299"/>
      <c r="AA26" s="299"/>
      <c r="AB26" s="301"/>
      <c r="AC26" s="301"/>
      <c r="AD26" s="301"/>
      <c r="AE26" s="299"/>
      <c r="AF26" s="299"/>
      <c r="AG26" s="299"/>
      <c r="AH26" s="301"/>
      <c r="AI26" s="301"/>
      <c r="AJ26" s="301"/>
      <c r="AK26" s="299"/>
      <c r="AL26" s="299"/>
      <c r="AM26" s="299"/>
      <c r="AN26" s="301"/>
      <c r="AO26" s="301"/>
      <c r="AP26" s="301"/>
      <c r="AQ26" s="299"/>
      <c r="AR26" s="299"/>
      <c r="AS26" s="299"/>
      <c r="AT26" s="301"/>
      <c r="AU26" s="303"/>
      <c r="AV26" s="303"/>
      <c r="AW26" s="304"/>
      <c r="AX26" s="304"/>
      <c r="AY26" s="304"/>
      <c r="AZ26" s="303"/>
      <c r="BA26" s="303"/>
      <c r="BB26" s="303"/>
      <c r="BC26" s="304"/>
      <c r="BD26" s="304"/>
      <c r="BE26" s="304"/>
      <c r="BF26" s="303"/>
      <c r="BG26" s="303"/>
      <c r="BH26" s="303"/>
      <c r="BI26" s="304"/>
      <c r="BJ26" s="304"/>
      <c r="BK26" s="304"/>
      <c r="BL26" s="303"/>
      <c r="BM26" s="303"/>
      <c r="BN26" s="303"/>
      <c r="BO26" s="222">
        <v>150</v>
      </c>
      <c r="BP26" s="394">
        <v>1</v>
      </c>
      <c r="BQ26" s="392">
        <v>19</v>
      </c>
      <c r="BV26" s="268">
        <v>110</v>
      </c>
      <c r="BW26" s="266">
        <v>26</v>
      </c>
    </row>
    <row r="27" spans="1:75" s="19" customFormat="1" ht="66" customHeight="1">
      <c r="A27" s="378"/>
      <c r="B27" s="379" t="s">
        <v>133</v>
      </c>
      <c r="C27" s="380" t="s">
        <v>1072</v>
      </c>
      <c r="D27" s="381" t="s">
        <v>1072</v>
      </c>
      <c r="E27" s="382" t="s">
        <v>1072</v>
      </c>
      <c r="F27" s="382" t="s">
        <v>1072</v>
      </c>
      <c r="G27" s="299"/>
      <c r="H27" s="299"/>
      <c r="I27" s="299"/>
      <c r="J27" s="300"/>
      <c r="K27" s="301"/>
      <c r="L27" s="301"/>
      <c r="M27" s="299"/>
      <c r="N27" s="302"/>
      <c r="O27" s="299"/>
      <c r="P27" s="301"/>
      <c r="Q27" s="301"/>
      <c r="R27" s="301"/>
      <c r="S27" s="299"/>
      <c r="T27" s="299"/>
      <c r="U27" s="299"/>
      <c r="V27" s="301"/>
      <c r="W27" s="301"/>
      <c r="X27" s="301"/>
      <c r="Y27" s="299"/>
      <c r="Z27" s="299"/>
      <c r="AA27" s="299"/>
      <c r="AB27" s="301"/>
      <c r="AC27" s="301"/>
      <c r="AD27" s="301"/>
      <c r="AE27" s="299"/>
      <c r="AF27" s="299"/>
      <c r="AG27" s="299"/>
      <c r="AH27" s="301"/>
      <c r="AI27" s="301"/>
      <c r="AJ27" s="301"/>
      <c r="AK27" s="299"/>
      <c r="AL27" s="299"/>
      <c r="AM27" s="299"/>
      <c r="AN27" s="301"/>
      <c r="AO27" s="301"/>
      <c r="AP27" s="301"/>
      <c r="AQ27" s="299"/>
      <c r="AR27" s="299"/>
      <c r="AS27" s="299"/>
      <c r="AT27" s="301"/>
      <c r="AU27" s="303"/>
      <c r="AV27" s="303"/>
      <c r="AW27" s="304"/>
      <c r="AX27" s="304"/>
      <c r="AY27" s="304"/>
      <c r="AZ27" s="303"/>
      <c r="BA27" s="303"/>
      <c r="BB27" s="303"/>
      <c r="BC27" s="304"/>
      <c r="BD27" s="304"/>
      <c r="BE27" s="304"/>
      <c r="BF27" s="303"/>
      <c r="BG27" s="303"/>
      <c r="BH27" s="303"/>
      <c r="BI27" s="304"/>
      <c r="BJ27" s="304"/>
      <c r="BK27" s="304"/>
      <c r="BL27" s="303"/>
      <c r="BM27" s="303"/>
      <c r="BN27" s="303"/>
      <c r="BO27" s="222"/>
      <c r="BP27" s="288"/>
      <c r="BQ27" s="392"/>
      <c r="BV27" s="268">
        <v>112</v>
      </c>
      <c r="BW27" s="266">
        <v>27</v>
      </c>
    </row>
    <row r="28" spans="5:75" ht="9" customHeight="1">
      <c r="E28" s="58"/>
      <c r="BV28" s="268">
        <v>123</v>
      </c>
      <c r="BW28" s="266">
        <v>33</v>
      </c>
    </row>
    <row r="29" spans="1:75" s="81" customFormat="1" ht="20.25">
      <c r="A29" s="77" t="s">
        <v>23</v>
      </c>
      <c r="B29" s="77"/>
      <c r="C29" s="77"/>
      <c r="D29" s="78"/>
      <c r="E29" s="79"/>
      <c r="F29" s="80" t="s">
        <v>0</v>
      </c>
      <c r="J29" s="81" t="s">
        <v>1</v>
      </c>
      <c r="S29" s="81" t="s">
        <v>2</v>
      </c>
      <c r="AA29" s="81" t="s">
        <v>3</v>
      </c>
      <c r="AL29" s="81" t="s">
        <v>3</v>
      </c>
      <c r="BO29" s="82" t="s">
        <v>3</v>
      </c>
      <c r="BP29" s="80"/>
      <c r="BQ29" s="80"/>
      <c r="BV29" s="268">
        <v>124</v>
      </c>
      <c r="BW29" s="266">
        <v>34</v>
      </c>
    </row>
    <row r="30" spans="5:75" ht="20.25">
      <c r="E30" s="58"/>
      <c r="BV30" s="268">
        <v>125</v>
      </c>
      <c r="BW30" s="266">
        <v>35</v>
      </c>
    </row>
    <row r="31" spans="5:75" ht="20.25">
      <c r="E31" s="58"/>
      <c r="BV31" s="268">
        <v>126</v>
      </c>
      <c r="BW31" s="266">
        <v>36</v>
      </c>
    </row>
    <row r="32" spans="5:75" ht="20.25">
      <c r="E32" s="58"/>
      <c r="BV32" s="268">
        <v>127</v>
      </c>
      <c r="BW32" s="266">
        <v>37</v>
      </c>
    </row>
    <row r="33" spans="74:75" ht="20.25">
      <c r="BV33" s="268">
        <v>128</v>
      </c>
      <c r="BW33" s="266">
        <v>38</v>
      </c>
    </row>
    <row r="34" spans="74:75" ht="20.25">
      <c r="BV34" s="268">
        <v>129</v>
      </c>
      <c r="BW34" s="266">
        <v>39</v>
      </c>
    </row>
    <row r="35" spans="74:75" ht="20.25">
      <c r="BV35" s="268">
        <v>130</v>
      </c>
      <c r="BW35" s="266">
        <v>40</v>
      </c>
    </row>
    <row r="36" spans="74:75" ht="20.25">
      <c r="BV36" s="268">
        <v>131</v>
      </c>
      <c r="BW36" s="266">
        <v>41</v>
      </c>
    </row>
    <row r="37" spans="74:75" ht="20.25">
      <c r="BV37" s="268">
        <v>132</v>
      </c>
      <c r="BW37" s="266">
        <v>42</v>
      </c>
    </row>
    <row r="38" spans="74:75" ht="20.25">
      <c r="BV38" s="268">
        <v>133</v>
      </c>
      <c r="BW38" s="266">
        <v>43</v>
      </c>
    </row>
    <row r="39" spans="74:75" ht="20.25">
      <c r="BV39" s="268">
        <v>134</v>
      </c>
      <c r="BW39" s="266">
        <v>44</v>
      </c>
    </row>
    <row r="40" spans="74:75" ht="20.25">
      <c r="BV40" s="268">
        <v>135</v>
      </c>
      <c r="BW40" s="266">
        <v>45</v>
      </c>
    </row>
    <row r="41" spans="74:75" ht="20.25">
      <c r="BV41" s="268">
        <v>136</v>
      </c>
      <c r="BW41" s="266">
        <v>46</v>
      </c>
    </row>
    <row r="42" spans="74:75" ht="20.25">
      <c r="BV42" s="268">
        <v>137</v>
      </c>
      <c r="BW42" s="266">
        <v>47</v>
      </c>
    </row>
    <row r="43" spans="74:75" ht="20.25">
      <c r="BV43" s="268">
        <v>138</v>
      </c>
      <c r="BW43" s="266">
        <v>48</v>
      </c>
    </row>
    <row r="44" spans="74:75" ht="20.25">
      <c r="BV44" s="268">
        <v>139</v>
      </c>
      <c r="BW44" s="266">
        <v>49</v>
      </c>
    </row>
    <row r="45" spans="74:75" ht="20.25">
      <c r="BV45" s="268">
        <v>140</v>
      </c>
      <c r="BW45" s="266">
        <v>50</v>
      </c>
    </row>
    <row r="46" spans="74:75" ht="20.25">
      <c r="BV46" s="268">
        <v>141</v>
      </c>
      <c r="BW46" s="266">
        <v>51</v>
      </c>
    </row>
    <row r="47" spans="74:75" ht="20.25">
      <c r="BV47" s="268">
        <v>142</v>
      </c>
      <c r="BW47" s="266">
        <v>52</v>
      </c>
    </row>
    <row r="48" spans="74:75" ht="20.25">
      <c r="BV48" s="268">
        <v>143</v>
      </c>
      <c r="BW48" s="266">
        <v>53</v>
      </c>
    </row>
    <row r="49" spans="74:75" ht="20.25">
      <c r="BV49" s="268">
        <v>144</v>
      </c>
      <c r="BW49" s="266">
        <v>54</v>
      </c>
    </row>
    <row r="50" spans="74:75" ht="20.25">
      <c r="BV50" s="268">
        <v>145</v>
      </c>
      <c r="BW50" s="266">
        <v>55</v>
      </c>
    </row>
    <row r="51" spans="74:75" ht="20.25">
      <c r="BV51" s="268">
        <v>146</v>
      </c>
      <c r="BW51" s="266">
        <v>56</v>
      </c>
    </row>
    <row r="52" spans="74:75" ht="20.25">
      <c r="BV52" s="268">
        <v>147</v>
      </c>
      <c r="BW52" s="266">
        <v>57</v>
      </c>
    </row>
    <row r="53" spans="74:75" ht="20.25">
      <c r="BV53" s="268">
        <v>148</v>
      </c>
      <c r="BW53" s="266">
        <v>58</v>
      </c>
    </row>
    <row r="54" spans="74:75" ht="20.25">
      <c r="BV54" s="268">
        <v>149</v>
      </c>
      <c r="BW54" s="266">
        <v>59</v>
      </c>
    </row>
    <row r="55" spans="74:75" ht="20.25">
      <c r="BV55" s="268">
        <v>150</v>
      </c>
      <c r="BW55" s="266">
        <v>60</v>
      </c>
    </row>
    <row r="56" spans="74:75" ht="20.25">
      <c r="BV56" s="268">
        <v>151</v>
      </c>
      <c r="BW56" s="266">
        <v>61</v>
      </c>
    </row>
    <row r="57" spans="74:75" ht="20.25">
      <c r="BV57" s="268">
        <v>152</v>
      </c>
      <c r="BW57" s="266">
        <v>62</v>
      </c>
    </row>
    <row r="58" spans="74:75" ht="20.25">
      <c r="BV58" s="268">
        <v>153</v>
      </c>
      <c r="BW58" s="266">
        <v>63</v>
      </c>
    </row>
    <row r="59" spans="74:75" ht="20.25">
      <c r="BV59" s="268">
        <v>154</v>
      </c>
      <c r="BW59" s="266">
        <v>64</v>
      </c>
    </row>
    <row r="60" spans="74:75" ht="20.25">
      <c r="BV60" s="268">
        <v>155</v>
      </c>
      <c r="BW60" s="266">
        <v>65</v>
      </c>
    </row>
    <row r="61" spans="74:75" ht="20.25">
      <c r="BV61" s="268">
        <v>156</v>
      </c>
      <c r="BW61" s="266">
        <v>66</v>
      </c>
    </row>
    <row r="62" spans="74:75" ht="20.25">
      <c r="BV62" s="268">
        <v>157</v>
      </c>
      <c r="BW62" s="266">
        <v>67</v>
      </c>
    </row>
    <row r="63" spans="74:75" ht="20.25">
      <c r="BV63" s="268">
        <v>158</v>
      </c>
      <c r="BW63" s="266">
        <v>68</v>
      </c>
    </row>
    <row r="64" spans="74:75" ht="20.25">
      <c r="BV64" s="268">
        <v>159</v>
      </c>
      <c r="BW64" s="266">
        <v>69</v>
      </c>
    </row>
    <row r="65" spans="74:75" ht="20.25">
      <c r="BV65" s="268">
        <v>160</v>
      </c>
      <c r="BW65" s="266">
        <v>70</v>
      </c>
    </row>
    <row r="66" spans="74:75" ht="20.25">
      <c r="BV66" s="268">
        <v>161</v>
      </c>
      <c r="BW66" s="266">
        <v>71</v>
      </c>
    </row>
    <row r="67" spans="74:75" ht="20.25">
      <c r="BV67" s="268">
        <v>162</v>
      </c>
      <c r="BW67" s="266">
        <v>72</v>
      </c>
    </row>
    <row r="68" spans="74:75" ht="20.25">
      <c r="BV68" s="268">
        <v>163</v>
      </c>
      <c r="BW68" s="266">
        <v>73</v>
      </c>
    </row>
    <row r="69" spans="74:75" ht="20.25">
      <c r="BV69" s="268">
        <v>164</v>
      </c>
      <c r="BW69" s="266">
        <v>74</v>
      </c>
    </row>
    <row r="70" spans="74:75" ht="20.25">
      <c r="BV70" s="268">
        <v>165</v>
      </c>
      <c r="BW70" s="266">
        <v>75</v>
      </c>
    </row>
    <row r="71" spans="74:75" ht="20.25">
      <c r="BV71" s="268">
        <v>166</v>
      </c>
      <c r="BW71" s="266">
        <v>76</v>
      </c>
    </row>
    <row r="72" spans="74:75" ht="20.25">
      <c r="BV72" s="268">
        <v>167</v>
      </c>
      <c r="BW72" s="266">
        <v>77</v>
      </c>
    </row>
    <row r="73" spans="74:75" ht="20.25">
      <c r="BV73" s="268">
        <v>168</v>
      </c>
      <c r="BW73" s="266">
        <v>78</v>
      </c>
    </row>
    <row r="74" spans="74:75" ht="20.25">
      <c r="BV74" s="268">
        <v>169</v>
      </c>
      <c r="BW74" s="266">
        <v>79</v>
      </c>
    </row>
    <row r="75" spans="74:75" ht="20.25">
      <c r="BV75" s="268">
        <v>170</v>
      </c>
      <c r="BW75" s="266">
        <v>80</v>
      </c>
    </row>
    <row r="76" spans="74:75" ht="20.25">
      <c r="BV76" s="268">
        <v>171</v>
      </c>
      <c r="BW76" s="266">
        <v>81</v>
      </c>
    </row>
    <row r="77" spans="74:75" ht="20.25">
      <c r="BV77" s="268">
        <v>172</v>
      </c>
      <c r="BW77" s="266">
        <v>82</v>
      </c>
    </row>
    <row r="78" spans="74:75" ht="20.25">
      <c r="BV78" s="268">
        <v>173</v>
      </c>
      <c r="BW78" s="266">
        <v>83</v>
      </c>
    </row>
    <row r="79" spans="74:75" ht="20.25">
      <c r="BV79" s="268">
        <v>174</v>
      </c>
      <c r="BW79" s="266">
        <v>84</v>
      </c>
    </row>
    <row r="80" spans="74:75" ht="20.25">
      <c r="BV80" s="268">
        <v>175</v>
      </c>
      <c r="BW80" s="266">
        <v>85</v>
      </c>
    </row>
    <row r="81" spans="74:75" ht="20.25">
      <c r="BV81" s="268">
        <v>176</v>
      </c>
      <c r="BW81" s="266">
        <v>86</v>
      </c>
    </row>
    <row r="82" spans="74:75" ht="20.25">
      <c r="BV82" s="268">
        <v>177</v>
      </c>
      <c r="BW82" s="266">
        <v>87</v>
      </c>
    </row>
    <row r="83" spans="74:75" ht="20.25">
      <c r="BV83" s="268">
        <v>178</v>
      </c>
      <c r="BW83" s="266">
        <v>88</v>
      </c>
    </row>
    <row r="84" spans="74:75" ht="20.25">
      <c r="BV84" s="268">
        <v>179</v>
      </c>
      <c r="BW84" s="266">
        <v>89</v>
      </c>
    </row>
    <row r="85" spans="74:75" ht="20.25">
      <c r="BV85" s="268">
        <v>180</v>
      </c>
      <c r="BW85" s="266">
        <v>90</v>
      </c>
    </row>
    <row r="86" ht="20.25">
      <c r="BW86" s="266">
        <v>91</v>
      </c>
    </row>
    <row r="87" spans="74:75" ht="20.25">
      <c r="BV87" s="268">
        <v>181</v>
      </c>
      <c r="BW87" s="266">
        <v>92</v>
      </c>
    </row>
    <row r="88" ht="20.25">
      <c r="BW88" s="266">
        <v>93</v>
      </c>
    </row>
    <row r="89" spans="74:75" ht="20.25">
      <c r="BV89" s="268">
        <v>182</v>
      </c>
      <c r="BW89" s="266">
        <v>94</v>
      </c>
    </row>
    <row r="90" ht="20.25">
      <c r="BW90" s="266">
        <v>95</v>
      </c>
    </row>
    <row r="91" spans="74:75" ht="20.25">
      <c r="BV91" s="267">
        <v>183</v>
      </c>
      <c r="BW91" s="265">
        <v>96</v>
      </c>
    </row>
    <row r="92" spans="74:75" ht="20.25">
      <c r="BV92" s="267"/>
      <c r="BW92" s="265">
        <v>97</v>
      </c>
    </row>
    <row r="93" spans="74:75" ht="20.25">
      <c r="BV93" s="267">
        <v>184</v>
      </c>
      <c r="BW93" s="265">
        <v>98</v>
      </c>
    </row>
    <row r="94" spans="74:75" ht="20.25">
      <c r="BV94" s="267"/>
      <c r="BW94" s="265">
        <v>99</v>
      </c>
    </row>
    <row r="95" spans="74:75" ht="20.25">
      <c r="BV95" s="267">
        <v>185</v>
      </c>
      <c r="BW95" s="265">
        <v>100</v>
      </c>
    </row>
  </sheetData>
  <sheetProtection/>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A23:A24">
    <cfRule type="duplicateValues" priority="1" dxfId="0" stopIfTrue="1">
      <formula>AND(COUNTIF($A$23:$A$24,A23)&gt;1,NOT(ISBLANK(A23)))</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ignoredErrors>
    <ignoredError sqref="E4 A2" unlockedFormula="1"/>
  </ignoredErrors>
  <drawing r:id="rId1"/>
</worksheet>
</file>

<file path=xl/worksheets/sheet8.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W11" sqref="W11"/>
    </sheetView>
  </sheetViews>
  <sheetFormatPr defaultColWidth="9.140625" defaultRowHeight="12.75"/>
  <cols>
    <col min="1" max="1" width="4.8515625" style="27" customWidth="1"/>
    <col min="2" max="2" width="7.7109375" style="27" bestFit="1" customWidth="1"/>
    <col min="3" max="3" width="14.421875" style="21" customWidth="1"/>
    <col min="4" max="4" width="20.8515625" style="53" customWidth="1"/>
    <col min="5" max="5" width="26.57421875" style="53" customWidth="1"/>
    <col min="6" max="6" width="9.28125" style="21" customWidth="1"/>
    <col min="7" max="7" width="7.57421875" style="28" customWidth="1"/>
    <col min="8" max="8" width="2.140625" style="21" customWidth="1"/>
    <col min="9" max="9" width="4.421875" style="27" customWidth="1"/>
    <col min="10" max="10" width="14.28125" style="27" hidden="1" customWidth="1"/>
    <col min="11" max="11" width="6.57421875" style="27" customWidth="1"/>
    <col min="12" max="12" width="16.00390625" style="29" customWidth="1"/>
    <col min="13" max="13" width="26.57421875" style="57" customWidth="1"/>
    <col min="14" max="14" width="29.57421875" style="57" customWidth="1"/>
    <col min="15" max="15" width="9.57421875" style="21" customWidth="1"/>
    <col min="16" max="16" width="7.7109375" style="21" customWidth="1"/>
    <col min="17" max="17" width="5.7109375" style="21" customWidth="1"/>
    <col min="18" max="19" width="9.140625" style="21" customWidth="1"/>
    <col min="20" max="20" width="9.140625" style="261" hidden="1" customWidth="1"/>
    <col min="21" max="21" width="9.140625" style="262" hidden="1" customWidth="1"/>
    <col min="22" max="16384" width="9.140625" style="21" customWidth="1"/>
  </cols>
  <sheetData>
    <row r="1" spans="1:21" s="10" customFormat="1" ht="53.25" customHeight="1">
      <c r="A1" s="497" t="str">
        <f>('YARIŞMA BİLGİLERİ'!A2)</f>
        <v>Türkiye Atletizm Federasyonu
Eskişehir Atletizm İl Temsilciliği</v>
      </c>
      <c r="B1" s="497"/>
      <c r="C1" s="497"/>
      <c r="D1" s="497"/>
      <c r="E1" s="497"/>
      <c r="F1" s="497"/>
      <c r="G1" s="497"/>
      <c r="H1" s="497"/>
      <c r="I1" s="497"/>
      <c r="J1" s="497"/>
      <c r="K1" s="497"/>
      <c r="L1" s="497"/>
      <c r="M1" s="497"/>
      <c r="N1" s="497"/>
      <c r="O1" s="497"/>
      <c r="P1" s="497"/>
      <c r="T1" s="260">
        <v>1160</v>
      </c>
      <c r="U1" s="259">
        <v>100</v>
      </c>
    </row>
    <row r="2" spans="1:21" s="10" customFormat="1" ht="24.75" customHeight="1">
      <c r="A2" s="514" t="str">
        <f>'YARIŞMA BİLGİLERİ'!F19</f>
        <v>Kulüpler arası Yıldızlar Ligi 1.Kademe Yarışmaları</v>
      </c>
      <c r="B2" s="514"/>
      <c r="C2" s="514"/>
      <c r="D2" s="514"/>
      <c r="E2" s="514"/>
      <c r="F2" s="514"/>
      <c r="G2" s="514"/>
      <c r="H2" s="514"/>
      <c r="I2" s="514"/>
      <c r="J2" s="514"/>
      <c r="K2" s="514"/>
      <c r="L2" s="514"/>
      <c r="M2" s="514"/>
      <c r="N2" s="514"/>
      <c r="O2" s="514"/>
      <c r="P2" s="514"/>
      <c r="T2" s="260">
        <v>1162</v>
      </c>
      <c r="U2" s="259">
        <v>99</v>
      </c>
    </row>
    <row r="3" spans="1:21" s="12" customFormat="1" ht="21.75" customHeight="1">
      <c r="A3" s="515" t="s">
        <v>96</v>
      </c>
      <c r="B3" s="515"/>
      <c r="C3" s="515"/>
      <c r="D3" s="516" t="str">
        <f>'YARIŞMA PROGRAMI'!C7</f>
        <v>100 Metre</v>
      </c>
      <c r="E3" s="516"/>
      <c r="F3" s="517"/>
      <c r="G3" s="517"/>
      <c r="H3" s="11"/>
      <c r="I3" s="504"/>
      <c r="J3" s="504"/>
      <c r="K3" s="504"/>
      <c r="L3" s="504"/>
      <c r="M3" s="83" t="s">
        <v>455</v>
      </c>
      <c r="N3" s="520" t="str">
        <f>'YARIŞMA PROGRAMI'!E7</f>
        <v>Aykut AY  10.48</v>
      </c>
      <c r="O3" s="520"/>
      <c r="P3" s="520"/>
      <c r="T3" s="260">
        <v>1164</v>
      </c>
      <c r="U3" s="259">
        <v>98</v>
      </c>
    </row>
    <row r="4" spans="1:21" s="12" customFormat="1" ht="17.25" customHeight="1">
      <c r="A4" s="518" t="s">
        <v>86</v>
      </c>
      <c r="B4" s="518"/>
      <c r="C4" s="518"/>
      <c r="D4" s="519" t="str">
        <f>'YARIŞMA BİLGİLERİ'!F21</f>
        <v>Yıldız Erkekler</v>
      </c>
      <c r="E4" s="519"/>
      <c r="F4" s="33"/>
      <c r="G4" s="33"/>
      <c r="H4" s="33"/>
      <c r="I4" s="33"/>
      <c r="J4" s="33"/>
      <c r="K4" s="33"/>
      <c r="L4" s="34"/>
      <c r="M4" s="84" t="s">
        <v>94</v>
      </c>
      <c r="N4" s="505" t="str">
        <f>'YARIŞMA PROGRAMI'!B7</f>
        <v>10 Mayıs 2014 - 17.15</v>
      </c>
      <c r="O4" s="505"/>
      <c r="P4" s="505"/>
      <c r="T4" s="260">
        <v>1166</v>
      </c>
      <c r="U4" s="259">
        <v>97</v>
      </c>
    </row>
    <row r="5" spans="1:21" s="10" customFormat="1" ht="19.5" customHeight="1">
      <c r="A5" s="13"/>
      <c r="B5" s="13"/>
      <c r="C5" s="14"/>
      <c r="D5" s="15"/>
      <c r="E5" s="16"/>
      <c r="F5" s="16"/>
      <c r="G5" s="16"/>
      <c r="H5" s="16"/>
      <c r="I5" s="13"/>
      <c r="J5" s="13"/>
      <c r="K5" s="13"/>
      <c r="L5" s="17"/>
      <c r="M5" s="18"/>
      <c r="N5" s="506">
        <f ca="1">NOW()</f>
        <v>41770.96389814815</v>
      </c>
      <c r="O5" s="506"/>
      <c r="P5" s="506"/>
      <c r="T5" s="260">
        <v>1168</v>
      </c>
      <c r="U5" s="259">
        <v>96</v>
      </c>
    </row>
    <row r="6" spans="1:21" s="19" customFormat="1" ht="24.75" customHeight="1">
      <c r="A6" s="511" t="s">
        <v>12</v>
      </c>
      <c r="B6" s="512" t="s">
        <v>81</v>
      </c>
      <c r="C6" s="510" t="s">
        <v>93</v>
      </c>
      <c r="D6" s="509" t="s">
        <v>14</v>
      </c>
      <c r="E6" s="509" t="s">
        <v>537</v>
      </c>
      <c r="F6" s="509" t="s">
        <v>15</v>
      </c>
      <c r="G6" s="507" t="s">
        <v>226</v>
      </c>
      <c r="I6" s="277" t="s">
        <v>16</v>
      </c>
      <c r="J6" s="278"/>
      <c r="K6" s="278"/>
      <c r="L6" s="278"/>
      <c r="M6" s="281" t="s">
        <v>450</v>
      </c>
      <c r="N6" s="383" t="s">
        <v>1097</v>
      </c>
      <c r="O6" s="278"/>
      <c r="P6" s="279"/>
      <c r="T6" s="261">
        <v>1170</v>
      </c>
      <c r="U6" s="262">
        <v>95</v>
      </c>
    </row>
    <row r="7" spans="1:21" ht="26.25" customHeight="1">
      <c r="A7" s="511"/>
      <c r="B7" s="513"/>
      <c r="C7" s="510"/>
      <c r="D7" s="509"/>
      <c r="E7" s="509"/>
      <c r="F7" s="509"/>
      <c r="G7" s="508"/>
      <c r="H7" s="20"/>
      <c r="I7" s="50" t="s">
        <v>12</v>
      </c>
      <c r="J7" s="47" t="s">
        <v>82</v>
      </c>
      <c r="K7" s="47" t="s">
        <v>81</v>
      </c>
      <c r="L7" s="48" t="s">
        <v>13</v>
      </c>
      <c r="M7" s="49" t="s">
        <v>14</v>
      </c>
      <c r="N7" s="49" t="s">
        <v>537</v>
      </c>
      <c r="O7" s="47" t="s">
        <v>15</v>
      </c>
      <c r="P7" s="47" t="s">
        <v>28</v>
      </c>
      <c r="T7" s="261">
        <v>1172</v>
      </c>
      <c r="U7" s="262">
        <v>94</v>
      </c>
    </row>
    <row r="8" spans="1:21" s="19" customFormat="1" ht="39.75" customHeight="1">
      <c r="A8" s="357">
        <v>1</v>
      </c>
      <c r="B8" s="384">
        <v>337</v>
      </c>
      <c r="C8" s="360">
        <v>35586</v>
      </c>
      <c r="D8" s="385" t="s">
        <v>1014</v>
      </c>
      <c r="E8" s="366" t="s">
        <v>812</v>
      </c>
      <c r="F8" s="363">
        <v>1113</v>
      </c>
      <c r="G8" s="283">
        <v>19</v>
      </c>
      <c r="H8" s="22"/>
      <c r="I8" s="357">
        <v>1</v>
      </c>
      <c r="J8" s="358" t="s">
        <v>163</v>
      </c>
      <c r="K8" s="359">
        <f>IF(ISERROR(VLOOKUP(J8,'KAYIT LİSTESİ'!$B$4:$G$779,2,0)),"",(VLOOKUP(J8,'KAYIT LİSTESİ'!$B$4:$G$779,2,0)))</f>
      </c>
      <c r="L8" s="360">
        <f>IF(ISERROR(VLOOKUP(J8,'KAYIT LİSTESİ'!$B$4:$G$779,3,0)),"",(VLOOKUP(J8,'KAYIT LİSTESİ'!$B$4:$G$779,3,0)))</f>
      </c>
      <c r="M8" s="361">
        <f>IF(ISERROR(VLOOKUP(J8,'KAYIT LİSTESİ'!$B$4:$G$779,4,0)),"",(VLOOKUP(J8,'KAYIT LİSTESİ'!$B$4:$G$779,4,0)))</f>
      </c>
      <c r="N8" s="361">
        <f>IF(ISERROR(VLOOKUP(J8,'KAYIT LİSTESİ'!$B$4:$G$779,5,0)),"",(VLOOKUP(J8,'KAYIT LİSTESİ'!$B$4:$G$779,5,0)))</f>
      </c>
      <c r="O8" s="363"/>
      <c r="P8" s="372"/>
      <c r="T8" s="261">
        <v>1174</v>
      </c>
      <c r="U8" s="262">
        <v>93</v>
      </c>
    </row>
    <row r="9" spans="1:21" s="19" customFormat="1" ht="39.75" customHeight="1">
      <c r="A9" s="391">
        <v>2</v>
      </c>
      <c r="B9" s="384">
        <v>558</v>
      </c>
      <c r="C9" s="360">
        <v>36228</v>
      </c>
      <c r="D9" s="385" t="s">
        <v>937</v>
      </c>
      <c r="E9" s="366" t="s">
        <v>950</v>
      </c>
      <c r="F9" s="387" t="s">
        <v>1099</v>
      </c>
      <c r="G9" s="388">
        <v>17.5</v>
      </c>
      <c r="H9" s="22"/>
      <c r="I9" s="357">
        <v>2</v>
      </c>
      <c r="J9" s="358" t="s">
        <v>164</v>
      </c>
      <c r="K9" s="359">
        <f>IF(ISERROR(VLOOKUP(J9,'KAYIT LİSTESİ'!$B$4:$G$779,2,0)),"",(VLOOKUP(J9,'KAYIT LİSTESİ'!$B$4:$G$779,2,0)))</f>
        <v>434</v>
      </c>
      <c r="L9" s="360">
        <f>IF(ISERROR(VLOOKUP(J9,'KAYIT LİSTESİ'!$B$4:$G$779,3,0)),"",(VLOOKUP(J9,'KAYIT LİSTESİ'!$B$4:$G$779,3,0)))</f>
        <v>35796</v>
      </c>
      <c r="M9" s="361" t="str">
        <f>IF(ISERROR(VLOOKUP(J9,'KAYIT LİSTESİ'!$B$4:$G$779,4,0)),"",(VLOOKUP(J9,'KAYIT LİSTESİ'!$B$4:$G$779,4,0)))</f>
        <v>MEHMET NADİR AŞÇI</v>
      </c>
      <c r="N9" s="361" t="str">
        <f>IF(ISERROR(VLOOKUP(J9,'KAYIT LİSTESİ'!$B$4:$G$779,5,0)),"",(VLOOKUP(J9,'KAYIT LİSTESİ'!$B$4:$G$779,5,0)))</f>
        <v>İSTANBUL-FENERBAHÇE</v>
      </c>
      <c r="O9" s="363">
        <v>1184</v>
      </c>
      <c r="P9" s="372">
        <v>5</v>
      </c>
      <c r="T9" s="261">
        <v>1176</v>
      </c>
      <c r="U9" s="262">
        <v>92</v>
      </c>
    </row>
    <row r="10" spans="1:21" s="19" customFormat="1" ht="39.75" customHeight="1">
      <c r="A10" s="391">
        <v>2</v>
      </c>
      <c r="B10" s="384">
        <v>542</v>
      </c>
      <c r="C10" s="360">
        <v>35440</v>
      </c>
      <c r="D10" s="385" t="s">
        <v>924</v>
      </c>
      <c r="E10" s="366" t="s">
        <v>936</v>
      </c>
      <c r="F10" s="387" t="s">
        <v>1099</v>
      </c>
      <c r="G10" s="388">
        <v>17.5</v>
      </c>
      <c r="H10" s="22"/>
      <c r="I10" s="357">
        <v>3</v>
      </c>
      <c r="J10" s="358" t="s">
        <v>165</v>
      </c>
      <c r="K10" s="359">
        <f>IF(ISERROR(VLOOKUP(J10,'KAYIT LİSTESİ'!$B$4:$G$779,2,0)),"",(VLOOKUP(J10,'KAYIT LİSTESİ'!$B$4:$G$779,2,0)))</f>
        <v>516</v>
      </c>
      <c r="L10" s="360">
        <f>IF(ISERROR(VLOOKUP(J10,'KAYIT LİSTESİ'!$B$4:$G$779,3,0)),"",(VLOOKUP(J10,'KAYIT LİSTESİ'!$B$4:$G$779,3,0)))</f>
        <v>35462</v>
      </c>
      <c r="M10" s="361" t="str">
        <f>IF(ISERROR(VLOOKUP(J10,'KAYIT LİSTESİ'!$B$4:$G$779,4,0)),"",(VLOOKUP(J10,'KAYIT LİSTESİ'!$B$4:$G$779,4,0)))</f>
        <v>BERK ÇAKIR</v>
      </c>
      <c r="N10" s="361" t="str">
        <f>IF(ISERROR(VLOOKUP(J10,'KAYIT LİSTESİ'!$B$4:$G$779,5,0)),"",(VLOOKUP(J10,'KAYIT LİSTESİ'!$B$4:$G$779,5,0)))</f>
        <v>K.K.T.C.</v>
      </c>
      <c r="O10" s="363">
        <v>1132</v>
      </c>
      <c r="P10" s="372">
        <v>2</v>
      </c>
      <c r="T10" s="261">
        <v>1178</v>
      </c>
      <c r="U10" s="262">
        <v>91</v>
      </c>
    </row>
    <row r="11" spans="1:21" s="19" customFormat="1" ht="39.75" customHeight="1">
      <c r="A11" s="357">
        <v>4</v>
      </c>
      <c r="B11" s="384">
        <v>381</v>
      </c>
      <c r="C11" s="360">
        <v>36161</v>
      </c>
      <c r="D11" s="385" t="s">
        <v>824</v>
      </c>
      <c r="E11" s="366" t="s">
        <v>835</v>
      </c>
      <c r="F11" s="363">
        <v>1119</v>
      </c>
      <c r="G11" s="283">
        <v>16</v>
      </c>
      <c r="H11" s="22"/>
      <c r="I11" s="357">
        <v>4</v>
      </c>
      <c r="J11" s="358" t="s">
        <v>166</v>
      </c>
      <c r="K11" s="359">
        <f>IF(ISERROR(VLOOKUP(J11,'KAYIT LİSTESİ'!$B$4:$G$779,2,0)),"",(VLOOKUP(J11,'KAYIT LİSTESİ'!$B$4:$G$779,2,0)))</f>
        <v>412</v>
      </c>
      <c r="L11" s="360">
        <f>IF(ISERROR(VLOOKUP(J11,'KAYIT LİSTESİ'!$B$4:$G$779,3,0)),"",(VLOOKUP(J11,'KAYIT LİSTESİ'!$B$4:$G$779,3,0)))</f>
        <v>35431</v>
      </c>
      <c r="M11" s="361" t="str">
        <f>IF(ISERROR(VLOOKUP(J11,'KAYIT LİSTESİ'!$B$4:$G$779,4,0)),"",(VLOOKUP(J11,'KAYIT LİSTESİ'!$B$4:$G$779,4,0)))</f>
        <v>SUAT ACER</v>
      </c>
      <c r="N11" s="361" t="str">
        <f>IF(ISERROR(VLOOKUP(J11,'KAYIT LİSTESİ'!$B$4:$G$779,5,0)),"",(VLOOKUP(J11,'KAYIT LİSTESİ'!$B$4:$G$779,5,0)))</f>
        <v>ESKİŞEHİR-B.ŞHR.BLD.GNÇ.SP.KLB.</v>
      </c>
      <c r="O11" s="363">
        <v>1173</v>
      </c>
      <c r="P11" s="372">
        <v>4</v>
      </c>
      <c r="T11" s="261">
        <v>1180</v>
      </c>
      <c r="U11" s="262">
        <v>90</v>
      </c>
    </row>
    <row r="12" spans="1:21" s="19" customFormat="1" ht="39.75" customHeight="1">
      <c r="A12" s="357">
        <v>5</v>
      </c>
      <c r="B12" s="384">
        <v>417</v>
      </c>
      <c r="C12" s="360">
        <v>35643</v>
      </c>
      <c r="D12" s="385" t="s">
        <v>850</v>
      </c>
      <c r="E12" s="366" t="s">
        <v>866</v>
      </c>
      <c r="F12" s="363">
        <v>1127</v>
      </c>
      <c r="G12" s="283">
        <v>15</v>
      </c>
      <c r="H12" s="22"/>
      <c r="I12" s="357">
        <v>5</v>
      </c>
      <c r="J12" s="358" t="s">
        <v>167</v>
      </c>
      <c r="K12" s="359">
        <f>IF(ISERROR(VLOOKUP(J12,'KAYIT LİSTESİ'!$B$4:$G$779,2,0)),"",(VLOOKUP(J12,'KAYIT LİSTESİ'!$B$4:$G$779,2,0)))</f>
        <v>454</v>
      </c>
      <c r="L12" s="360">
        <f>IF(ISERROR(VLOOKUP(J12,'KAYIT LİSTESİ'!$B$4:$G$779,3,0)),"",(VLOOKUP(J12,'KAYIT LİSTESİ'!$B$4:$G$779,3,0)))</f>
        <v>36526</v>
      </c>
      <c r="M12" s="361" t="str">
        <f>IF(ISERROR(VLOOKUP(J12,'KAYIT LİSTESİ'!$B$4:$G$779,4,0)),"",(VLOOKUP(J12,'KAYIT LİSTESİ'!$B$4:$G$779,4,0)))</f>
        <v>ÖMER FARUK İÇYAR</v>
      </c>
      <c r="N12" s="361" t="str">
        <f>IF(ISERROR(VLOOKUP(J12,'KAYIT LİSTESİ'!$B$4:$G$779,5,0)),"",(VLOOKUP(J12,'KAYIT LİSTESİ'!$B$4:$G$779,5,0)))</f>
        <v>İSTANBUL-PENDİK BLD.SP.KLB.</v>
      </c>
      <c r="O12" s="363">
        <v>1233</v>
      </c>
      <c r="P12" s="372">
        <v>7</v>
      </c>
      <c r="T12" s="261">
        <v>1182</v>
      </c>
      <c r="U12" s="262">
        <v>89</v>
      </c>
    </row>
    <row r="13" spans="1:21" s="19" customFormat="1" ht="39.75" customHeight="1">
      <c r="A13" s="357">
        <v>6</v>
      </c>
      <c r="B13" s="384">
        <v>516</v>
      </c>
      <c r="C13" s="360">
        <v>35462</v>
      </c>
      <c r="D13" s="385" t="s">
        <v>1058</v>
      </c>
      <c r="E13" s="366" t="s">
        <v>923</v>
      </c>
      <c r="F13" s="363">
        <v>1132</v>
      </c>
      <c r="G13" s="283">
        <v>14</v>
      </c>
      <c r="H13" s="22"/>
      <c r="I13" s="357">
        <v>6</v>
      </c>
      <c r="J13" s="358" t="s">
        <v>168</v>
      </c>
      <c r="K13" s="359">
        <f>IF(ISERROR(VLOOKUP(J13,'KAYIT LİSTESİ'!$B$4:$G$779,2,0)),"",(VLOOKUP(J13,'KAYIT LİSTESİ'!$B$4:$G$779,2,0)))</f>
        <v>466</v>
      </c>
      <c r="L13" s="360">
        <f>IF(ISERROR(VLOOKUP(J13,'KAYIT LİSTESİ'!$B$4:$G$779,3,0)),"",(VLOOKUP(J13,'KAYIT LİSTESİ'!$B$4:$G$779,3,0)))</f>
        <v>36161</v>
      </c>
      <c r="M13" s="361" t="str">
        <f>IF(ISERROR(VLOOKUP(J13,'KAYIT LİSTESİ'!$B$4:$G$779,4,0)),"",(VLOOKUP(J13,'KAYIT LİSTESİ'!$B$4:$G$779,4,0)))</f>
        <v>İSHAK MERT ŞEN</v>
      </c>
      <c r="N13" s="361" t="str">
        <f>IF(ISERROR(VLOOKUP(J13,'KAYIT LİSTESİ'!$B$4:$G$779,5,0)),"",(VLOOKUP(J13,'KAYIT LİSTESİ'!$B$4:$G$779,5,0)))</f>
        <v>İSTANBUL-ÜSKÜDAR BLD.SP.KLB.</v>
      </c>
      <c r="O13" s="363">
        <v>1151</v>
      </c>
      <c r="P13" s="372">
        <v>3</v>
      </c>
      <c r="T13" s="261">
        <v>1184</v>
      </c>
      <c r="U13" s="262">
        <v>88</v>
      </c>
    </row>
    <row r="14" spans="1:21" s="19" customFormat="1" ht="39.75" customHeight="1">
      <c r="A14" s="357">
        <v>7</v>
      </c>
      <c r="B14" s="384">
        <v>466</v>
      </c>
      <c r="C14" s="360">
        <v>36161</v>
      </c>
      <c r="D14" s="385" t="s">
        <v>894</v>
      </c>
      <c r="E14" s="366" t="s">
        <v>905</v>
      </c>
      <c r="F14" s="363">
        <v>1151</v>
      </c>
      <c r="G14" s="283">
        <v>13</v>
      </c>
      <c r="H14" s="22"/>
      <c r="I14" s="357">
        <v>7</v>
      </c>
      <c r="J14" s="358" t="s">
        <v>169</v>
      </c>
      <c r="K14" s="359">
        <f>IF(ISERROR(VLOOKUP(J14,'KAYIT LİSTESİ'!$B$4:$G$779,2,0)),"",(VLOOKUP(J14,'KAYIT LİSTESİ'!$B$4:$G$779,2,0)))</f>
        <v>337</v>
      </c>
      <c r="L14" s="360">
        <f>IF(ISERROR(VLOOKUP(J14,'KAYIT LİSTESİ'!$B$4:$G$779,3,0)),"",(VLOOKUP(J14,'KAYIT LİSTESİ'!$B$4:$G$779,3,0)))</f>
        <v>35586</v>
      </c>
      <c r="M14" s="361" t="str">
        <f>IF(ISERROR(VLOOKUP(J14,'KAYIT LİSTESİ'!$B$4:$G$779,4,0)),"",(VLOOKUP(J14,'KAYIT LİSTESİ'!$B$4:$G$779,4,0)))</f>
        <v>EGEMEN BARIN</v>
      </c>
      <c r="N14" s="361" t="str">
        <f>IF(ISERROR(VLOOKUP(J14,'KAYIT LİSTESİ'!$B$4:$G$779,5,0)),"",(VLOOKUP(J14,'KAYIT LİSTESİ'!$B$4:$G$779,5,0)))</f>
        <v>ANKARA-EGO SP.KLB.</v>
      </c>
      <c r="O14" s="363">
        <v>1113</v>
      </c>
      <c r="P14" s="372">
        <v>1</v>
      </c>
      <c r="T14" s="261">
        <v>1186</v>
      </c>
      <c r="U14" s="262">
        <v>87</v>
      </c>
    </row>
    <row r="15" spans="1:21" s="19" customFormat="1" ht="39.75" customHeight="1">
      <c r="A15" s="357">
        <v>8</v>
      </c>
      <c r="B15" s="384">
        <v>513</v>
      </c>
      <c r="C15" s="360">
        <v>35796</v>
      </c>
      <c r="D15" s="385" t="s">
        <v>909</v>
      </c>
      <c r="E15" s="366" t="s">
        <v>920</v>
      </c>
      <c r="F15" s="363">
        <v>1153</v>
      </c>
      <c r="G15" s="283">
        <v>12</v>
      </c>
      <c r="H15" s="22"/>
      <c r="I15" s="357">
        <v>8</v>
      </c>
      <c r="J15" s="358" t="s">
        <v>170</v>
      </c>
      <c r="K15" s="359">
        <f>IF(ISERROR(VLOOKUP(J15,'KAYIT LİSTESİ'!$B$4:$G$779,2,0)),"",(VLOOKUP(J15,'KAYIT LİSTESİ'!$B$4:$G$779,2,0)))</f>
        <v>586</v>
      </c>
      <c r="L15" s="360">
        <f>IF(ISERROR(VLOOKUP(J15,'KAYIT LİSTESİ'!$B$4:$G$779,3,0)),"",(VLOOKUP(J15,'KAYIT LİSTESİ'!$B$4:$G$779,3,0)))</f>
        <v>36423</v>
      </c>
      <c r="M15" s="361" t="str">
        <f>IF(ISERROR(VLOOKUP(J15,'KAYIT LİSTESİ'!$B$4:$G$779,4,0)),"",(VLOOKUP(J15,'KAYIT LİSTESİ'!$B$4:$G$779,4,0)))</f>
        <v>SEDAT BARIŞ ALA</v>
      </c>
      <c r="N15" s="361" t="str">
        <f>IF(ISERROR(VLOOKUP(J15,'KAYIT LİSTESİ'!$B$4:$G$779,5,0)),"",(VLOOKUP(J15,'KAYIT LİSTESİ'!$B$4:$G$779,5,0)))</f>
        <v>TOKAT-BLD.PLEVNE SP.KLB.</v>
      </c>
      <c r="O15" s="363">
        <v>1194</v>
      </c>
      <c r="P15" s="372">
        <v>6</v>
      </c>
      <c r="T15" s="261">
        <v>1188</v>
      </c>
      <c r="U15" s="262">
        <v>86</v>
      </c>
    </row>
    <row r="16" spans="1:21" s="19" customFormat="1" ht="39.75" customHeight="1">
      <c r="A16" s="357">
        <v>9</v>
      </c>
      <c r="B16" s="384">
        <v>412</v>
      </c>
      <c r="C16" s="360">
        <v>35431</v>
      </c>
      <c r="D16" s="385" t="s">
        <v>837</v>
      </c>
      <c r="E16" s="366" t="s">
        <v>849</v>
      </c>
      <c r="F16" s="363">
        <v>1173</v>
      </c>
      <c r="G16" s="283">
        <v>11</v>
      </c>
      <c r="H16" s="22"/>
      <c r="I16" s="277" t="s">
        <v>17</v>
      </c>
      <c r="J16" s="278"/>
      <c r="K16" s="278"/>
      <c r="L16" s="278"/>
      <c r="M16" s="281" t="s">
        <v>450</v>
      </c>
      <c r="N16" s="383" t="s">
        <v>1098</v>
      </c>
      <c r="O16" s="278"/>
      <c r="P16" s="279"/>
      <c r="T16" s="261">
        <v>1190</v>
      </c>
      <c r="U16" s="262">
        <v>85</v>
      </c>
    </row>
    <row r="17" spans="1:21" s="19" customFormat="1" ht="39.75" customHeight="1">
      <c r="A17" s="357">
        <v>10</v>
      </c>
      <c r="B17" s="384">
        <v>402</v>
      </c>
      <c r="C17" s="360">
        <v>36255</v>
      </c>
      <c r="D17" s="385" t="s">
        <v>1024</v>
      </c>
      <c r="E17" s="366" t="s">
        <v>836</v>
      </c>
      <c r="F17" s="363">
        <v>1175</v>
      </c>
      <c r="G17" s="283">
        <v>10</v>
      </c>
      <c r="H17" s="22"/>
      <c r="I17" s="50" t="s">
        <v>12</v>
      </c>
      <c r="J17" s="47" t="s">
        <v>82</v>
      </c>
      <c r="K17" s="47" t="s">
        <v>81</v>
      </c>
      <c r="L17" s="48" t="s">
        <v>13</v>
      </c>
      <c r="M17" s="49" t="s">
        <v>14</v>
      </c>
      <c r="N17" s="49" t="s">
        <v>537</v>
      </c>
      <c r="O17" s="47" t="s">
        <v>15</v>
      </c>
      <c r="P17" s="47" t="s">
        <v>28</v>
      </c>
      <c r="T17" s="261">
        <v>1192</v>
      </c>
      <c r="U17" s="262">
        <v>84</v>
      </c>
    </row>
    <row r="18" spans="1:21" s="19" customFormat="1" ht="39.75" customHeight="1">
      <c r="A18" s="357">
        <v>11</v>
      </c>
      <c r="B18" s="384">
        <v>495</v>
      </c>
      <c r="C18" s="360">
        <v>35768</v>
      </c>
      <c r="D18" s="385" t="s">
        <v>1046</v>
      </c>
      <c r="E18" s="366" t="s">
        <v>908</v>
      </c>
      <c r="F18" s="363">
        <v>1176</v>
      </c>
      <c r="G18" s="283">
        <v>9</v>
      </c>
      <c r="H18" s="22"/>
      <c r="I18" s="357">
        <v>1</v>
      </c>
      <c r="J18" s="358" t="s">
        <v>171</v>
      </c>
      <c r="K18" s="359">
        <f>IF(ISERROR(VLOOKUP(J18,'KAYIT LİSTESİ'!$B$4:$G$779,2,0)),"",(VLOOKUP(J18,'KAYIT LİSTESİ'!$B$4:$G$779,2,0)))</f>
      </c>
      <c r="L18" s="360">
        <f>IF(ISERROR(VLOOKUP(J18,'KAYIT LİSTESİ'!$B$4:$G$779,3,0)),"",(VLOOKUP(J18,'KAYIT LİSTESİ'!$B$4:$G$779,3,0)))</f>
      </c>
      <c r="M18" s="361">
        <f>IF(ISERROR(VLOOKUP(J18,'KAYIT LİSTESİ'!$B$4:$G$779,4,0)),"",(VLOOKUP(J18,'KAYIT LİSTESİ'!$B$4:$G$779,4,0)))</f>
      </c>
      <c r="N18" s="361">
        <f>IF(ISERROR(VLOOKUP(J18,'KAYIT LİSTESİ'!$B$4:$G$779,5,0)),"",(VLOOKUP(J18,'KAYIT LİSTESİ'!$B$4:$G$779,5,0)))</f>
      </c>
      <c r="O18" s="363"/>
      <c r="P18" s="372"/>
      <c r="T18" s="261">
        <v>1194</v>
      </c>
      <c r="U18" s="262">
        <v>83</v>
      </c>
    </row>
    <row r="19" spans="1:21" s="19" customFormat="1" ht="39.75" customHeight="1">
      <c r="A19" s="357">
        <v>12</v>
      </c>
      <c r="B19" s="384">
        <v>434</v>
      </c>
      <c r="C19" s="360">
        <v>35796</v>
      </c>
      <c r="D19" s="385" t="s">
        <v>867</v>
      </c>
      <c r="E19" s="366" t="s">
        <v>881</v>
      </c>
      <c r="F19" s="363">
        <v>1184</v>
      </c>
      <c r="G19" s="283">
        <v>8</v>
      </c>
      <c r="H19" s="22"/>
      <c r="I19" s="357">
        <v>2</v>
      </c>
      <c r="J19" s="358" t="s">
        <v>172</v>
      </c>
      <c r="K19" s="359">
        <f>IF(ISERROR(VLOOKUP(J19,'KAYIT LİSTESİ'!$B$4:$G$779,2,0)),"",(VLOOKUP(J19,'KAYIT LİSTESİ'!$B$4:$G$779,2,0)))</f>
        <v>562</v>
      </c>
      <c r="L19" s="360">
        <f>IF(ISERROR(VLOOKUP(J19,'KAYIT LİSTESİ'!$B$4:$G$779,3,0)),"",(VLOOKUP(J19,'KAYIT LİSTESİ'!$B$4:$G$779,3,0)))</f>
        <v>35443</v>
      </c>
      <c r="M19" s="361" t="str">
        <f>IF(ISERROR(VLOOKUP(J19,'KAYIT LİSTESİ'!$B$4:$G$779,4,0)),"",(VLOOKUP(J19,'KAYIT LİSTESİ'!$B$4:$G$779,4,0)))</f>
        <v>SEFA YUNT</v>
      </c>
      <c r="N19" s="361" t="str">
        <f>IF(ISERROR(VLOOKUP(J19,'KAYIT LİSTESİ'!$B$4:$G$779,5,0)),"",(VLOOKUP(J19,'KAYIT LİSTESİ'!$B$4:$G$779,5,0)))</f>
        <v>MUŞ-GENÇ.HİZ.SP.KLB.</v>
      </c>
      <c r="O19" s="363">
        <v>1195</v>
      </c>
      <c r="P19" s="372">
        <v>4</v>
      </c>
      <c r="T19" s="261">
        <v>1196</v>
      </c>
      <c r="U19" s="262">
        <v>82</v>
      </c>
    </row>
    <row r="20" spans="1:21" s="19" customFormat="1" ht="39.75" customHeight="1">
      <c r="A20" s="357">
        <v>13</v>
      </c>
      <c r="B20" s="384">
        <v>586</v>
      </c>
      <c r="C20" s="360">
        <v>36423</v>
      </c>
      <c r="D20" s="385" t="s">
        <v>970</v>
      </c>
      <c r="E20" s="366" t="s">
        <v>980</v>
      </c>
      <c r="F20" s="363">
        <v>1194</v>
      </c>
      <c r="G20" s="283">
        <v>7</v>
      </c>
      <c r="H20" s="22"/>
      <c r="I20" s="357">
        <v>3</v>
      </c>
      <c r="J20" s="358" t="s">
        <v>173</v>
      </c>
      <c r="K20" s="359">
        <f>IF(ISERROR(VLOOKUP(J20,'KAYIT LİSTESİ'!$B$4:$G$779,2,0)),"",(VLOOKUP(J20,'KAYIT LİSTESİ'!$B$4:$G$779,2,0)))</f>
        <v>381</v>
      </c>
      <c r="L20" s="360">
        <f>IF(ISERROR(VLOOKUP(J20,'KAYIT LİSTESİ'!$B$4:$G$779,3,0)),"",(VLOOKUP(J20,'KAYIT LİSTESİ'!$B$4:$G$779,3,0)))</f>
        <v>36161</v>
      </c>
      <c r="M20" s="361" t="str">
        <f>IF(ISERROR(VLOOKUP(J20,'KAYIT LİSTESİ'!$B$4:$G$779,4,0)),"",(VLOOKUP(J20,'KAYIT LİSTESİ'!$B$4:$G$779,4,0)))</f>
        <v>BURAK AKIN</v>
      </c>
      <c r="N20" s="361" t="str">
        <f>IF(ISERROR(VLOOKUP(J20,'KAYIT LİSTESİ'!$B$4:$G$779,5,0)),"",(VLOOKUP(J20,'KAYIT LİSTESİ'!$B$4:$G$779,5,0)))</f>
        <v>BURSA-BURSA SP.KLB.</v>
      </c>
      <c r="O20" s="363">
        <v>1119</v>
      </c>
      <c r="P20" s="372">
        <v>2</v>
      </c>
      <c r="T20" s="261">
        <v>1198</v>
      </c>
      <c r="U20" s="262">
        <v>81</v>
      </c>
    </row>
    <row r="21" spans="1:21" s="19" customFormat="1" ht="39.75" customHeight="1">
      <c r="A21" s="357">
        <v>14</v>
      </c>
      <c r="B21" s="384">
        <v>562</v>
      </c>
      <c r="C21" s="360">
        <v>35443</v>
      </c>
      <c r="D21" s="385" t="s">
        <v>951</v>
      </c>
      <c r="E21" s="366" t="s">
        <v>959</v>
      </c>
      <c r="F21" s="363">
        <v>1195</v>
      </c>
      <c r="G21" s="283">
        <v>6</v>
      </c>
      <c r="H21" s="22"/>
      <c r="I21" s="357">
        <v>4</v>
      </c>
      <c r="J21" s="358" t="s">
        <v>174</v>
      </c>
      <c r="K21" s="359">
        <f>IF(ISERROR(VLOOKUP(J21,'KAYIT LİSTESİ'!$B$4:$G$779,2,0)),"",(VLOOKUP(J21,'KAYIT LİSTESİ'!$B$4:$G$779,2,0)))</f>
        <v>480</v>
      </c>
      <c r="L21" s="360">
        <f>IF(ISERROR(VLOOKUP(J21,'KAYIT LİSTESİ'!$B$4:$G$779,3,0)),"",(VLOOKUP(J21,'KAYIT LİSTESİ'!$B$4:$G$779,3,0)))</f>
        <v>36161</v>
      </c>
      <c r="M21" s="361" t="str">
        <f>IF(ISERROR(VLOOKUP(J21,'KAYIT LİSTESİ'!$B$4:$G$779,4,0)),"",(VLOOKUP(J21,'KAYIT LİSTESİ'!$B$4:$G$779,4,0)))</f>
        <v>GÜNAY ONAYBERİ</v>
      </c>
      <c r="N21" s="361" t="str">
        <f>IF(ISERROR(VLOOKUP(J21,'KAYIT LİSTESİ'!$B$4:$G$779,5,0)),"",(VLOOKUP(J21,'KAYIT LİSTESİ'!$B$4:$G$779,5,0)))</f>
        <v>İZMİR-B.ŞHR.BLD.SP.KLB.</v>
      </c>
      <c r="O21" s="363">
        <v>1206</v>
      </c>
      <c r="P21" s="372">
        <v>6</v>
      </c>
      <c r="T21" s="261">
        <v>1200</v>
      </c>
      <c r="U21" s="262">
        <v>80</v>
      </c>
    </row>
    <row r="22" spans="1:21" s="19" customFormat="1" ht="39.75" customHeight="1">
      <c r="A22" s="357">
        <v>15</v>
      </c>
      <c r="B22" s="384">
        <v>366</v>
      </c>
      <c r="C22" s="360">
        <v>35852</v>
      </c>
      <c r="D22" s="385" t="s">
        <v>813</v>
      </c>
      <c r="E22" s="366" t="s">
        <v>823</v>
      </c>
      <c r="F22" s="363">
        <v>1202</v>
      </c>
      <c r="G22" s="283">
        <v>5</v>
      </c>
      <c r="H22" s="22"/>
      <c r="I22" s="357">
        <v>5</v>
      </c>
      <c r="J22" s="358" t="s">
        <v>175</v>
      </c>
      <c r="K22" s="359">
        <f>IF(ISERROR(VLOOKUP(J22,'KAYIT LİSTESİ'!$B$4:$G$779,2,0)),"",(VLOOKUP(J22,'KAYIT LİSTESİ'!$B$4:$G$779,2,0)))</f>
        <v>513</v>
      </c>
      <c r="L22" s="360">
        <f>IF(ISERROR(VLOOKUP(J22,'KAYIT LİSTESİ'!$B$4:$G$779,3,0)),"",(VLOOKUP(J22,'KAYIT LİSTESİ'!$B$4:$G$779,3,0)))</f>
        <v>35796</v>
      </c>
      <c r="M22" s="361" t="str">
        <f>IF(ISERROR(VLOOKUP(J22,'KAYIT LİSTESİ'!$B$4:$G$779,4,0)),"",(VLOOKUP(J22,'KAYIT LİSTESİ'!$B$4:$G$779,4,0)))</f>
        <v>MUSTAFA SAVAŞ</v>
      </c>
      <c r="N22" s="361" t="str">
        <f>IF(ISERROR(VLOOKUP(J22,'KAYIT LİSTESİ'!$B$4:$G$779,5,0)),"",(VLOOKUP(J22,'KAYIT LİSTESİ'!$B$4:$G$779,5,0)))</f>
        <v>İZMİR-KONAK BLD.SP.KLB.</v>
      </c>
      <c r="O22" s="363">
        <v>1153</v>
      </c>
      <c r="P22" s="372">
        <v>3</v>
      </c>
      <c r="T22" s="261">
        <v>1202</v>
      </c>
      <c r="U22" s="262">
        <v>79</v>
      </c>
    </row>
    <row r="23" spans="1:21" s="19" customFormat="1" ht="39.75" customHeight="1">
      <c r="A23" s="357">
        <v>16</v>
      </c>
      <c r="B23" s="384">
        <v>480</v>
      </c>
      <c r="C23" s="360">
        <v>36161</v>
      </c>
      <c r="D23" s="385" t="s">
        <v>1035</v>
      </c>
      <c r="E23" s="366" t="s">
        <v>906</v>
      </c>
      <c r="F23" s="363">
        <v>1206</v>
      </c>
      <c r="G23" s="283">
        <v>4</v>
      </c>
      <c r="H23" s="22"/>
      <c r="I23" s="357">
        <v>6</v>
      </c>
      <c r="J23" s="358" t="s">
        <v>176</v>
      </c>
      <c r="K23" s="359">
        <f>IF(ISERROR(VLOOKUP(J23,'KAYIT LİSTESİ'!$B$4:$G$779,2,0)),"",(VLOOKUP(J23,'KAYIT LİSTESİ'!$B$4:$G$779,2,0)))</f>
        <v>366</v>
      </c>
      <c r="L23" s="360">
        <f>IF(ISERROR(VLOOKUP(J23,'KAYIT LİSTESİ'!$B$4:$G$779,3,0)),"",(VLOOKUP(J23,'KAYIT LİSTESİ'!$B$4:$G$779,3,0)))</f>
        <v>35852</v>
      </c>
      <c r="M23" s="361" t="str">
        <f>IF(ISERROR(VLOOKUP(J23,'KAYIT LİSTESİ'!$B$4:$G$779,4,0)),"",(VLOOKUP(J23,'KAYIT LİSTESİ'!$B$4:$G$779,4,0)))</f>
        <v>ÇAĞATAY ÇAKAN</v>
      </c>
      <c r="N23" s="361" t="str">
        <f>IF(ISERROR(VLOOKUP(J23,'KAYIT LİSTESİ'!$B$4:$G$779,5,0)),"",(VLOOKUP(J23,'KAYIT LİSTESİ'!$B$4:$G$779,5,0)))</f>
        <v>BOLU-GENÇ.MRK.SP.KLB.</v>
      </c>
      <c r="O23" s="363">
        <v>1202</v>
      </c>
      <c r="P23" s="372">
        <v>5</v>
      </c>
      <c r="T23" s="261">
        <v>1204</v>
      </c>
      <c r="U23" s="262">
        <v>78</v>
      </c>
    </row>
    <row r="24" spans="1:21" s="19" customFormat="1" ht="39.75" customHeight="1">
      <c r="A24" s="357">
        <v>17</v>
      </c>
      <c r="B24" s="384">
        <v>322</v>
      </c>
      <c r="C24" s="360">
        <v>35431</v>
      </c>
      <c r="D24" s="385" t="s">
        <v>799</v>
      </c>
      <c r="E24" s="366" t="s">
        <v>811</v>
      </c>
      <c r="F24" s="363">
        <v>1207</v>
      </c>
      <c r="G24" s="283">
        <v>3</v>
      </c>
      <c r="H24" s="22"/>
      <c r="I24" s="357">
        <v>7</v>
      </c>
      <c r="J24" s="358" t="s">
        <v>177</v>
      </c>
      <c r="K24" s="359">
        <f>IF(ISERROR(VLOOKUP(J24,'KAYIT LİSTESİ'!$B$4:$G$779,2,0)),"",(VLOOKUP(J24,'KAYIT LİSTESİ'!$B$4:$G$779,2,0)))</f>
        <v>558</v>
      </c>
      <c r="L24" s="360">
        <f>IF(ISERROR(VLOOKUP(J24,'KAYIT LİSTESİ'!$B$4:$G$779,3,0)),"",(VLOOKUP(J24,'KAYIT LİSTESİ'!$B$4:$G$779,3,0)))</f>
        <v>36228</v>
      </c>
      <c r="M24" s="361" t="str">
        <f>IF(ISERROR(VLOOKUP(J24,'KAYIT LİSTESİ'!$B$4:$G$779,4,0)),"",(VLOOKUP(J24,'KAYIT LİSTESİ'!$B$4:$G$779,4,0)))</f>
        <v>RAMAZAN AKKAYA</v>
      </c>
      <c r="N24" s="361" t="str">
        <f>IF(ISERROR(VLOOKUP(J24,'KAYIT LİSTESİ'!$B$4:$G$779,5,0)),"",(VLOOKUP(J24,'KAYIT LİSTESİ'!$B$4:$G$779,5,0)))</f>
        <v>MERSİN-MESKİ SPOR KLB.</v>
      </c>
      <c r="O24" s="387" t="s">
        <v>1099</v>
      </c>
      <c r="P24" s="372">
        <v>1</v>
      </c>
      <c r="T24" s="261">
        <v>1206</v>
      </c>
      <c r="U24" s="262">
        <v>77</v>
      </c>
    </row>
    <row r="25" spans="1:21" s="19" customFormat="1" ht="39.75" customHeight="1">
      <c r="A25" s="357">
        <v>18</v>
      </c>
      <c r="B25" s="384">
        <v>454</v>
      </c>
      <c r="C25" s="360">
        <v>36526</v>
      </c>
      <c r="D25" s="385" t="s">
        <v>882</v>
      </c>
      <c r="E25" s="366" t="s">
        <v>893</v>
      </c>
      <c r="F25" s="363">
        <v>1233</v>
      </c>
      <c r="G25" s="283">
        <v>2</v>
      </c>
      <c r="H25" s="22"/>
      <c r="I25" s="357">
        <v>8</v>
      </c>
      <c r="J25" s="358" t="s">
        <v>178</v>
      </c>
      <c r="K25" s="359">
        <f>IF(ISERROR(VLOOKUP(J25,'KAYIT LİSTESİ'!$B$4:$G$779,2,0)),"",(VLOOKUP(J25,'KAYIT LİSTESİ'!$B$4:$G$779,2,0)))</f>
      </c>
      <c r="L25" s="360">
        <f>IF(ISERROR(VLOOKUP(J25,'KAYIT LİSTESİ'!$B$4:$G$779,3,0)),"",(VLOOKUP(J25,'KAYIT LİSTESİ'!$B$4:$G$779,3,0)))</f>
      </c>
      <c r="M25" s="361">
        <f>IF(ISERROR(VLOOKUP(J25,'KAYIT LİSTESİ'!$B$4:$G$779,4,0)),"",(VLOOKUP(J25,'KAYIT LİSTESİ'!$B$4:$G$779,4,0)))</f>
      </c>
      <c r="N25" s="361">
        <f>IF(ISERROR(VLOOKUP(J25,'KAYIT LİSTESİ'!$B$4:$G$779,5,0)),"",(VLOOKUP(J25,'KAYIT LİSTESİ'!$B$4:$G$779,5,0)))</f>
      </c>
      <c r="O25" s="363"/>
      <c r="P25" s="372"/>
      <c r="T25" s="261">
        <v>1208</v>
      </c>
      <c r="U25" s="262">
        <v>76</v>
      </c>
    </row>
    <row r="26" spans="1:21" s="19" customFormat="1" ht="39.75" customHeight="1">
      <c r="A26" s="357">
        <v>19</v>
      </c>
      <c r="B26" s="384">
        <v>568</v>
      </c>
      <c r="C26" s="360">
        <v>36527</v>
      </c>
      <c r="D26" s="385" t="s">
        <v>960</v>
      </c>
      <c r="E26" s="366" t="s">
        <v>969</v>
      </c>
      <c r="F26" s="363">
        <v>1294</v>
      </c>
      <c r="G26" s="283">
        <v>1</v>
      </c>
      <c r="H26" s="22"/>
      <c r="I26" s="277" t="s">
        <v>18</v>
      </c>
      <c r="J26" s="278"/>
      <c r="K26" s="278"/>
      <c r="L26" s="278"/>
      <c r="M26" s="281" t="s">
        <v>450</v>
      </c>
      <c r="N26" s="383" t="s">
        <v>1100</v>
      </c>
      <c r="O26" s="278"/>
      <c r="P26" s="279"/>
      <c r="T26" s="261">
        <v>1210</v>
      </c>
      <c r="U26" s="262">
        <v>75</v>
      </c>
    </row>
    <row r="27" spans="1:21" s="19" customFormat="1" ht="39.75" customHeight="1">
      <c r="A27" s="74"/>
      <c r="B27" s="306"/>
      <c r="C27" s="128"/>
      <c r="D27" s="307"/>
      <c r="E27" s="187"/>
      <c r="F27" s="129"/>
      <c r="G27" s="283"/>
      <c r="H27" s="22"/>
      <c r="I27" s="50" t="s">
        <v>12</v>
      </c>
      <c r="J27" s="47" t="s">
        <v>82</v>
      </c>
      <c r="K27" s="47" t="s">
        <v>81</v>
      </c>
      <c r="L27" s="48" t="s">
        <v>13</v>
      </c>
      <c r="M27" s="49" t="s">
        <v>14</v>
      </c>
      <c r="N27" s="49" t="s">
        <v>537</v>
      </c>
      <c r="O27" s="47" t="s">
        <v>15</v>
      </c>
      <c r="P27" s="47" t="s">
        <v>28</v>
      </c>
      <c r="T27" s="261">
        <v>1213</v>
      </c>
      <c r="U27" s="262">
        <v>74</v>
      </c>
    </row>
    <row r="28" spans="1:21" s="19" customFormat="1" ht="39.75" customHeight="1">
      <c r="A28" s="74"/>
      <c r="B28" s="306"/>
      <c r="C28" s="128"/>
      <c r="D28" s="307"/>
      <c r="E28" s="187"/>
      <c r="F28" s="129"/>
      <c r="G28" s="283"/>
      <c r="H28" s="22"/>
      <c r="I28" s="357">
        <v>1</v>
      </c>
      <c r="J28" s="358" t="s">
        <v>179</v>
      </c>
      <c r="K28" s="359">
        <f>IF(ISERROR(VLOOKUP(J28,'KAYIT LİSTESİ'!$B$4:$G$779,2,0)),"",(VLOOKUP(J28,'KAYIT LİSTESİ'!$B$4:$G$779,2,0)))</f>
      </c>
      <c r="L28" s="360">
        <f>IF(ISERROR(VLOOKUP(J28,'KAYIT LİSTESİ'!$B$4:$G$779,3,0)),"",(VLOOKUP(J28,'KAYIT LİSTESİ'!$B$4:$G$779,3,0)))</f>
      </c>
      <c r="M28" s="361">
        <f>IF(ISERROR(VLOOKUP(J28,'KAYIT LİSTESİ'!$B$4:$G$779,4,0)),"",(VLOOKUP(J28,'KAYIT LİSTESİ'!$B$4:$G$779,4,0)))</f>
      </c>
      <c r="N28" s="361">
        <f>IF(ISERROR(VLOOKUP(J28,'KAYIT LİSTESİ'!$B$4:$G$779,5,0)),"",(VLOOKUP(J28,'KAYIT LİSTESİ'!$B$4:$G$779,5,0)))</f>
      </c>
      <c r="O28" s="363"/>
      <c r="P28" s="372"/>
      <c r="T28" s="261">
        <v>1216</v>
      </c>
      <c r="U28" s="262">
        <v>73</v>
      </c>
    </row>
    <row r="29" spans="1:21" s="19" customFormat="1" ht="39.75" customHeight="1">
      <c r="A29" s="74"/>
      <c r="B29" s="306"/>
      <c r="C29" s="128"/>
      <c r="D29" s="307"/>
      <c r="E29" s="187"/>
      <c r="F29" s="129"/>
      <c r="G29" s="283"/>
      <c r="H29" s="22"/>
      <c r="I29" s="357">
        <v>2</v>
      </c>
      <c r="J29" s="358" t="s">
        <v>180</v>
      </c>
      <c r="K29" s="359">
        <f>IF(ISERROR(VLOOKUP(J29,'KAYIT LİSTESİ'!$B$4:$G$779,2,0)),"",(VLOOKUP(J29,'KAYIT LİSTESİ'!$B$4:$G$779,2,0)))</f>
        <v>417</v>
      </c>
      <c r="L29" s="360">
        <f>IF(ISERROR(VLOOKUP(J29,'KAYIT LİSTESİ'!$B$4:$G$779,3,0)),"",(VLOOKUP(J29,'KAYIT LİSTESİ'!$B$4:$G$779,3,0)))</f>
        <v>35643</v>
      </c>
      <c r="M29" s="361" t="str">
        <f>IF(ISERROR(VLOOKUP(J29,'KAYIT LİSTESİ'!$B$4:$G$779,4,0)),"",(VLOOKUP(J29,'KAYIT LİSTESİ'!$B$4:$G$779,4,0)))</f>
        <v>DAVUT GÜNEŞ</v>
      </c>
      <c r="N29" s="361" t="str">
        <f>IF(ISERROR(VLOOKUP(J29,'KAYIT LİSTESİ'!$B$4:$G$779,5,0)),"",(VLOOKUP(J29,'KAYIT LİSTESİ'!$B$4:$G$779,5,0)))</f>
        <v>İSTANBUL-ENKA SPOR KLB.</v>
      </c>
      <c r="O29" s="363">
        <v>1127</v>
      </c>
      <c r="P29" s="372">
        <v>2</v>
      </c>
      <c r="T29" s="261">
        <v>1219</v>
      </c>
      <c r="U29" s="262">
        <v>72</v>
      </c>
    </row>
    <row r="30" spans="1:21" s="19" customFormat="1" ht="39.75" customHeight="1">
      <c r="A30" s="74"/>
      <c r="B30" s="306"/>
      <c r="C30" s="128"/>
      <c r="D30" s="307"/>
      <c r="E30" s="187"/>
      <c r="F30" s="129"/>
      <c r="G30" s="283"/>
      <c r="H30" s="22"/>
      <c r="I30" s="357">
        <v>3</v>
      </c>
      <c r="J30" s="358" t="s">
        <v>181</v>
      </c>
      <c r="K30" s="359">
        <f>IF(ISERROR(VLOOKUP(J30,'KAYIT LİSTESİ'!$B$4:$G$779,2,0)),"",(VLOOKUP(J30,'KAYIT LİSTESİ'!$B$4:$G$779,2,0)))</f>
        <v>568</v>
      </c>
      <c r="L30" s="360">
        <f>IF(ISERROR(VLOOKUP(J30,'KAYIT LİSTESİ'!$B$4:$G$779,3,0)),"",(VLOOKUP(J30,'KAYIT LİSTESİ'!$B$4:$G$779,3,0)))</f>
        <v>36527</v>
      </c>
      <c r="M30" s="361" t="str">
        <f>IF(ISERROR(VLOOKUP(J30,'KAYIT LİSTESİ'!$B$4:$G$779,4,0)),"",(VLOOKUP(J30,'KAYIT LİSTESİ'!$B$4:$G$779,4,0)))</f>
        <v>BATUHAN YILMAZHANYILMAZ</v>
      </c>
      <c r="N30" s="361" t="str">
        <f>IF(ISERROR(VLOOKUP(J30,'KAYIT LİSTESİ'!$B$4:$G$779,5,0)),"",(VLOOKUP(J30,'KAYIT LİSTESİ'!$B$4:$G$779,5,0)))</f>
        <v>SİVAS-SPORCU EĞT.MRK.SP.KLB.</v>
      </c>
      <c r="O30" s="363">
        <v>1294</v>
      </c>
      <c r="P30" s="372">
        <v>6</v>
      </c>
      <c r="T30" s="261">
        <v>1222</v>
      </c>
      <c r="U30" s="262">
        <v>71</v>
      </c>
    </row>
    <row r="31" spans="1:21" s="19" customFormat="1" ht="39.75" customHeight="1">
      <c r="A31" s="74"/>
      <c r="B31" s="306"/>
      <c r="C31" s="128"/>
      <c r="D31" s="307"/>
      <c r="E31" s="187"/>
      <c r="F31" s="129"/>
      <c r="G31" s="283"/>
      <c r="H31" s="22"/>
      <c r="I31" s="357">
        <v>4</v>
      </c>
      <c r="J31" s="358" t="s">
        <v>182</v>
      </c>
      <c r="K31" s="359">
        <f>IF(ISERROR(VLOOKUP(J31,'KAYIT LİSTESİ'!$B$4:$G$779,2,0)),"",(VLOOKUP(J31,'KAYIT LİSTESİ'!$B$4:$G$779,2,0)))</f>
        <v>402</v>
      </c>
      <c r="L31" s="360">
        <f>IF(ISERROR(VLOOKUP(J31,'KAYIT LİSTESİ'!$B$4:$G$779,3,0)),"",(VLOOKUP(J31,'KAYIT LİSTESİ'!$B$4:$G$779,3,0)))</f>
        <v>36255</v>
      </c>
      <c r="M31" s="361" t="str">
        <f>IF(ISERROR(VLOOKUP(J31,'KAYIT LİSTESİ'!$B$4:$G$779,4,0)),"",(VLOOKUP(J31,'KAYIT LİSTESİ'!$B$4:$G$779,4,0)))</f>
        <v>SAMET GÜLER</v>
      </c>
      <c r="N31" s="361" t="str">
        <f>IF(ISERROR(VLOOKUP(J31,'KAYIT LİSTESİ'!$B$4:$G$779,5,0)),"",(VLOOKUP(J31,'KAYIT LİSTESİ'!$B$4:$G$779,5,0)))</f>
        <v>BURSA-NİLÜFER BLD.SP.KLB.</v>
      </c>
      <c r="O31" s="363">
        <v>1175</v>
      </c>
      <c r="P31" s="372">
        <v>3</v>
      </c>
      <c r="T31" s="261">
        <v>1225</v>
      </c>
      <c r="U31" s="262">
        <v>70</v>
      </c>
    </row>
    <row r="32" spans="1:21" s="19" customFormat="1" ht="39.75" customHeight="1">
      <c r="A32" s="74"/>
      <c r="B32" s="306"/>
      <c r="C32" s="128"/>
      <c r="D32" s="307"/>
      <c r="E32" s="187"/>
      <c r="F32" s="129"/>
      <c r="G32" s="283"/>
      <c r="H32" s="22"/>
      <c r="I32" s="357">
        <v>5</v>
      </c>
      <c r="J32" s="358" t="s">
        <v>183</v>
      </c>
      <c r="K32" s="359">
        <f>IF(ISERROR(VLOOKUP(J32,'KAYIT LİSTESİ'!$B$4:$G$779,2,0)),"",(VLOOKUP(J32,'KAYIT LİSTESİ'!$B$4:$G$779,2,0)))</f>
        <v>542</v>
      </c>
      <c r="L32" s="360">
        <f>IF(ISERROR(VLOOKUP(J32,'KAYIT LİSTESİ'!$B$4:$G$779,3,0)),"",(VLOOKUP(J32,'KAYIT LİSTESİ'!$B$4:$G$779,3,0)))</f>
        <v>35440</v>
      </c>
      <c r="M32" s="361" t="str">
        <f>IF(ISERROR(VLOOKUP(J32,'KAYIT LİSTESİ'!$B$4:$G$779,4,0)),"",(VLOOKUP(J32,'KAYIT LİSTESİ'!$B$4:$G$779,4,0)))</f>
        <v>ONURCAN SEYHAN</v>
      </c>
      <c r="N32" s="361" t="str">
        <f>IF(ISERROR(VLOOKUP(J32,'KAYIT LİSTESİ'!$B$4:$G$779,5,0)),"",(VLOOKUP(J32,'KAYIT LİSTESİ'!$B$4:$G$779,5,0)))</f>
        <v>KOCAELİ-B.ŞHR.BLD.KAĞIT SP.KLB.</v>
      </c>
      <c r="O32" s="387" t="s">
        <v>1099</v>
      </c>
      <c r="P32" s="372">
        <v>1</v>
      </c>
      <c r="T32" s="261">
        <v>1228</v>
      </c>
      <c r="U32" s="262">
        <v>69</v>
      </c>
    </row>
    <row r="33" spans="1:21" s="19" customFormat="1" ht="39.75" customHeight="1">
      <c r="A33" s="74"/>
      <c r="B33" s="306"/>
      <c r="C33" s="128"/>
      <c r="D33" s="307"/>
      <c r="E33" s="187"/>
      <c r="F33" s="129"/>
      <c r="G33" s="283"/>
      <c r="H33" s="22"/>
      <c r="I33" s="357">
        <v>6</v>
      </c>
      <c r="J33" s="358" t="s">
        <v>184</v>
      </c>
      <c r="K33" s="359">
        <f>IF(ISERROR(VLOOKUP(J33,'KAYIT LİSTESİ'!$B$4:$G$779,2,0)),"",(VLOOKUP(J33,'KAYIT LİSTESİ'!$B$4:$G$779,2,0)))</f>
        <v>322</v>
      </c>
      <c r="L33" s="360">
        <f>IF(ISERROR(VLOOKUP(J33,'KAYIT LİSTESİ'!$B$4:$G$779,3,0)),"",(VLOOKUP(J33,'KAYIT LİSTESİ'!$B$4:$G$779,3,0)))</f>
        <v>35431</v>
      </c>
      <c r="M33" s="361" t="str">
        <f>IF(ISERROR(VLOOKUP(J33,'KAYIT LİSTESİ'!$B$4:$G$779,4,0)),"",(VLOOKUP(J33,'KAYIT LİSTESİ'!$B$4:$G$779,4,0)))</f>
        <v>HAMZA ÇETİN</v>
      </c>
      <c r="N33" s="361" t="str">
        <f>IF(ISERROR(VLOOKUP(J33,'KAYIT LİSTESİ'!$B$4:$G$779,5,0)),"",(VLOOKUP(J33,'KAYIT LİSTESİ'!$B$4:$G$779,5,0)))</f>
        <v>ADANA-GENÇLİK SP.KLB.</v>
      </c>
      <c r="O33" s="363">
        <v>1207</v>
      </c>
      <c r="P33" s="372">
        <v>5</v>
      </c>
      <c r="T33" s="261">
        <v>1231</v>
      </c>
      <c r="U33" s="262">
        <v>68</v>
      </c>
    </row>
    <row r="34" spans="1:21" s="19" customFormat="1" ht="39.75" customHeight="1">
      <c r="A34" s="74"/>
      <c r="B34" s="306"/>
      <c r="C34" s="128"/>
      <c r="D34" s="307"/>
      <c r="E34" s="187"/>
      <c r="F34" s="129"/>
      <c r="G34" s="283"/>
      <c r="H34" s="22"/>
      <c r="I34" s="357">
        <v>7</v>
      </c>
      <c r="J34" s="358" t="s">
        <v>185</v>
      </c>
      <c r="K34" s="359">
        <f>IF(ISERROR(VLOOKUP(J34,'KAYIT LİSTESİ'!$B$4:$G$779,2,0)),"",(VLOOKUP(J34,'KAYIT LİSTESİ'!$B$4:$G$779,2,0)))</f>
        <v>495</v>
      </c>
      <c r="L34" s="360">
        <f>IF(ISERROR(VLOOKUP(J34,'KAYIT LİSTESİ'!$B$4:$G$779,3,0)),"",(VLOOKUP(J34,'KAYIT LİSTESİ'!$B$4:$G$779,3,0)))</f>
        <v>35768</v>
      </c>
      <c r="M34" s="361" t="str">
        <f>IF(ISERROR(VLOOKUP(J34,'KAYIT LİSTESİ'!$B$4:$G$779,4,0)),"",(VLOOKUP(J34,'KAYIT LİSTESİ'!$B$4:$G$779,4,0)))</f>
        <v>İHSANCAN  ERİŞ </v>
      </c>
      <c r="N34" s="361" t="str">
        <f>IF(ISERROR(VLOOKUP(J34,'KAYIT LİSTESİ'!$B$4:$G$779,5,0)),"",(VLOOKUP(J34,'KAYIT LİSTESİ'!$B$4:$G$779,5,0)))</f>
        <v>İZMİR-ÇİMENTAŞ SP.KLB.</v>
      </c>
      <c r="O34" s="363">
        <v>1176</v>
      </c>
      <c r="P34" s="372">
        <v>4</v>
      </c>
      <c r="T34" s="261">
        <v>1234</v>
      </c>
      <c r="U34" s="262">
        <v>67</v>
      </c>
    </row>
    <row r="35" spans="1:21" s="19" customFormat="1" ht="39.75" customHeight="1">
      <c r="A35" s="74"/>
      <c r="B35" s="306"/>
      <c r="C35" s="128"/>
      <c r="D35" s="307"/>
      <c r="E35" s="187"/>
      <c r="F35" s="129"/>
      <c r="G35" s="283"/>
      <c r="H35" s="22"/>
      <c r="I35" s="357">
        <v>8</v>
      </c>
      <c r="J35" s="358" t="s">
        <v>186</v>
      </c>
      <c r="K35" s="359">
        <f>IF(ISERROR(VLOOKUP(J35,'KAYIT LİSTESİ'!$B$4:$G$779,2,0)),"",(VLOOKUP(J35,'KAYIT LİSTESİ'!$B$4:$G$779,2,0)))</f>
      </c>
      <c r="L35" s="360">
        <f>IF(ISERROR(VLOOKUP(J35,'KAYIT LİSTESİ'!$B$4:$G$779,3,0)),"",(VLOOKUP(J35,'KAYIT LİSTESİ'!$B$4:$G$779,3,0)))</f>
      </c>
      <c r="M35" s="361">
        <f>IF(ISERROR(VLOOKUP(J35,'KAYIT LİSTESİ'!$B$4:$G$779,4,0)),"",(VLOOKUP(J35,'KAYIT LİSTESİ'!$B$4:$G$779,4,0)))</f>
      </c>
      <c r="N35" s="361">
        <f>IF(ISERROR(VLOOKUP(J35,'KAYIT LİSTESİ'!$B$4:$G$779,5,0)),"",(VLOOKUP(J35,'KAYIT LİSTESİ'!$B$4:$G$779,5,0)))</f>
      </c>
      <c r="O35" s="363"/>
      <c r="P35" s="372"/>
      <c r="T35" s="261">
        <v>1237</v>
      </c>
      <c r="U35" s="262">
        <v>66</v>
      </c>
    </row>
    <row r="36" spans="1:21" ht="13.5" customHeight="1">
      <c r="A36" s="36"/>
      <c r="B36" s="36"/>
      <c r="C36" s="37"/>
      <c r="D36" s="58"/>
      <c r="E36" s="38"/>
      <c r="F36" s="39"/>
      <c r="G36" s="40"/>
      <c r="I36" s="41"/>
      <c r="J36" s="42"/>
      <c r="K36" s="43"/>
      <c r="L36" s="44"/>
      <c r="M36" s="54"/>
      <c r="N36" s="54"/>
      <c r="O36" s="45"/>
      <c r="P36" s="43"/>
      <c r="T36" s="261">
        <v>1275</v>
      </c>
      <c r="U36" s="262">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261">
        <v>1280</v>
      </c>
      <c r="U37" s="262">
        <v>54</v>
      </c>
    </row>
    <row r="38" spans="20:21" ht="12.75">
      <c r="T38" s="261">
        <v>1285</v>
      </c>
      <c r="U38" s="262">
        <v>53</v>
      </c>
    </row>
    <row r="39" spans="20:21" ht="12.75">
      <c r="T39" s="261">
        <v>1290</v>
      </c>
      <c r="U39" s="262">
        <v>52</v>
      </c>
    </row>
    <row r="40" spans="20:21" ht="12.75">
      <c r="T40" s="261">
        <v>1295</v>
      </c>
      <c r="U40" s="262">
        <v>51</v>
      </c>
    </row>
    <row r="41" spans="20:21" ht="12.75">
      <c r="T41" s="261">
        <v>1300</v>
      </c>
      <c r="U41" s="262">
        <v>50</v>
      </c>
    </row>
    <row r="42" spans="20:21" ht="12.75">
      <c r="T42" s="261">
        <v>1305</v>
      </c>
      <c r="U42" s="262">
        <v>49</v>
      </c>
    </row>
    <row r="43" spans="20:21" ht="12.75">
      <c r="T43" s="261">
        <v>1310</v>
      </c>
      <c r="U43" s="262">
        <v>48</v>
      </c>
    </row>
    <row r="44" spans="20:21" ht="12.75">
      <c r="T44" s="261">
        <v>1315</v>
      </c>
      <c r="U44" s="262">
        <v>47</v>
      </c>
    </row>
    <row r="45" spans="20:21" ht="12.75">
      <c r="T45" s="261">
        <v>1320</v>
      </c>
      <c r="U45" s="262">
        <v>46</v>
      </c>
    </row>
    <row r="46" spans="20:21" ht="12.75">
      <c r="T46" s="261">
        <v>1325</v>
      </c>
      <c r="U46" s="262">
        <v>45</v>
      </c>
    </row>
    <row r="47" spans="20:21" ht="12.75">
      <c r="T47" s="261">
        <v>1330</v>
      </c>
      <c r="U47" s="262">
        <v>44</v>
      </c>
    </row>
    <row r="48" spans="20:21" ht="12.75">
      <c r="T48" s="261">
        <v>1335</v>
      </c>
      <c r="U48" s="262">
        <v>43</v>
      </c>
    </row>
    <row r="49" spans="20:21" ht="12.75">
      <c r="T49" s="261">
        <v>1340</v>
      </c>
      <c r="U49" s="262">
        <v>42</v>
      </c>
    </row>
    <row r="50" spans="20:21" ht="12.75">
      <c r="T50" s="261">
        <v>1345</v>
      </c>
      <c r="U50" s="262">
        <v>41</v>
      </c>
    </row>
    <row r="51" spans="20:21" ht="12.75">
      <c r="T51" s="261">
        <v>1350</v>
      </c>
      <c r="U51" s="262">
        <v>40</v>
      </c>
    </row>
    <row r="52" spans="20:21" ht="12.75">
      <c r="T52" s="261">
        <v>1355</v>
      </c>
      <c r="U52" s="262">
        <v>39</v>
      </c>
    </row>
    <row r="53" spans="20:21" ht="12.75">
      <c r="T53" s="261">
        <v>1365</v>
      </c>
      <c r="U53" s="262">
        <v>38</v>
      </c>
    </row>
    <row r="54" spans="20:21" ht="12.75">
      <c r="T54" s="261">
        <v>1375</v>
      </c>
      <c r="U54" s="262">
        <v>37</v>
      </c>
    </row>
    <row r="55" spans="20:21" ht="12.75">
      <c r="T55" s="261">
        <v>1385</v>
      </c>
      <c r="U55" s="262">
        <v>36</v>
      </c>
    </row>
    <row r="56" spans="20:21" ht="12.75">
      <c r="T56" s="261">
        <v>1395</v>
      </c>
      <c r="U56" s="262">
        <v>35</v>
      </c>
    </row>
    <row r="57" spans="20:21" ht="12.75">
      <c r="T57" s="261">
        <v>1405</v>
      </c>
      <c r="U57" s="262">
        <v>34</v>
      </c>
    </row>
    <row r="58" spans="20:21" ht="12.75">
      <c r="T58" s="261">
        <v>1415</v>
      </c>
      <c r="U58" s="262">
        <v>33</v>
      </c>
    </row>
    <row r="59" spans="20:21" ht="12.75">
      <c r="T59" s="261">
        <v>1425</v>
      </c>
      <c r="U59" s="262">
        <v>32</v>
      </c>
    </row>
    <row r="60" spans="20:21" ht="12.75">
      <c r="T60" s="261">
        <v>1435</v>
      </c>
      <c r="U60" s="262">
        <v>31</v>
      </c>
    </row>
    <row r="61" spans="20:21" ht="12.75">
      <c r="T61" s="261">
        <v>1445</v>
      </c>
      <c r="U61" s="262">
        <v>30</v>
      </c>
    </row>
    <row r="62" spans="20:21" ht="12.75">
      <c r="T62" s="261">
        <v>1455</v>
      </c>
      <c r="U62" s="262">
        <v>29</v>
      </c>
    </row>
    <row r="63" spans="20:21" ht="12.75">
      <c r="T63" s="261">
        <v>1465</v>
      </c>
      <c r="U63" s="262">
        <v>28</v>
      </c>
    </row>
    <row r="64" spans="20:21" ht="12.75">
      <c r="T64" s="261">
        <v>1475</v>
      </c>
      <c r="U64" s="262">
        <v>27</v>
      </c>
    </row>
    <row r="65" spans="20:21" ht="12.75">
      <c r="T65" s="261">
        <v>1485</v>
      </c>
      <c r="U65" s="262">
        <v>26</v>
      </c>
    </row>
    <row r="66" spans="20:21" ht="12.75">
      <c r="T66" s="261">
        <v>1495</v>
      </c>
      <c r="U66" s="262">
        <v>25</v>
      </c>
    </row>
    <row r="67" spans="20:21" ht="12.75">
      <c r="T67" s="261">
        <v>1505</v>
      </c>
      <c r="U67" s="262">
        <v>24</v>
      </c>
    </row>
    <row r="68" spans="20:21" ht="12.75">
      <c r="T68" s="261">
        <v>1515</v>
      </c>
      <c r="U68" s="262">
        <v>23</v>
      </c>
    </row>
    <row r="69" spans="20:21" ht="12.75">
      <c r="T69" s="261">
        <v>1525</v>
      </c>
      <c r="U69" s="262">
        <v>22</v>
      </c>
    </row>
    <row r="70" spans="20:21" ht="12.75">
      <c r="T70" s="261">
        <v>1535</v>
      </c>
      <c r="U70" s="262">
        <v>21</v>
      </c>
    </row>
    <row r="71" spans="20:21" ht="12.75">
      <c r="T71" s="261">
        <v>1545</v>
      </c>
      <c r="U71" s="262">
        <v>20</v>
      </c>
    </row>
    <row r="72" spans="20:21" ht="12.75">
      <c r="T72" s="261">
        <v>1555</v>
      </c>
      <c r="U72" s="262">
        <v>19</v>
      </c>
    </row>
    <row r="73" spans="20:21" ht="12.75">
      <c r="T73" s="261">
        <v>1565</v>
      </c>
      <c r="U73" s="262">
        <v>18</v>
      </c>
    </row>
    <row r="74" spans="20:21" ht="12.75">
      <c r="T74" s="261">
        <v>1575</v>
      </c>
      <c r="U74" s="262">
        <v>17</v>
      </c>
    </row>
    <row r="75" spans="20:21" ht="12.75">
      <c r="T75" s="261">
        <v>1585</v>
      </c>
      <c r="U75" s="262">
        <v>16</v>
      </c>
    </row>
    <row r="76" spans="20:21" ht="12.75">
      <c r="T76" s="261">
        <v>1595</v>
      </c>
      <c r="U76" s="262">
        <v>15</v>
      </c>
    </row>
    <row r="77" spans="20:21" ht="12.75">
      <c r="T77" s="261">
        <v>1605</v>
      </c>
      <c r="U77" s="262">
        <v>14</v>
      </c>
    </row>
    <row r="78" spans="20:21" ht="12.75">
      <c r="T78" s="261">
        <v>1615</v>
      </c>
      <c r="U78" s="262">
        <v>13</v>
      </c>
    </row>
    <row r="79" spans="20:21" ht="12.75">
      <c r="T79" s="261">
        <v>1625</v>
      </c>
      <c r="U79" s="262">
        <v>12</v>
      </c>
    </row>
    <row r="80" spans="20:21" ht="12.75">
      <c r="T80" s="261">
        <v>1645</v>
      </c>
      <c r="U80" s="262">
        <v>11</v>
      </c>
    </row>
    <row r="81" spans="20:21" ht="12.75">
      <c r="T81" s="261">
        <v>1665</v>
      </c>
      <c r="U81" s="262">
        <v>10</v>
      </c>
    </row>
    <row r="82" spans="20:21" ht="12.75">
      <c r="T82" s="261">
        <v>1685</v>
      </c>
      <c r="U82" s="262">
        <v>9</v>
      </c>
    </row>
    <row r="83" spans="20:21" ht="12.75">
      <c r="T83" s="261">
        <v>1705</v>
      </c>
      <c r="U83" s="262">
        <v>8</v>
      </c>
    </row>
    <row r="84" spans="20:21" ht="12.75">
      <c r="T84" s="261">
        <v>1725</v>
      </c>
      <c r="U84" s="262">
        <v>7</v>
      </c>
    </row>
    <row r="85" spans="20:21" ht="12.75">
      <c r="T85" s="261">
        <v>1745</v>
      </c>
      <c r="U85" s="262">
        <v>6</v>
      </c>
    </row>
    <row r="86" spans="20:21" ht="12.75">
      <c r="T86" s="261">
        <v>1765</v>
      </c>
      <c r="U86" s="262">
        <v>5</v>
      </c>
    </row>
    <row r="87" spans="20:21" ht="12.75">
      <c r="T87" s="261">
        <v>1785</v>
      </c>
      <c r="U87" s="262">
        <v>4</v>
      </c>
    </row>
    <row r="88" spans="20:21" ht="12.75">
      <c r="T88" s="261">
        <v>1805</v>
      </c>
      <c r="U88" s="262">
        <v>3</v>
      </c>
    </row>
    <row r="89" spans="20:21" ht="12.75">
      <c r="T89" s="261">
        <v>1825</v>
      </c>
      <c r="U89" s="262">
        <v>2</v>
      </c>
    </row>
    <row r="90" spans="20:21" ht="12.75">
      <c r="T90" s="261">
        <v>1845</v>
      </c>
      <c r="U90" s="262">
        <v>1</v>
      </c>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F8:F26">
    <cfRule type="duplicateValues" priority="2" dxfId="0" stopIfTrue="1">
      <formula>AND(COUNTIF($F$8:$F$26,F8)&gt;1,NOT(ISBLANK(F8)))</formula>
    </cfRule>
  </conditionalFormatting>
  <conditionalFormatting sqref="A9:A10">
    <cfRule type="duplicateValues" priority="1" dxfId="0" stopIfTrue="1">
      <formula>AND(COUNTIF($A$9:$A$10,A9)&gt;1,NOT(ISBLANK(A9)))</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ignoredErrors>
    <ignoredError sqref="D4 N5" unlockedFormula="1"/>
  </ignoredErrors>
  <drawing r:id="rId1"/>
</worksheet>
</file>

<file path=xl/worksheets/sheet9.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V12" sqref="V12"/>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17.140625" style="92" bestFit="1" customWidth="1"/>
    <col min="6" max="6" width="43.57421875" style="3" bestFit="1" customWidth="1"/>
    <col min="7" max="12" width="10.8515625" style="3" customWidth="1"/>
    <col min="13" max="13" width="10.7109375" style="3" customWidth="1"/>
    <col min="14" max="14" width="9.140625" style="94" customWidth="1"/>
    <col min="15" max="15" width="10.28125" style="92" customWidth="1"/>
    <col min="16" max="16" width="10.00390625" style="92" customWidth="1"/>
    <col min="17" max="17" width="9.140625" style="270" hidden="1" customWidth="1"/>
    <col min="18" max="18" width="9.140625" style="269" hidden="1" customWidth="1"/>
    <col min="19" max="16384" width="9.140625" style="3" customWidth="1"/>
  </cols>
  <sheetData>
    <row r="1" spans="1:18" ht="48.75" customHeight="1">
      <c r="A1" s="521" t="str">
        <f>'YARIŞMA BİLGİLERİ'!A2:K2</f>
        <v>Türkiye Atletizm Federasyonu
Eskişehir Atletizm İl Temsilciliği</v>
      </c>
      <c r="B1" s="521"/>
      <c r="C1" s="521"/>
      <c r="D1" s="521"/>
      <c r="E1" s="521"/>
      <c r="F1" s="521"/>
      <c r="G1" s="521"/>
      <c r="H1" s="521"/>
      <c r="I1" s="521"/>
      <c r="J1" s="521"/>
      <c r="K1" s="521"/>
      <c r="L1" s="521"/>
      <c r="M1" s="521"/>
      <c r="N1" s="521"/>
      <c r="O1" s="521"/>
      <c r="P1" s="275"/>
      <c r="Q1" s="270">
        <v>330</v>
      </c>
      <c r="R1" s="269">
        <v>1</v>
      </c>
    </row>
    <row r="2" spans="1:18" ht="25.5" customHeight="1">
      <c r="A2" s="522" t="str">
        <f>'YARIŞMA BİLGİLERİ'!A14:K14</f>
        <v>Kulüpler arası Yıldızlar Ligi 1.Kademe Yarışmaları</v>
      </c>
      <c r="B2" s="522"/>
      <c r="C2" s="522"/>
      <c r="D2" s="522"/>
      <c r="E2" s="522"/>
      <c r="F2" s="522"/>
      <c r="G2" s="522"/>
      <c r="H2" s="522"/>
      <c r="I2" s="522"/>
      <c r="J2" s="522"/>
      <c r="K2" s="522"/>
      <c r="L2" s="522"/>
      <c r="M2" s="522"/>
      <c r="N2" s="522"/>
      <c r="O2" s="522"/>
      <c r="P2" s="522"/>
      <c r="Q2" s="270">
        <v>347</v>
      </c>
      <c r="R2" s="269">
        <v>2</v>
      </c>
    </row>
    <row r="3" spans="1:18" s="4" customFormat="1" ht="27" customHeight="1">
      <c r="A3" s="523" t="s">
        <v>96</v>
      </c>
      <c r="B3" s="523"/>
      <c r="C3" s="523"/>
      <c r="D3" s="524" t="str">
        <f>'YARIŞMA PROGRAMI'!C14</f>
        <v>Gülle Atma</v>
      </c>
      <c r="E3" s="524"/>
      <c r="F3" s="202"/>
      <c r="G3" s="525"/>
      <c r="H3" s="525"/>
      <c r="I3" s="204"/>
      <c r="J3" s="204"/>
      <c r="K3" s="204"/>
      <c r="L3" s="254" t="s">
        <v>455</v>
      </c>
      <c r="M3" s="527" t="str">
        <f>'YARIŞMA PROGRAMI'!E14</f>
        <v>Osman Can ÖZDEVECİ  19.35</v>
      </c>
      <c r="N3" s="527"/>
      <c r="O3" s="527"/>
      <c r="P3" s="527"/>
      <c r="Q3" s="270">
        <v>364</v>
      </c>
      <c r="R3" s="269">
        <v>3</v>
      </c>
    </row>
    <row r="4" spans="1:18" s="4" customFormat="1" ht="17.25" customHeight="1">
      <c r="A4" s="526" t="s">
        <v>97</v>
      </c>
      <c r="B4" s="526"/>
      <c r="C4" s="526"/>
      <c r="D4" s="535" t="str">
        <f>'YARIŞMA BİLGİLERİ'!F21</f>
        <v>Yıldız Erkekler</v>
      </c>
      <c r="E4" s="535"/>
      <c r="F4" s="227" t="s">
        <v>324</v>
      </c>
      <c r="G4" s="208" t="s">
        <v>758</v>
      </c>
      <c r="H4" s="208"/>
      <c r="I4" s="206"/>
      <c r="J4" s="206"/>
      <c r="K4" s="537" t="s">
        <v>95</v>
      </c>
      <c r="L4" s="537"/>
      <c r="M4" s="536" t="str">
        <f>'YARIŞMA PROGRAMI'!B14</f>
        <v>10 Mayıs 2014 - 17.10</v>
      </c>
      <c r="N4" s="536"/>
      <c r="O4" s="536"/>
      <c r="P4" s="276"/>
      <c r="Q4" s="270">
        <v>381</v>
      </c>
      <c r="R4" s="269">
        <v>4</v>
      </c>
    </row>
    <row r="5" spans="1:18" ht="15" customHeight="1">
      <c r="A5" s="5"/>
      <c r="B5" s="5"/>
      <c r="C5" s="5"/>
      <c r="D5" s="9"/>
      <c r="E5" s="6"/>
      <c r="F5" s="7"/>
      <c r="G5" s="8"/>
      <c r="H5" s="8"/>
      <c r="I5" s="8"/>
      <c r="J5" s="8"/>
      <c r="K5" s="8"/>
      <c r="L5" s="8"/>
      <c r="M5" s="8"/>
      <c r="N5" s="531">
        <v>41769.77059756945</v>
      </c>
      <c r="O5" s="531"/>
      <c r="P5" s="280"/>
      <c r="Q5" s="270">
        <v>398</v>
      </c>
      <c r="R5" s="269">
        <v>5</v>
      </c>
    </row>
    <row r="6" spans="1:18" ht="15.75">
      <c r="A6" s="532" t="s">
        <v>6</v>
      </c>
      <c r="B6" s="532"/>
      <c r="C6" s="534" t="s">
        <v>80</v>
      </c>
      <c r="D6" s="534" t="s">
        <v>99</v>
      </c>
      <c r="E6" s="532" t="s">
        <v>7</v>
      </c>
      <c r="F6" s="532" t="s">
        <v>537</v>
      </c>
      <c r="G6" s="533" t="s">
        <v>452</v>
      </c>
      <c r="H6" s="533"/>
      <c r="I6" s="533"/>
      <c r="J6" s="533"/>
      <c r="K6" s="533"/>
      <c r="L6" s="533"/>
      <c r="M6" s="533"/>
      <c r="N6" s="528" t="s">
        <v>8</v>
      </c>
      <c r="O6" s="528" t="s">
        <v>140</v>
      </c>
      <c r="P6" s="528" t="s">
        <v>9</v>
      </c>
      <c r="Q6" s="270">
        <v>415</v>
      </c>
      <c r="R6" s="269">
        <v>6</v>
      </c>
    </row>
    <row r="7" spans="1:18" ht="30" customHeight="1">
      <c r="A7" s="532"/>
      <c r="B7" s="532"/>
      <c r="C7" s="534"/>
      <c r="D7" s="534"/>
      <c r="E7" s="532"/>
      <c r="F7" s="532"/>
      <c r="G7" s="201">
        <v>1</v>
      </c>
      <c r="H7" s="201">
        <v>2</v>
      </c>
      <c r="I7" s="201">
        <v>3</v>
      </c>
      <c r="J7" s="257" t="s">
        <v>449</v>
      </c>
      <c r="K7" s="256">
        <v>4</v>
      </c>
      <c r="L7" s="256">
        <v>5</v>
      </c>
      <c r="M7" s="256">
        <v>6</v>
      </c>
      <c r="N7" s="528"/>
      <c r="O7" s="528"/>
      <c r="P7" s="528"/>
      <c r="Q7" s="270">
        <v>432</v>
      </c>
      <c r="R7" s="269">
        <v>7</v>
      </c>
    </row>
    <row r="8" spans="1:18" s="86" customFormat="1" ht="49.5" customHeight="1">
      <c r="A8" s="368">
        <v>1</v>
      </c>
      <c r="B8" s="369" t="s">
        <v>334</v>
      </c>
      <c r="C8" s="328">
        <v>346</v>
      </c>
      <c r="D8" s="370">
        <v>35743</v>
      </c>
      <c r="E8" s="371" t="s">
        <v>1017</v>
      </c>
      <c r="F8" s="371" t="s">
        <v>812</v>
      </c>
      <c r="G8" s="324" t="s">
        <v>1081</v>
      </c>
      <c r="H8" s="324" t="s">
        <v>1081</v>
      </c>
      <c r="I8" s="324">
        <v>1585</v>
      </c>
      <c r="J8" s="326">
        <v>1585</v>
      </c>
      <c r="K8" s="326">
        <v>1617</v>
      </c>
      <c r="L8" s="326">
        <v>1677</v>
      </c>
      <c r="M8" s="326">
        <v>1657</v>
      </c>
      <c r="N8" s="386">
        <v>1677</v>
      </c>
      <c r="O8" s="328">
        <v>19</v>
      </c>
      <c r="P8" s="329"/>
      <c r="Q8" s="270">
        <v>448</v>
      </c>
      <c r="R8" s="269">
        <v>8</v>
      </c>
    </row>
    <row r="9" spans="1:18" s="86" customFormat="1" ht="49.5" customHeight="1">
      <c r="A9" s="368">
        <v>2</v>
      </c>
      <c r="B9" s="369" t="s">
        <v>329</v>
      </c>
      <c r="C9" s="328">
        <v>435</v>
      </c>
      <c r="D9" s="370">
        <v>36026</v>
      </c>
      <c r="E9" s="371" t="s">
        <v>874</v>
      </c>
      <c r="F9" s="371" t="s">
        <v>881</v>
      </c>
      <c r="G9" s="324">
        <v>1539</v>
      </c>
      <c r="H9" s="324">
        <v>1578</v>
      </c>
      <c r="I9" s="324">
        <v>1663</v>
      </c>
      <c r="J9" s="326">
        <v>1663</v>
      </c>
      <c r="K9" s="326" t="s">
        <v>1081</v>
      </c>
      <c r="L9" s="326" t="s">
        <v>1081</v>
      </c>
      <c r="M9" s="326" t="s">
        <v>1081</v>
      </c>
      <c r="N9" s="386">
        <v>1663</v>
      </c>
      <c r="O9" s="328">
        <v>18</v>
      </c>
      <c r="P9" s="329"/>
      <c r="Q9" s="270">
        <v>464</v>
      </c>
      <c r="R9" s="269">
        <v>9</v>
      </c>
    </row>
    <row r="10" spans="1:18" s="86" customFormat="1" ht="49.5" customHeight="1">
      <c r="A10" s="368">
        <v>3</v>
      </c>
      <c r="B10" s="369" t="s">
        <v>342</v>
      </c>
      <c r="C10" s="328">
        <v>419</v>
      </c>
      <c r="D10" s="370">
        <v>35976</v>
      </c>
      <c r="E10" s="371" t="s">
        <v>858</v>
      </c>
      <c r="F10" s="371" t="s">
        <v>866</v>
      </c>
      <c r="G10" s="324">
        <v>1503</v>
      </c>
      <c r="H10" s="324">
        <v>1504</v>
      </c>
      <c r="I10" s="324">
        <v>1543</v>
      </c>
      <c r="J10" s="326">
        <v>1543</v>
      </c>
      <c r="K10" s="326">
        <v>1629</v>
      </c>
      <c r="L10" s="326">
        <v>1570</v>
      </c>
      <c r="M10" s="326">
        <v>1622</v>
      </c>
      <c r="N10" s="386">
        <v>1629</v>
      </c>
      <c r="O10" s="328">
        <v>17</v>
      </c>
      <c r="P10" s="329"/>
      <c r="Q10" s="270">
        <v>480</v>
      </c>
      <c r="R10" s="269">
        <v>10</v>
      </c>
    </row>
    <row r="11" spans="1:18" s="86" customFormat="1" ht="49.5" customHeight="1">
      <c r="A11" s="368">
        <v>4</v>
      </c>
      <c r="B11" s="369" t="s">
        <v>346</v>
      </c>
      <c r="C11" s="328">
        <v>328</v>
      </c>
      <c r="D11" s="370">
        <v>35431</v>
      </c>
      <c r="E11" s="371" t="s">
        <v>805</v>
      </c>
      <c r="F11" s="371" t="s">
        <v>811</v>
      </c>
      <c r="G11" s="324">
        <v>1340</v>
      </c>
      <c r="H11" s="324">
        <v>1412</v>
      </c>
      <c r="I11" s="324" t="s">
        <v>1081</v>
      </c>
      <c r="J11" s="326">
        <v>1412</v>
      </c>
      <c r="K11" s="326">
        <v>1396</v>
      </c>
      <c r="L11" s="326">
        <v>1350</v>
      </c>
      <c r="M11" s="326">
        <v>1352</v>
      </c>
      <c r="N11" s="386">
        <v>1412</v>
      </c>
      <c r="O11" s="328">
        <v>16</v>
      </c>
      <c r="P11" s="329"/>
      <c r="Q11" s="270">
        <v>496</v>
      </c>
      <c r="R11" s="269">
        <v>11</v>
      </c>
    </row>
    <row r="12" spans="1:18" s="86" customFormat="1" ht="49.5" customHeight="1">
      <c r="A12" s="368">
        <v>5</v>
      </c>
      <c r="B12" s="369" t="s">
        <v>330</v>
      </c>
      <c r="C12" s="328">
        <v>522</v>
      </c>
      <c r="D12" s="370">
        <v>35853</v>
      </c>
      <c r="E12" s="371" t="s">
        <v>1064</v>
      </c>
      <c r="F12" s="371" t="s">
        <v>923</v>
      </c>
      <c r="G12" s="324">
        <v>1367</v>
      </c>
      <c r="H12" s="324">
        <v>1383</v>
      </c>
      <c r="I12" s="324" t="s">
        <v>1081</v>
      </c>
      <c r="J12" s="326">
        <v>1383</v>
      </c>
      <c r="K12" s="326" t="s">
        <v>1081</v>
      </c>
      <c r="L12" s="326" t="s">
        <v>1081</v>
      </c>
      <c r="M12" s="326">
        <v>1381</v>
      </c>
      <c r="N12" s="386">
        <v>1383</v>
      </c>
      <c r="O12" s="328">
        <v>15</v>
      </c>
      <c r="P12" s="329"/>
      <c r="Q12" s="270">
        <v>512</v>
      </c>
      <c r="R12" s="269">
        <v>12</v>
      </c>
    </row>
    <row r="13" spans="1:18" s="86" customFormat="1" ht="49.5" customHeight="1">
      <c r="A13" s="368">
        <v>6</v>
      </c>
      <c r="B13" s="369" t="s">
        <v>347</v>
      </c>
      <c r="C13" s="328">
        <v>496</v>
      </c>
      <c r="D13" s="370">
        <v>35589</v>
      </c>
      <c r="E13" s="371" t="s">
        <v>1052</v>
      </c>
      <c r="F13" s="371" t="s">
        <v>908</v>
      </c>
      <c r="G13" s="324" t="s">
        <v>1081</v>
      </c>
      <c r="H13" s="324">
        <v>1225</v>
      </c>
      <c r="I13" s="324">
        <v>1268</v>
      </c>
      <c r="J13" s="326">
        <v>1268</v>
      </c>
      <c r="K13" s="326" t="s">
        <v>1081</v>
      </c>
      <c r="L13" s="326">
        <v>1324</v>
      </c>
      <c r="M13" s="326" t="s">
        <v>1081</v>
      </c>
      <c r="N13" s="386">
        <v>1324</v>
      </c>
      <c r="O13" s="328">
        <v>14</v>
      </c>
      <c r="P13" s="329"/>
      <c r="Q13" s="270">
        <v>528</v>
      </c>
      <c r="R13" s="269">
        <v>13</v>
      </c>
    </row>
    <row r="14" spans="1:18" s="86" customFormat="1" ht="49.5" customHeight="1">
      <c r="A14" s="368">
        <v>7</v>
      </c>
      <c r="B14" s="369" t="s">
        <v>331</v>
      </c>
      <c r="C14" s="328">
        <v>409</v>
      </c>
      <c r="D14" s="370">
        <v>35431</v>
      </c>
      <c r="E14" s="371" t="s">
        <v>843</v>
      </c>
      <c r="F14" s="371" t="s">
        <v>849</v>
      </c>
      <c r="G14" s="324">
        <v>1200</v>
      </c>
      <c r="H14" s="324">
        <v>1280</v>
      </c>
      <c r="I14" s="324">
        <v>1291</v>
      </c>
      <c r="J14" s="326">
        <v>1291</v>
      </c>
      <c r="K14" s="326" t="s">
        <v>1081</v>
      </c>
      <c r="L14" s="326">
        <v>1296</v>
      </c>
      <c r="M14" s="326">
        <v>1300</v>
      </c>
      <c r="N14" s="386">
        <v>1300</v>
      </c>
      <c r="O14" s="328">
        <v>13</v>
      </c>
      <c r="P14" s="329"/>
      <c r="Q14" s="270">
        <v>544</v>
      </c>
      <c r="R14" s="269">
        <v>14</v>
      </c>
    </row>
    <row r="15" spans="1:18" s="86" customFormat="1" ht="49.5" customHeight="1">
      <c r="A15" s="368">
        <v>8</v>
      </c>
      <c r="B15" s="369" t="s">
        <v>345</v>
      </c>
      <c r="C15" s="328">
        <v>545</v>
      </c>
      <c r="D15" s="370">
        <v>35476</v>
      </c>
      <c r="E15" s="371" t="s">
        <v>930</v>
      </c>
      <c r="F15" s="371" t="s">
        <v>936</v>
      </c>
      <c r="G15" s="324" t="s">
        <v>1081</v>
      </c>
      <c r="H15" s="324">
        <v>1285</v>
      </c>
      <c r="I15" s="324" t="s">
        <v>1081</v>
      </c>
      <c r="J15" s="326">
        <v>1285</v>
      </c>
      <c r="K15" s="326" t="s">
        <v>1081</v>
      </c>
      <c r="L15" s="326">
        <v>1268</v>
      </c>
      <c r="M15" s="326" t="s">
        <v>1081</v>
      </c>
      <c r="N15" s="386">
        <v>1285</v>
      </c>
      <c r="O15" s="328">
        <v>12</v>
      </c>
      <c r="P15" s="329"/>
      <c r="Q15" s="270">
        <v>560</v>
      </c>
      <c r="R15" s="269">
        <v>15</v>
      </c>
    </row>
    <row r="16" spans="1:18" s="86" customFormat="1" ht="49.5" customHeight="1">
      <c r="A16" s="368">
        <v>9</v>
      </c>
      <c r="B16" s="369" t="s">
        <v>333</v>
      </c>
      <c r="C16" s="328">
        <v>468</v>
      </c>
      <c r="D16" s="370">
        <v>35639</v>
      </c>
      <c r="E16" s="371" t="s">
        <v>900</v>
      </c>
      <c r="F16" s="371" t="s">
        <v>905</v>
      </c>
      <c r="G16" s="324">
        <v>1249</v>
      </c>
      <c r="H16" s="324" t="s">
        <v>1081</v>
      </c>
      <c r="I16" s="324" t="s">
        <v>1081</v>
      </c>
      <c r="J16" s="326">
        <v>1249</v>
      </c>
      <c r="K16" s="326"/>
      <c r="L16" s="326"/>
      <c r="M16" s="326"/>
      <c r="N16" s="386">
        <v>1249</v>
      </c>
      <c r="O16" s="328">
        <v>11</v>
      </c>
      <c r="P16" s="329"/>
      <c r="Q16" s="270">
        <v>576</v>
      </c>
      <c r="R16" s="269">
        <v>16</v>
      </c>
    </row>
    <row r="17" spans="1:18" s="86" customFormat="1" ht="49.5" customHeight="1">
      <c r="A17" s="368">
        <v>10</v>
      </c>
      <c r="B17" s="369" t="s">
        <v>339</v>
      </c>
      <c r="C17" s="328">
        <v>506</v>
      </c>
      <c r="D17" s="370">
        <v>36161</v>
      </c>
      <c r="E17" s="371" t="s">
        <v>914</v>
      </c>
      <c r="F17" s="371" t="s">
        <v>920</v>
      </c>
      <c r="G17" s="324">
        <v>1155</v>
      </c>
      <c r="H17" s="324">
        <v>1192</v>
      </c>
      <c r="I17" s="324">
        <v>1033</v>
      </c>
      <c r="J17" s="326">
        <v>1192</v>
      </c>
      <c r="K17" s="326"/>
      <c r="L17" s="326"/>
      <c r="M17" s="326"/>
      <c r="N17" s="386">
        <v>1192</v>
      </c>
      <c r="O17" s="328">
        <v>10</v>
      </c>
      <c r="P17" s="329"/>
      <c r="Q17" s="270">
        <v>592</v>
      </c>
      <c r="R17" s="269">
        <v>17</v>
      </c>
    </row>
    <row r="18" spans="1:18" s="86" customFormat="1" ht="49.5" customHeight="1">
      <c r="A18" s="368">
        <v>11</v>
      </c>
      <c r="B18" s="369" t="s">
        <v>338</v>
      </c>
      <c r="C18" s="328">
        <v>475</v>
      </c>
      <c r="D18" s="370">
        <v>35431</v>
      </c>
      <c r="E18" s="371" t="s">
        <v>1041</v>
      </c>
      <c r="F18" s="371" t="s">
        <v>906</v>
      </c>
      <c r="G18" s="324">
        <v>1071</v>
      </c>
      <c r="H18" s="324">
        <v>1093</v>
      </c>
      <c r="I18" s="324">
        <v>1182</v>
      </c>
      <c r="J18" s="326">
        <v>1182</v>
      </c>
      <c r="K18" s="326"/>
      <c r="L18" s="326"/>
      <c r="M18" s="326"/>
      <c r="N18" s="386">
        <v>1182</v>
      </c>
      <c r="O18" s="328">
        <v>9</v>
      </c>
      <c r="P18" s="329"/>
      <c r="Q18" s="270">
        <v>608</v>
      </c>
      <c r="R18" s="269">
        <v>18</v>
      </c>
    </row>
    <row r="19" spans="1:18" s="86" customFormat="1" ht="49.5" customHeight="1">
      <c r="A19" s="368">
        <v>12</v>
      </c>
      <c r="B19" s="369" t="s">
        <v>341</v>
      </c>
      <c r="C19" s="328">
        <v>554</v>
      </c>
      <c r="D19" s="370">
        <v>36200</v>
      </c>
      <c r="E19" s="371" t="s">
        <v>943</v>
      </c>
      <c r="F19" s="371" t="s">
        <v>950</v>
      </c>
      <c r="G19" s="324">
        <v>1023</v>
      </c>
      <c r="H19" s="324" t="s">
        <v>1081</v>
      </c>
      <c r="I19" s="324">
        <v>1100</v>
      </c>
      <c r="J19" s="326">
        <v>1100</v>
      </c>
      <c r="K19" s="326"/>
      <c r="L19" s="326"/>
      <c r="M19" s="326"/>
      <c r="N19" s="386">
        <v>1100</v>
      </c>
      <c r="O19" s="328">
        <v>8</v>
      </c>
      <c r="P19" s="329"/>
      <c r="Q19" s="270">
        <v>624</v>
      </c>
      <c r="R19" s="269">
        <v>19</v>
      </c>
    </row>
    <row r="20" spans="1:18" s="86" customFormat="1" ht="49.5" customHeight="1">
      <c r="A20" s="368">
        <v>13</v>
      </c>
      <c r="B20" s="369" t="s">
        <v>336</v>
      </c>
      <c r="C20" s="328">
        <v>565</v>
      </c>
      <c r="D20" s="370">
        <v>36617</v>
      </c>
      <c r="E20" s="371" t="s">
        <v>956</v>
      </c>
      <c r="F20" s="371" t="s">
        <v>959</v>
      </c>
      <c r="G20" s="324">
        <v>1091</v>
      </c>
      <c r="H20" s="324">
        <v>980</v>
      </c>
      <c r="I20" s="324" t="s">
        <v>1081</v>
      </c>
      <c r="J20" s="326">
        <v>1091</v>
      </c>
      <c r="K20" s="326"/>
      <c r="L20" s="326"/>
      <c r="M20" s="326"/>
      <c r="N20" s="386">
        <v>1091</v>
      </c>
      <c r="O20" s="328">
        <v>7</v>
      </c>
      <c r="P20" s="329"/>
      <c r="Q20" s="270">
        <v>640</v>
      </c>
      <c r="R20" s="269">
        <v>20</v>
      </c>
    </row>
    <row r="21" spans="1:18" s="86" customFormat="1" ht="49.5" customHeight="1">
      <c r="A21" s="368">
        <v>14</v>
      </c>
      <c r="B21" s="369" t="s">
        <v>337</v>
      </c>
      <c r="C21" s="328">
        <v>382</v>
      </c>
      <c r="D21" s="370">
        <v>35604</v>
      </c>
      <c r="E21" s="371" t="s">
        <v>830</v>
      </c>
      <c r="F21" s="371" t="s">
        <v>835</v>
      </c>
      <c r="G21" s="324">
        <v>1028</v>
      </c>
      <c r="H21" s="324" t="s">
        <v>1081</v>
      </c>
      <c r="I21" s="324">
        <v>1034</v>
      </c>
      <c r="J21" s="326">
        <v>1034</v>
      </c>
      <c r="K21" s="326"/>
      <c r="L21" s="326"/>
      <c r="M21" s="326"/>
      <c r="N21" s="386">
        <v>1034</v>
      </c>
      <c r="O21" s="328">
        <v>6</v>
      </c>
      <c r="P21" s="329"/>
      <c r="Q21" s="270">
        <v>656</v>
      </c>
      <c r="R21" s="269">
        <v>21</v>
      </c>
    </row>
    <row r="22" spans="1:18" s="86" customFormat="1" ht="49.5" customHeight="1">
      <c r="A22" s="368">
        <v>15</v>
      </c>
      <c r="B22" s="369" t="s">
        <v>335</v>
      </c>
      <c r="C22" s="328">
        <v>584</v>
      </c>
      <c r="D22" s="370">
        <v>35961</v>
      </c>
      <c r="E22" s="371" t="s">
        <v>976</v>
      </c>
      <c r="F22" s="371" t="s">
        <v>980</v>
      </c>
      <c r="G22" s="324" t="s">
        <v>1081</v>
      </c>
      <c r="H22" s="324">
        <v>920</v>
      </c>
      <c r="I22" s="324">
        <v>1033</v>
      </c>
      <c r="J22" s="326">
        <v>1033</v>
      </c>
      <c r="K22" s="326"/>
      <c r="L22" s="326"/>
      <c r="M22" s="326"/>
      <c r="N22" s="386">
        <v>1033</v>
      </c>
      <c r="O22" s="328">
        <v>5</v>
      </c>
      <c r="P22" s="329"/>
      <c r="Q22" s="270">
        <v>672</v>
      </c>
      <c r="R22" s="269">
        <v>22</v>
      </c>
    </row>
    <row r="23" spans="1:18" s="86" customFormat="1" ht="49.5" customHeight="1">
      <c r="A23" s="368">
        <v>16</v>
      </c>
      <c r="B23" s="369" t="s">
        <v>332</v>
      </c>
      <c r="C23" s="328">
        <v>451</v>
      </c>
      <c r="D23" s="370">
        <v>36161</v>
      </c>
      <c r="E23" s="371" t="s">
        <v>888</v>
      </c>
      <c r="F23" s="371" t="s">
        <v>893</v>
      </c>
      <c r="G23" s="324" t="s">
        <v>1081</v>
      </c>
      <c r="H23" s="324">
        <v>947</v>
      </c>
      <c r="I23" s="324">
        <v>998</v>
      </c>
      <c r="J23" s="326">
        <v>998</v>
      </c>
      <c r="K23" s="326"/>
      <c r="L23" s="326"/>
      <c r="M23" s="326"/>
      <c r="N23" s="386">
        <v>998</v>
      </c>
      <c r="O23" s="328">
        <v>4</v>
      </c>
      <c r="P23" s="329"/>
      <c r="Q23" s="270">
        <v>688</v>
      </c>
      <c r="R23" s="269">
        <v>23</v>
      </c>
    </row>
    <row r="24" spans="1:18" s="86" customFormat="1" ht="49.5" customHeight="1">
      <c r="A24" s="368">
        <v>17</v>
      </c>
      <c r="B24" s="369" t="s">
        <v>340</v>
      </c>
      <c r="C24" s="328">
        <v>379</v>
      </c>
      <c r="D24" s="370">
        <v>35500</v>
      </c>
      <c r="E24" s="371" t="s">
        <v>819</v>
      </c>
      <c r="F24" s="371" t="s">
        <v>823</v>
      </c>
      <c r="G24" s="324" t="s">
        <v>1081</v>
      </c>
      <c r="H24" s="324">
        <v>900</v>
      </c>
      <c r="I24" s="324">
        <v>934</v>
      </c>
      <c r="J24" s="326">
        <v>934</v>
      </c>
      <c r="K24" s="326"/>
      <c r="L24" s="326"/>
      <c r="M24" s="326"/>
      <c r="N24" s="386">
        <v>934</v>
      </c>
      <c r="O24" s="328">
        <v>3</v>
      </c>
      <c r="P24" s="329"/>
      <c r="Q24" s="270">
        <v>704</v>
      </c>
      <c r="R24" s="269">
        <v>24</v>
      </c>
    </row>
    <row r="25" spans="1:18" s="86" customFormat="1" ht="49.5" customHeight="1">
      <c r="A25" s="368">
        <v>18</v>
      </c>
      <c r="B25" s="369" t="s">
        <v>344</v>
      </c>
      <c r="C25" s="328">
        <v>397</v>
      </c>
      <c r="D25" s="370">
        <v>35491</v>
      </c>
      <c r="E25" s="371" t="s">
        <v>1030</v>
      </c>
      <c r="F25" s="371" t="s">
        <v>836</v>
      </c>
      <c r="G25" s="324" t="s">
        <v>1081</v>
      </c>
      <c r="H25" s="324">
        <v>931</v>
      </c>
      <c r="I25" s="324">
        <v>927</v>
      </c>
      <c r="J25" s="326">
        <v>931</v>
      </c>
      <c r="K25" s="326"/>
      <c r="L25" s="326"/>
      <c r="M25" s="326"/>
      <c r="N25" s="386">
        <v>931</v>
      </c>
      <c r="O25" s="328">
        <v>2</v>
      </c>
      <c r="P25" s="329"/>
      <c r="Q25" s="270">
        <v>720</v>
      </c>
      <c r="R25" s="269">
        <v>25</v>
      </c>
    </row>
    <row r="26" spans="1:18" s="86" customFormat="1" ht="49.5" customHeight="1">
      <c r="A26" s="368">
        <v>19</v>
      </c>
      <c r="B26" s="369" t="s">
        <v>343</v>
      </c>
      <c r="C26" s="328">
        <v>572</v>
      </c>
      <c r="D26" s="370">
        <v>36599</v>
      </c>
      <c r="E26" s="371" t="s">
        <v>966</v>
      </c>
      <c r="F26" s="371" t="s">
        <v>969</v>
      </c>
      <c r="G26" s="324">
        <v>794</v>
      </c>
      <c r="H26" s="324">
        <v>858</v>
      </c>
      <c r="I26" s="324">
        <v>855</v>
      </c>
      <c r="J26" s="326">
        <v>858</v>
      </c>
      <c r="K26" s="326"/>
      <c r="L26" s="326"/>
      <c r="M26" s="326"/>
      <c r="N26" s="386">
        <v>858</v>
      </c>
      <c r="O26" s="328">
        <v>1</v>
      </c>
      <c r="P26" s="329"/>
      <c r="Q26" s="270">
        <v>736</v>
      </c>
      <c r="R26" s="269">
        <v>26</v>
      </c>
    </row>
    <row r="27" spans="1:18" s="86" customFormat="1" ht="49.5" customHeight="1">
      <c r="A27" s="98"/>
      <c r="B27" s="99" t="s">
        <v>348</v>
      </c>
      <c r="C27" s="274" t="s">
        <v>1072</v>
      </c>
      <c r="D27" s="100" t="s">
        <v>1072</v>
      </c>
      <c r="E27" s="203" t="s">
        <v>1072</v>
      </c>
      <c r="F27" s="203" t="s">
        <v>1072</v>
      </c>
      <c r="G27" s="324"/>
      <c r="H27" s="324"/>
      <c r="I27" s="324"/>
      <c r="J27" s="325">
        <v>0</v>
      </c>
      <c r="K27" s="326"/>
      <c r="L27" s="326"/>
      <c r="M27" s="326"/>
      <c r="N27" s="327">
        <v>0</v>
      </c>
      <c r="O27" s="328"/>
      <c r="P27" s="329"/>
      <c r="Q27" s="270">
        <v>752</v>
      </c>
      <c r="R27" s="269">
        <v>27</v>
      </c>
    </row>
    <row r="28" spans="1:18" s="86" customFormat="1" ht="49.5" customHeight="1">
      <c r="A28" s="98"/>
      <c r="B28" s="99" t="s">
        <v>349</v>
      </c>
      <c r="C28" s="274" t="s">
        <v>1072</v>
      </c>
      <c r="D28" s="100" t="s">
        <v>1072</v>
      </c>
      <c r="E28" s="203" t="s">
        <v>1072</v>
      </c>
      <c r="F28" s="203" t="s">
        <v>1072</v>
      </c>
      <c r="G28" s="324"/>
      <c r="H28" s="324"/>
      <c r="I28" s="324"/>
      <c r="J28" s="325">
        <v>0</v>
      </c>
      <c r="K28" s="326"/>
      <c r="L28" s="326"/>
      <c r="M28" s="326"/>
      <c r="N28" s="327">
        <v>0</v>
      </c>
      <c r="O28" s="328"/>
      <c r="P28" s="329"/>
      <c r="Q28" s="270">
        <v>768</v>
      </c>
      <c r="R28" s="269">
        <v>28</v>
      </c>
    </row>
    <row r="29" spans="1:18" s="86" customFormat="1" ht="49.5" customHeight="1">
      <c r="A29" s="98"/>
      <c r="B29" s="99" t="s">
        <v>350</v>
      </c>
      <c r="C29" s="274" t="s">
        <v>1072</v>
      </c>
      <c r="D29" s="100" t="s">
        <v>1072</v>
      </c>
      <c r="E29" s="203" t="s">
        <v>1072</v>
      </c>
      <c r="F29" s="203" t="s">
        <v>1072</v>
      </c>
      <c r="G29" s="324"/>
      <c r="H29" s="324"/>
      <c r="I29" s="324"/>
      <c r="J29" s="325">
        <v>0</v>
      </c>
      <c r="K29" s="326"/>
      <c r="L29" s="326"/>
      <c r="M29" s="326"/>
      <c r="N29" s="327">
        <v>0</v>
      </c>
      <c r="O29" s="328"/>
      <c r="P29" s="329"/>
      <c r="Q29" s="270">
        <v>784</v>
      </c>
      <c r="R29" s="269">
        <v>29</v>
      </c>
    </row>
    <row r="30" spans="1:18" s="86" customFormat="1" ht="49.5" customHeight="1">
      <c r="A30" s="98"/>
      <c r="B30" s="99" t="s">
        <v>351</v>
      </c>
      <c r="C30" s="274" t="s">
        <v>1072</v>
      </c>
      <c r="D30" s="100" t="s">
        <v>1072</v>
      </c>
      <c r="E30" s="203" t="s">
        <v>1072</v>
      </c>
      <c r="F30" s="203" t="s">
        <v>1072</v>
      </c>
      <c r="G30" s="324"/>
      <c r="H30" s="324"/>
      <c r="I30" s="324"/>
      <c r="J30" s="325">
        <v>0</v>
      </c>
      <c r="K30" s="326"/>
      <c r="L30" s="326"/>
      <c r="M30" s="326"/>
      <c r="N30" s="327">
        <v>0</v>
      </c>
      <c r="O30" s="328"/>
      <c r="P30" s="329"/>
      <c r="Q30" s="270">
        <v>800</v>
      </c>
      <c r="R30" s="269">
        <v>30</v>
      </c>
    </row>
    <row r="31" spans="1:18" s="86" customFormat="1" ht="49.5" customHeight="1">
      <c r="A31" s="98"/>
      <c r="B31" s="99" t="s">
        <v>352</v>
      </c>
      <c r="C31" s="274" t="s">
        <v>1072</v>
      </c>
      <c r="D31" s="100" t="s">
        <v>1072</v>
      </c>
      <c r="E31" s="203" t="s">
        <v>1072</v>
      </c>
      <c r="F31" s="203" t="s">
        <v>1072</v>
      </c>
      <c r="G31" s="324"/>
      <c r="H31" s="324"/>
      <c r="I31" s="324"/>
      <c r="J31" s="325">
        <v>0</v>
      </c>
      <c r="K31" s="326"/>
      <c r="L31" s="326"/>
      <c r="M31" s="326"/>
      <c r="N31" s="327">
        <v>0</v>
      </c>
      <c r="O31" s="328"/>
      <c r="P31" s="329"/>
      <c r="Q31" s="270">
        <v>816</v>
      </c>
      <c r="R31" s="269">
        <v>31</v>
      </c>
    </row>
    <row r="32" spans="1:18" s="86" customFormat="1" ht="49.5" customHeight="1">
      <c r="A32" s="98"/>
      <c r="B32" s="99" t="s">
        <v>353</v>
      </c>
      <c r="C32" s="274" t="s">
        <v>1072</v>
      </c>
      <c r="D32" s="100" t="s">
        <v>1072</v>
      </c>
      <c r="E32" s="203" t="s">
        <v>1072</v>
      </c>
      <c r="F32" s="203" t="s">
        <v>1072</v>
      </c>
      <c r="G32" s="324"/>
      <c r="H32" s="324"/>
      <c r="I32" s="324"/>
      <c r="J32" s="325">
        <v>0</v>
      </c>
      <c r="K32" s="326"/>
      <c r="L32" s="326"/>
      <c r="M32" s="326"/>
      <c r="N32" s="327">
        <v>0</v>
      </c>
      <c r="O32" s="328"/>
      <c r="P32" s="329"/>
      <c r="Q32" s="270">
        <v>832</v>
      </c>
      <c r="R32" s="269">
        <v>32</v>
      </c>
    </row>
    <row r="33" spans="1:18" s="89" customFormat="1" ht="32.25" customHeight="1">
      <c r="A33" s="87"/>
      <c r="B33" s="87"/>
      <c r="C33" s="87"/>
      <c r="D33" s="88"/>
      <c r="E33" s="87"/>
      <c r="N33" s="90"/>
      <c r="O33" s="87"/>
      <c r="P33" s="87"/>
      <c r="Q33" s="270">
        <v>1075</v>
      </c>
      <c r="R33" s="269">
        <v>48</v>
      </c>
    </row>
    <row r="34" spans="1:18" s="89" customFormat="1" ht="32.25" customHeight="1">
      <c r="A34" s="529" t="s">
        <v>4</v>
      </c>
      <c r="B34" s="529"/>
      <c r="C34" s="529"/>
      <c r="D34" s="529"/>
      <c r="E34" s="91" t="s">
        <v>0</v>
      </c>
      <c r="F34" s="91" t="s">
        <v>1</v>
      </c>
      <c r="G34" s="530" t="s">
        <v>2</v>
      </c>
      <c r="H34" s="530"/>
      <c r="I34" s="530"/>
      <c r="J34" s="530"/>
      <c r="K34" s="530"/>
      <c r="L34" s="530"/>
      <c r="M34" s="530"/>
      <c r="N34" s="530" t="s">
        <v>3</v>
      </c>
      <c r="O34" s="530"/>
      <c r="P34" s="91"/>
      <c r="Q34" s="270">
        <v>1090</v>
      </c>
      <c r="R34" s="269">
        <v>49</v>
      </c>
    </row>
    <row r="35" spans="17:18" ht="12.75">
      <c r="Q35" s="270">
        <v>1105</v>
      </c>
      <c r="R35" s="269">
        <v>50</v>
      </c>
    </row>
    <row r="36" spans="17:18" ht="12.75">
      <c r="Q36" s="270">
        <v>1120</v>
      </c>
      <c r="R36" s="269">
        <v>51</v>
      </c>
    </row>
    <row r="37" spans="17:18" ht="12.75">
      <c r="Q37" s="271">
        <v>1135</v>
      </c>
      <c r="R37" s="91">
        <v>52</v>
      </c>
    </row>
    <row r="38" spans="17:18" ht="12.75">
      <c r="Q38" s="271">
        <v>1150</v>
      </c>
      <c r="R38" s="91">
        <v>53</v>
      </c>
    </row>
    <row r="39" spans="17:18" ht="12.75">
      <c r="Q39" s="271">
        <v>1165</v>
      </c>
      <c r="R39" s="91">
        <v>54</v>
      </c>
    </row>
    <row r="40" spans="17:18" ht="12.75">
      <c r="Q40" s="271">
        <v>1180</v>
      </c>
      <c r="R40" s="91">
        <v>55</v>
      </c>
    </row>
    <row r="41" spans="17:18" ht="12.75">
      <c r="Q41" s="271">
        <v>1195</v>
      </c>
      <c r="R41" s="91">
        <v>56</v>
      </c>
    </row>
    <row r="42" spans="17:18" ht="12.75">
      <c r="Q42" s="271">
        <v>1210</v>
      </c>
      <c r="R42" s="91">
        <v>57</v>
      </c>
    </row>
    <row r="43" spans="17:18" ht="12.75">
      <c r="Q43" s="271">
        <v>1225</v>
      </c>
      <c r="R43" s="91">
        <v>58</v>
      </c>
    </row>
    <row r="44" spans="17:18" ht="12.75">
      <c r="Q44" s="271">
        <v>1240</v>
      </c>
      <c r="R44" s="91">
        <v>59</v>
      </c>
    </row>
    <row r="45" spans="17:18" ht="12.75">
      <c r="Q45" s="271">
        <v>1255</v>
      </c>
      <c r="R45" s="91">
        <v>60</v>
      </c>
    </row>
    <row r="46" spans="17:18" ht="12.75">
      <c r="Q46" s="271">
        <v>1270</v>
      </c>
      <c r="R46" s="91">
        <v>61</v>
      </c>
    </row>
    <row r="47" spans="17:18" ht="12.75">
      <c r="Q47" s="271">
        <v>1285</v>
      </c>
      <c r="R47" s="91">
        <v>62</v>
      </c>
    </row>
    <row r="48" spans="17:18" ht="12.75">
      <c r="Q48" s="271">
        <v>1300</v>
      </c>
      <c r="R48" s="91">
        <v>63</v>
      </c>
    </row>
    <row r="49" spans="17:18" ht="12.75">
      <c r="Q49" s="271">
        <v>1315</v>
      </c>
      <c r="R49" s="91">
        <v>64</v>
      </c>
    </row>
    <row r="50" spans="17:18" ht="12.75">
      <c r="Q50" s="271">
        <v>1330</v>
      </c>
      <c r="R50" s="91">
        <v>65</v>
      </c>
    </row>
    <row r="51" spans="17:18" ht="12.75">
      <c r="Q51" s="271">
        <v>1345</v>
      </c>
      <c r="R51" s="91">
        <v>66</v>
      </c>
    </row>
    <row r="52" spans="17:18" ht="12.75">
      <c r="Q52" s="271">
        <v>1360</v>
      </c>
      <c r="R52" s="91">
        <v>67</v>
      </c>
    </row>
    <row r="53" spans="17:18" ht="12.75">
      <c r="Q53" s="271">
        <v>1375</v>
      </c>
      <c r="R53" s="91">
        <v>68</v>
      </c>
    </row>
    <row r="54" spans="17:18" ht="12.75">
      <c r="Q54" s="271">
        <v>1390</v>
      </c>
      <c r="R54" s="91">
        <v>69</v>
      </c>
    </row>
    <row r="55" spans="17:18" ht="12.75">
      <c r="Q55" s="271">
        <v>1405</v>
      </c>
      <c r="R55" s="91">
        <v>70</v>
      </c>
    </row>
    <row r="56" spans="17:18" ht="12.75">
      <c r="Q56" s="271">
        <v>1420</v>
      </c>
      <c r="R56" s="91">
        <v>71</v>
      </c>
    </row>
    <row r="57" spans="17:18" ht="12.75">
      <c r="Q57" s="271">
        <v>1435</v>
      </c>
      <c r="R57" s="91">
        <v>72</v>
      </c>
    </row>
    <row r="58" spans="17:18" ht="12.75">
      <c r="Q58" s="271">
        <v>1450</v>
      </c>
      <c r="R58" s="91">
        <v>73</v>
      </c>
    </row>
    <row r="59" spans="17:18" ht="12.75">
      <c r="Q59" s="271">
        <v>1465</v>
      </c>
      <c r="R59" s="91">
        <v>74</v>
      </c>
    </row>
    <row r="60" spans="17:18" ht="12.75">
      <c r="Q60" s="271">
        <v>1480</v>
      </c>
      <c r="R60" s="91">
        <v>75</v>
      </c>
    </row>
    <row r="61" spans="17:18" ht="12.75">
      <c r="Q61" s="271">
        <v>1495</v>
      </c>
      <c r="R61" s="91">
        <v>76</v>
      </c>
    </row>
    <row r="62" spans="17:18" ht="12.75">
      <c r="Q62" s="271">
        <v>1510</v>
      </c>
      <c r="R62" s="91">
        <v>77</v>
      </c>
    </row>
    <row r="63" spans="17:18" ht="12.75">
      <c r="Q63" s="271">
        <v>1525</v>
      </c>
      <c r="R63" s="91">
        <v>78</v>
      </c>
    </row>
    <row r="64" spans="17:18" ht="12.75">
      <c r="Q64" s="271">
        <v>1540</v>
      </c>
      <c r="R64" s="91">
        <v>79</v>
      </c>
    </row>
    <row r="65" spans="17:18" ht="12.75">
      <c r="Q65" s="271">
        <v>1555</v>
      </c>
      <c r="R65" s="91">
        <v>80</v>
      </c>
    </row>
    <row r="66" spans="17:18" ht="12.75">
      <c r="Q66" s="271">
        <v>1570</v>
      </c>
      <c r="R66" s="91">
        <v>81</v>
      </c>
    </row>
    <row r="67" spans="17:18" ht="12.75">
      <c r="Q67" s="271">
        <v>1585</v>
      </c>
      <c r="R67" s="91">
        <v>82</v>
      </c>
    </row>
    <row r="68" spans="17:18" ht="12.75">
      <c r="Q68" s="271">
        <v>1600</v>
      </c>
      <c r="R68" s="91">
        <v>83</v>
      </c>
    </row>
    <row r="69" spans="17:18" ht="12.75">
      <c r="Q69" s="271">
        <v>1615</v>
      </c>
      <c r="R69" s="91">
        <v>84</v>
      </c>
    </row>
    <row r="70" spans="17:18" ht="12.75">
      <c r="Q70" s="271">
        <v>1630</v>
      </c>
      <c r="R70" s="91">
        <v>85</v>
      </c>
    </row>
    <row r="71" spans="17:18" ht="12.75">
      <c r="Q71" s="271">
        <v>1645</v>
      </c>
      <c r="R71" s="91">
        <v>86</v>
      </c>
    </row>
    <row r="72" spans="17:18" ht="12.75">
      <c r="Q72" s="271">
        <v>1660</v>
      </c>
      <c r="R72" s="91">
        <v>87</v>
      </c>
    </row>
    <row r="73" spans="17:18" ht="12.75">
      <c r="Q73" s="271">
        <v>1675</v>
      </c>
      <c r="R73" s="91">
        <v>88</v>
      </c>
    </row>
    <row r="74" spans="17:18" ht="12.75">
      <c r="Q74" s="271">
        <v>1690</v>
      </c>
      <c r="R74" s="91">
        <v>89</v>
      </c>
    </row>
    <row r="75" spans="17:18" ht="12.75">
      <c r="Q75" s="271">
        <v>1705</v>
      </c>
      <c r="R75" s="91">
        <v>90</v>
      </c>
    </row>
    <row r="76" spans="17:18" ht="12.75">
      <c r="Q76" s="271">
        <v>1720</v>
      </c>
      <c r="R76" s="91">
        <v>91</v>
      </c>
    </row>
    <row r="77" spans="17:18" ht="12.75">
      <c r="Q77" s="271">
        <v>1735</v>
      </c>
      <c r="R77" s="91">
        <v>92</v>
      </c>
    </row>
    <row r="78" spans="17:18" ht="12.75">
      <c r="Q78" s="271">
        <v>1750</v>
      </c>
      <c r="R78" s="91">
        <v>93</v>
      </c>
    </row>
    <row r="79" spans="17:18" ht="12.75">
      <c r="Q79" s="270">
        <v>1765</v>
      </c>
      <c r="R79" s="269">
        <v>94</v>
      </c>
    </row>
    <row r="80" spans="17:18" ht="12.75">
      <c r="Q80" s="270">
        <v>1780</v>
      </c>
      <c r="R80" s="269">
        <v>95</v>
      </c>
    </row>
    <row r="81" spans="17:18" ht="12.75">
      <c r="Q81" s="270">
        <v>1794</v>
      </c>
      <c r="R81" s="269">
        <v>96</v>
      </c>
    </row>
    <row r="82" spans="17:18" ht="12.75">
      <c r="Q82" s="270">
        <v>1808</v>
      </c>
      <c r="R82" s="269">
        <v>97</v>
      </c>
    </row>
    <row r="83" spans="17:18" ht="12.75">
      <c r="Q83" s="270">
        <v>1822</v>
      </c>
      <c r="R83" s="269">
        <v>98</v>
      </c>
    </row>
    <row r="84" spans="17:18" ht="12.75">
      <c r="Q84" s="270">
        <v>1836</v>
      </c>
      <c r="R84" s="269">
        <v>99</v>
      </c>
    </row>
    <row r="85" spans="17:18" ht="12.75">
      <c r="Q85" s="270">
        <v>1850</v>
      </c>
      <c r="R85" s="269">
        <v>100</v>
      </c>
    </row>
  </sheetData>
  <sheetProtection/>
  <mergeCells count="24">
    <mergeCell ref="P6:P7"/>
    <mergeCell ref="O6:O7"/>
    <mergeCell ref="A6:A7"/>
    <mergeCell ref="E6:E7"/>
    <mergeCell ref="D6:D7"/>
    <mergeCell ref="D4:E4"/>
    <mergeCell ref="M4:O4"/>
    <mergeCell ref="A34:D34"/>
    <mergeCell ref="G34:M34"/>
    <mergeCell ref="N34:O34"/>
    <mergeCell ref="N5:O5"/>
    <mergeCell ref="G6:M6"/>
    <mergeCell ref="N6:N7"/>
    <mergeCell ref="F6:F7"/>
    <mergeCell ref="C6:C7"/>
    <mergeCell ref="B6:B7"/>
    <mergeCell ref="G3:H3"/>
    <mergeCell ref="A1:O1"/>
    <mergeCell ref="A3:C3"/>
    <mergeCell ref="D3:E3"/>
    <mergeCell ref="A2:P2"/>
    <mergeCell ref="A4:C4"/>
    <mergeCell ref="K4:L4"/>
    <mergeCell ref="M3:P3"/>
  </mergeCells>
  <conditionalFormatting sqref="N8:N26">
    <cfRule type="duplicateValues" priority="1" dxfId="0" stopIfTrue="1">
      <formula>AND(COUNTIF($N$8:$N$26,N8)&gt;1,NOT(ISBLANK(N8)))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ignoredErrors>
    <ignoredError sqref="M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TAF</cp:lastModifiedBy>
  <cp:lastPrinted>2014-05-11T12:25:09Z</cp:lastPrinted>
  <dcterms:created xsi:type="dcterms:W3CDTF">2004-05-10T13:01:28Z</dcterms:created>
  <dcterms:modified xsi:type="dcterms:W3CDTF">2014-05-11T20:08:09Z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