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5625" tabRatio="939" firstSheet="2" activeTab="2"/>
  </bookViews>
  <sheets>
    <sheet name="YARIŞMA BİLGİLERİ" sheetId="1" r:id="rId1"/>
    <sheet name="KAYIT LİSTESİ" sheetId="2" r:id="rId2"/>
    <sheet name="YARIŞMA PROGRAMI" sheetId="3" r:id="rId3"/>
    <sheet name="Çekiç+" sheetId="4" r:id="rId4"/>
    <sheet name="Yüksek+" sheetId="5" r:id="rId5"/>
    <sheet name="100m.Eng.+" sheetId="6" r:id="rId6"/>
    <sheet name="Uzun+" sheetId="7" r:id="rId7"/>
    <sheet name="100m+" sheetId="8" r:id="rId8"/>
    <sheet name="Gülle+" sheetId="9" r:id="rId9"/>
    <sheet name="400m+" sheetId="10" r:id="rId10"/>
    <sheet name="1500m+" sheetId="11" r:id="rId11"/>
    <sheet name="3000m.Eng.+" sheetId="12" r:id="rId12"/>
    <sheet name="1.GÜN START LİSTE" sheetId="13" state="hidden" r:id="rId13"/>
    <sheet name="Cirit" sheetId="14" r:id="rId14"/>
    <sheet name="400m.Eng." sheetId="15" r:id="rId15"/>
    <sheet name="Sırık" sheetId="16" r:id="rId16"/>
    <sheet name="200m" sheetId="17" r:id="rId17"/>
    <sheet name="Üçadım" sheetId="18" r:id="rId18"/>
    <sheet name="800m." sheetId="19" r:id="rId19"/>
    <sheet name="5000m" sheetId="20" r:id="rId20"/>
    <sheet name="Disk" sheetId="21" r:id="rId21"/>
    <sheet name="Yüksek (TASNİF DIŞI)" sheetId="22" state="hidden" r:id="rId22"/>
    <sheet name="200m (TASNİF DIŞI)" sheetId="23" state="hidden" r:id="rId23"/>
    <sheet name="2.GÜN START LİSTE" sheetId="24" state="hidden" r:id="rId24"/>
    <sheet name="ALMANAK TOPLU SONUÇ" sheetId="25" state="hidden" r:id="rId25"/>
  </sheets>
  <externalReferences>
    <externalReference r:id="rId28"/>
    <externalReference r:id="rId29"/>
  </externalReferences>
  <definedNames>
    <definedName name="_xlnm._FilterDatabase" localSheetId="24" hidden="1">'ALMANAK TOPLU SONUÇ'!$A$2:$M$286</definedName>
    <definedName name="_xlnm._FilterDatabase" localSheetId="1" hidden="1">'KAYIT LİSTESİ'!$A$3:$L$55</definedName>
    <definedName name="_xlfn.COUNTIFS" hidden="1">#NAME?</definedName>
    <definedName name="_xlfn.IFERROR" hidden="1">#NAME?</definedName>
    <definedName name="Excel_BuiltIn__FilterDatabase_3" localSheetId="1">#REF!</definedName>
    <definedName name="Excel_BuiltIn__FilterDatabase_3">#REF!</definedName>
    <definedName name="Excel_BuiltIn__FilterDatabase_3_1">#N/A</definedName>
    <definedName name="Excel_BuiltIn_Print_Area_11" localSheetId="12">#REF!</definedName>
    <definedName name="Excel_BuiltIn_Print_Area_11" localSheetId="5">#REF!</definedName>
    <definedName name="Excel_BuiltIn_Print_Area_11" localSheetId="7">#REF!</definedName>
    <definedName name="Excel_BuiltIn_Print_Area_11" localSheetId="10">#REF!</definedName>
    <definedName name="Excel_BuiltIn_Print_Area_11" localSheetId="23">#REF!</definedName>
    <definedName name="Excel_BuiltIn_Print_Area_11" localSheetId="16">#REF!</definedName>
    <definedName name="Excel_BuiltIn_Print_Area_11" localSheetId="22">#REF!</definedName>
    <definedName name="Excel_BuiltIn_Print_Area_11" localSheetId="11">#REF!</definedName>
    <definedName name="Excel_BuiltIn_Print_Area_11" localSheetId="14">#REF!</definedName>
    <definedName name="Excel_BuiltIn_Print_Area_11" localSheetId="9">#REF!</definedName>
    <definedName name="Excel_BuiltIn_Print_Area_11" localSheetId="19">#REF!</definedName>
    <definedName name="Excel_BuiltIn_Print_Area_11" localSheetId="18">#REF!</definedName>
    <definedName name="Excel_BuiltIn_Print_Area_11" localSheetId="13">#REF!</definedName>
    <definedName name="Excel_BuiltIn_Print_Area_11" localSheetId="3">#REF!</definedName>
    <definedName name="Excel_BuiltIn_Print_Area_11" localSheetId="20">#REF!</definedName>
    <definedName name="Excel_BuiltIn_Print_Area_11" localSheetId="8">#REF!</definedName>
    <definedName name="Excel_BuiltIn_Print_Area_11" localSheetId="1">#REF!</definedName>
    <definedName name="Excel_BuiltIn_Print_Area_11" localSheetId="15">#REF!</definedName>
    <definedName name="Excel_BuiltIn_Print_Area_11" localSheetId="6">#REF!</definedName>
    <definedName name="Excel_BuiltIn_Print_Area_11" localSheetId="17">#REF!</definedName>
    <definedName name="Excel_BuiltIn_Print_Area_11" localSheetId="21">#REF!</definedName>
    <definedName name="Excel_BuiltIn_Print_Area_11" localSheetId="4">#REF!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2">#REF!</definedName>
    <definedName name="Excel_BuiltIn_Print_Area_12" localSheetId="5">#REF!</definedName>
    <definedName name="Excel_BuiltIn_Print_Area_12" localSheetId="7">#REF!</definedName>
    <definedName name="Excel_BuiltIn_Print_Area_12" localSheetId="10">#REF!</definedName>
    <definedName name="Excel_BuiltIn_Print_Area_12" localSheetId="23">#REF!</definedName>
    <definedName name="Excel_BuiltIn_Print_Area_12" localSheetId="16">#REF!</definedName>
    <definedName name="Excel_BuiltIn_Print_Area_12" localSheetId="22">#REF!</definedName>
    <definedName name="Excel_BuiltIn_Print_Area_12" localSheetId="11">#REF!</definedName>
    <definedName name="Excel_BuiltIn_Print_Area_12" localSheetId="14">#REF!</definedName>
    <definedName name="Excel_BuiltIn_Print_Area_12" localSheetId="9">#REF!</definedName>
    <definedName name="Excel_BuiltIn_Print_Area_12" localSheetId="19">#REF!</definedName>
    <definedName name="Excel_BuiltIn_Print_Area_12" localSheetId="18">#REF!</definedName>
    <definedName name="Excel_BuiltIn_Print_Area_12" localSheetId="13">#REF!</definedName>
    <definedName name="Excel_BuiltIn_Print_Area_12" localSheetId="3">#REF!</definedName>
    <definedName name="Excel_BuiltIn_Print_Area_12" localSheetId="20">#REF!</definedName>
    <definedName name="Excel_BuiltIn_Print_Area_12" localSheetId="8">#REF!</definedName>
    <definedName name="Excel_BuiltIn_Print_Area_12" localSheetId="1">#REF!</definedName>
    <definedName name="Excel_BuiltIn_Print_Area_12" localSheetId="15">#REF!</definedName>
    <definedName name="Excel_BuiltIn_Print_Area_12" localSheetId="6">#REF!</definedName>
    <definedName name="Excel_BuiltIn_Print_Area_12" localSheetId="17">#REF!</definedName>
    <definedName name="Excel_BuiltIn_Print_Area_12" localSheetId="21">#REF!</definedName>
    <definedName name="Excel_BuiltIn_Print_Area_12" localSheetId="4">#REF!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2">#REF!</definedName>
    <definedName name="Excel_BuiltIn_Print_Area_13" localSheetId="5">#REF!</definedName>
    <definedName name="Excel_BuiltIn_Print_Area_13" localSheetId="7">#REF!</definedName>
    <definedName name="Excel_BuiltIn_Print_Area_13" localSheetId="10">#REF!</definedName>
    <definedName name="Excel_BuiltIn_Print_Area_13" localSheetId="23">#REF!</definedName>
    <definedName name="Excel_BuiltIn_Print_Area_13" localSheetId="16">#REF!</definedName>
    <definedName name="Excel_BuiltIn_Print_Area_13" localSheetId="22">#REF!</definedName>
    <definedName name="Excel_BuiltIn_Print_Area_13" localSheetId="11">#REF!</definedName>
    <definedName name="Excel_BuiltIn_Print_Area_13" localSheetId="14">#REF!</definedName>
    <definedName name="Excel_BuiltIn_Print_Area_13" localSheetId="9">#REF!</definedName>
    <definedName name="Excel_BuiltIn_Print_Area_13" localSheetId="19">#REF!</definedName>
    <definedName name="Excel_BuiltIn_Print_Area_13" localSheetId="18">#REF!</definedName>
    <definedName name="Excel_BuiltIn_Print_Area_13" localSheetId="13">#REF!</definedName>
    <definedName name="Excel_BuiltIn_Print_Area_13" localSheetId="3">#REF!</definedName>
    <definedName name="Excel_BuiltIn_Print_Area_13" localSheetId="20">#REF!</definedName>
    <definedName name="Excel_BuiltIn_Print_Area_13" localSheetId="8">#REF!</definedName>
    <definedName name="Excel_BuiltIn_Print_Area_13" localSheetId="1">#REF!</definedName>
    <definedName name="Excel_BuiltIn_Print_Area_13" localSheetId="15">#REF!</definedName>
    <definedName name="Excel_BuiltIn_Print_Area_13" localSheetId="6">#REF!</definedName>
    <definedName name="Excel_BuiltIn_Print_Area_13" localSheetId="17">#REF!</definedName>
    <definedName name="Excel_BuiltIn_Print_Area_13" localSheetId="21">#REF!</definedName>
    <definedName name="Excel_BuiltIn_Print_Area_13" localSheetId="4">#REF!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2">#REF!</definedName>
    <definedName name="Excel_BuiltIn_Print_Area_16" localSheetId="5">#REF!</definedName>
    <definedName name="Excel_BuiltIn_Print_Area_16" localSheetId="7">#REF!</definedName>
    <definedName name="Excel_BuiltIn_Print_Area_16" localSheetId="10">#REF!</definedName>
    <definedName name="Excel_BuiltIn_Print_Area_16" localSheetId="23">#REF!</definedName>
    <definedName name="Excel_BuiltIn_Print_Area_16" localSheetId="16">#REF!</definedName>
    <definedName name="Excel_BuiltIn_Print_Area_16" localSheetId="22">#REF!</definedName>
    <definedName name="Excel_BuiltIn_Print_Area_16" localSheetId="11">#REF!</definedName>
    <definedName name="Excel_BuiltIn_Print_Area_16" localSheetId="14">#REF!</definedName>
    <definedName name="Excel_BuiltIn_Print_Area_16" localSheetId="9">#REF!</definedName>
    <definedName name="Excel_BuiltIn_Print_Area_16" localSheetId="19">#REF!</definedName>
    <definedName name="Excel_BuiltIn_Print_Area_16" localSheetId="18">#REF!</definedName>
    <definedName name="Excel_BuiltIn_Print_Area_16" localSheetId="13">#REF!</definedName>
    <definedName name="Excel_BuiltIn_Print_Area_16" localSheetId="3">#REF!</definedName>
    <definedName name="Excel_BuiltIn_Print_Area_16" localSheetId="20">#REF!</definedName>
    <definedName name="Excel_BuiltIn_Print_Area_16" localSheetId="8">#REF!</definedName>
    <definedName name="Excel_BuiltIn_Print_Area_16" localSheetId="1">#REF!</definedName>
    <definedName name="Excel_BuiltIn_Print_Area_16" localSheetId="15">#REF!</definedName>
    <definedName name="Excel_BuiltIn_Print_Area_16" localSheetId="6">#REF!</definedName>
    <definedName name="Excel_BuiltIn_Print_Area_16" localSheetId="17">#REF!</definedName>
    <definedName name="Excel_BuiltIn_Print_Area_16" localSheetId="21">#REF!</definedName>
    <definedName name="Excel_BuiltIn_Print_Area_16" localSheetId="4">#REF!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2">#REF!</definedName>
    <definedName name="Excel_BuiltIn_Print_Area_19" localSheetId="5">#REF!</definedName>
    <definedName name="Excel_BuiltIn_Print_Area_19" localSheetId="7">#REF!</definedName>
    <definedName name="Excel_BuiltIn_Print_Area_19" localSheetId="10">#REF!</definedName>
    <definedName name="Excel_BuiltIn_Print_Area_19" localSheetId="23">#REF!</definedName>
    <definedName name="Excel_BuiltIn_Print_Area_19" localSheetId="16">#REF!</definedName>
    <definedName name="Excel_BuiltIn_Print_Area_19" localSheetId="22">#REF!</definedName>
    <definedName name="Excel_BuiltIn_Print_Area_19" localSheetId="11">#REF!</definedName>
    <definedName name="Excel_BuiltIn_Print_Area_19" localSheetId="14">#REF!</definedName>
    <definedName name="Excel_BuiltIn_Print_Area_19" localSheetId="9">#REF!</definedName>
    <definedName name="Excel_BuiltIn_Print_Area_19" localSheetId="19">#REF!</definedName>
    <definedName name="Excel_BuiltIn_Print_Area_19" localSheetId="18">#REF!</definedName>
    <definedName name="Excel_BuiltIn_Print_Area_19" localSheetId="13">#REF!</definedName>
    <definedName name="Excel_BuiltIn_Print_Area_19" localSheetId="3">#REF!</definedName>
    <definedName name="Excel_BuiltIn_Print_Area_19" localSheetId="20">#REF!</definedName>
    <definedName name="Excel_BuiltIn_Print_Area_19" localSheetId="8">#REF!</definedName>
    <definedName name="Excel_BuiltIn_Print_Area_19" localSheetId="1">#REF!</definedName>
    <definedName name="Excel_BuiltIn_Print_Area_19" localSheetId="15">#REF!</definedName>
    <definedName name="Excel_BuiltIn_Print_Area_19" localSheetId="6">#REF!</definedName>
    <definedName name="Excel_BuiltIn_Print_Area_19" localSheetId="17">#REF!</definedName>
    <definedName name="Excel_BuiltIn_Print_Area_19" localSheetId="21">#REF!</definedName>
    <definedName name="Excel_BuiltIn_Print_Area_19" localSheetId="4">#REF!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2">#REF!</definedName>
    <definedName name="Excel_BuiltIn_Print_Area_20" localSheetId="5">#REF!</definedName>
    <definedName name="Excel_BuiltIn_Print_Area_20" localSheetId="7">#REF!</definedName>
    <definedName name="Excel_BuiltIn_Print_Area_20" localSheetId="10">#REF!</definedName>
    <definedName name="Excel_BuiltIn_Print_Area_20" localSheetId="23">#REF!</definedName>
    <definedName name="Excel_BuiltIn_Print_Area_20" localSheetId="16">#REF!</definedName>
    <definedName name="Excel_BuiltIn_Print_Area_20" localSheetId="22">#REF!</definedName>
    <definedName name="Excel_BuiltIn_Print_Area_20" localSheetId="11">#REF!</definedName>
    <definedName name="Excel_BuiltIn_Print_Area_20" localSheetId="14">#REF!</definedName>
    <definedName name="Excel_BuiltIn_Print_Area_20" localSheetId="9">#REF!</definedName>
    <definedName name="Excel_BuiltIn_Print_Area_20" localSheetId="19">#REF!</definedName>
    <definedName name="Excel_BuiltIn_Print_Area_20" localSheetId="18">#REF!</definedName>
    <definedName name="Excel_BuiltIn_Print_Area_20" localSheetId="13">#REF!</definedName>
    <definedName name="Excel_BuiltIn_Print_Area_20" localSheetId="3">#REF!</definedName>
    <definedName name="Excel_BuiltIn_Print_Area_20" localSheetId="20">#REF!</definedName>
    <definedName name="Excel_BuiltIn_Print_Area_20" localSheetId="8">#REF!</definedName>
    <definedName name="Excel_BuiltIn_Print_Area_20" localSheetId="1">#REF!</definedName>
    <definedName name="Excel_BuiltIn_Print_Area_20" localSheetId="15">#REF!</definedName>
    <definedName name="Excel_BuiltIn_Print_Area_20" localSheetId="6">#REF!</definedName>
    <definedName name="Excel_BuiltIn_Print_Area_20" localSheetId="17">#REF!</definedName>
    <definedName name="Excel_BuiltIn_Print_Area_20" localSheetId="21">#REF!</definedName>
    <definedName name="Excel_BuiltIn_Print_Area_20" localSheetId="4">#REF!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2">#REF!</definedName>
    <definedName name="Excel_BuiltIn_Print_Area_21" localSheetId="5">#REF!</definedName>
    <definedName name="Excel_BuiltIn_Print_Area_21" localSheetId="7">#REF!</definedName>
    <definedName name="Excel_BuiltIn_Print_Area_21" localSheetId="10">#REF!</definedName>
    <definedName name="Excel_BuiltIn_Print_Area_21" localSheetId="23">#REF!</definedName>
    <definedName name="Excel_BuiltIn_Print_Area_21" localSheetId="16">#REF!</definedName>
    <definedName name="Excel_BuiltIn_Print_Area_21" localSheetId="22">#REF!</definedName>
    <definedName name="Excel_BuiltIn_Print_Area_21" localSheetId="11">#REF!</definedName>
    <definedName name="Excel_BuiltIn_Print_Area_21" localSheetId="14">#REF!</definedName>
    <definedName name="Excel_BuiltIn_Print_Area_21" localSheetId="9">#REF!</definedName>
    <definedName name="Excel_BuiltIn_Print_Area_21" localSheetId="19">#REF!</definedName>
    <definedName name="Excel_BuiltIn_Print_Area_21" localSheetId="18">#REF!</definedName>
    <definedName name="Excel_BuiltIn_Print_Area_21" localSheetId="13">#REF!</definedName>
    <definedName name="Excel_BuiltIn_Print_Area_21" localSheetId="3">#REF!</definedName>
    <definedName name="Excel_BuiltIn_Print_Area_21" localSheetId="20">#REF!</definedName>
    <definedName name="Excel_BuiltIn_Print_Area_21" localSheetId="8">#REF!</definedName>
    <definedName name="Excel_BuiltIn_Print_Area_21" localSheetId="1">#REF!</definedName>
    <definedName name="Excel_BuiltIn_Print_Area_21" localSheetId="15">#REF!</definedName>
    <definedName name="Excel_BuiltIn_Print_Area_21" localSheetId="6">#REF!</definedName>
    <definedName name="Excel_BuiltIn_Print_Area_21" localSheetId="17">#REF!</definedName>
    <definedName name="Excel_BuiltIn_Print_Area_21" localSheetId="21">#REF!</definedName>
    <definedName name="Excel_BuiltIn_Print_Area_21" localSheetId="4">#REF!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2">#REF!</definedName>
    <definedName name="Excel_BuiltIn_Print_Area_4" localSheetId="5">#REF!</definedName>
    <definedName name="Excel_BuiltIn_Print_Area_4" localSheetId="7">#REF!</definedName>
    <definedName name="Excel_BuiltIn_Print_Area_4" localSheetId="10">#REF!</definedName>
    <definedName name="Excel_BuiltIn_Print_Area_4" localSheetId="23">#REF!</definedName>
    <definedName name="Excel_BuiltIn_Print_Area_4" localSheetId="16">#REF!</definedName>
    <definedName name="Excel_BuiltIn_Print_Area_4" localSheetId="22">#REF!</definedName>
    <definedName name="Excel_BuiltIn_Print_Area_4" localSheetId="11">#REF!</definedName>
    <definedName name="Excel_BuiltIn_Print_Area_4" localSheetId="14">#REF!</definedName>
    <definedName name="Excel_BuiltIn_Print_Area_4" localSheetId="9">#REF!</definedName>
    <definedName name="Excel_BuiltIn_Print_Area_4" localSheetId="19">#REF!</definedName>
    <definedName name="Excel_BuiltIn_Print_Area_4" localSheetId="18">#REF!</definedName>
    <definedName name="Excel_BuiltIn_Print_Area_4" localSheetId="13">#REF!</definedName>
    <definedName name="Excel_BuiltIn_Print_Area_4" localSheetId="3">#REF!</definedName>
    <definedName name="Excel_BuiltIn_Print_Area_4" localSheetId="20">#REF!</definedName>
    <definedName name="Excel_BuiltIn_Print_Area_4" localSheetId="8">#REF!</definedName>
    <definedName name="Excel_BuiltIn_Print_Area_4" localSheetId="1">#REF!</definedName>
    <definedName name="Excel_BuiltIn_Print_Area_4" localSheetId="15">#REF!</definedName>
    <definedName name="Excel_BuiltIn_Print_Area_4" localSheetId="6">#REF!</definedName>
    <definedName name="Excel_BuiltIn_Print_Area_4" localSheetId="17">#REF!</definedName>
    <definedName name="Excel_BuiltIn_Print_Area_4" localSheetId="21">#REF!</definedName>
    <definedName name="Excel_BuiltIn_Print_Area_4" localSheetId="4">#REF!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2">#REF!</definedName>
    <definedName name="Excel_BuiltIn_Print_Area_5" localSheetId="5">#REF!</definedName>
    <definedName name="Excel_BuiltIn_Print_Area_5" localSheetId="7">#REF!</definedName>
    <definedName name="Excel_BuiltIn_Print_Area_5" localSheetId="10">#REF!</definedName>
    <definedName name="Excel_BuiltIn_Print_Area_5" localSheetId="23">#REF!</definedName>
    <definedName name="Excel_BuiltIn_Print_Area_5" localSheetId="16">#REF!</definedName>
    <definedName name="Excel_BuiltIn_Print_Area_5" localSheetId="22">#REF!</definedName>
    <definedName name="Excel_BuiltIn_Print_Area_5" localSheetId="11">#REF!</definedName>
    <definedName name="Excel_BuiltIn_Print_Area_5" localSheetId="14">#REF!</definedName>
    <definedName name="Excel_BuiltIn_Print_Area_5" localSheetId="9">#REF!</definedName>
    <definedName name="Excel_BuiltIn_Print_Area_5" localSheetId="19">#REF!</definedName>
    <definedName name="Excel_BuiltIn_Print_Area_5" localSheetId="18">#REF!</definedName>
    <definedName name="Excel_BuiltIn_Print_Area_5" localSheetId="13">#REF!</definedName>
    <definedName name="Excel_BuiltIn_Print_Area_5" localSheetId="3">#REF!</definedName>
    <definedName name="Excel_BuiltIn_Print_Area_5" localSheetId="20">#REF!</definedName>
    <definedName name="Excel_BuiltIn_Print_Area_5" localSheetId="8">#REF!</definedName>
    <definedName name="Excel_BuiltIn_Print_Area_5" localSheetId="1">#REF!</definedName>
    <definedName name="Excel_BuiltIn_Print_Area_5" localSheetId="15">#REF!</definedName>
    <definedName name="Excel_BuiltIn_Print_Area_5" localSheetId="6">#REF!</definedName>
    <definedName name="Excel_BuiltIn_Print_Area_5" localSheetId="17">#REF!</definedName>
    <definedName name="Excel_BuiltIn_Print_Area_5" localSheetId="21">#REF!</definedName>
    <definedName name="Excel_BuiltIn_Print_Area_5" localSheetId="4">#REF!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2">#REF!</definedName>
    <definedName name="Excel_BuiltIn_Print_Area_9" localSheetId="5">#REF!</definedName>
    <definedName name="Excel_BuiltIn_Print_Area_9" localSheetId="7">#REF!</definedName>
    <definedName name="Excel_BuiltIn_Print_Area_9" localSheetId="10">#REF!</definedName>
    <definedName name="Excel_BuiltIn_Print_Area_9" localSheetId="23">#REF!</definedName>
    <definedName name="Excel_BuiltIn_Print_Area_9" localSheetId="16">#REF!</definedName>
    <definedName name="Excel_BuiltIn_Print_Area_9" localSheetId="22">#REF!</definedName>
    <definedName name="Excel_BuiltIn_Print_Area_9" localSheetId="11">#REF!</definedName>
    <definedName name="Excel_BuiltIn_Print_Area_9" localSheetId="14">#REF!</definedName>
    <definedName name="Excel_BuiltIn_Print_Area_9" localSheetId="9">#REF!</definedName>
    <definedName name="Excel_BuiltIn_Print_Area_9" localSheetId="19">#REF!</definedName>
    <definedName name="Excel_BuiltIn_Print_Area_9" localSheetId="18">#REF!</definedName>
    <definedName name="Excel_BuiltIn_Print_Area_9" localSheetId="13">#REF!</definedName>
    <definedName name="Excel_BuiltIn_Print_Area_9" localSheetId="3">#REF!</definedName>
    <definedName name="Excel_BuiltIn_Print_Area_9" localSheetId="20">#REF!</definedName>
    <definedName name="Excel_BuiltIn_Print_Area_9" localSheetId="8">#REF!</definedName>
    <definedName name="Excel_BuiltIn_Print_Area_9" localSheetId="1">#REF!</definedName>
    <definedName name="Excel_BuiltIn_Print_Area_9" localSheetId="15">#REF!</definedName>
    <definedName name="Excel_BuiltIn_Print_Area_9" localSheetId="6">#REF!</definedName>
    <definedName name="Excel_BuiltIn_Print_Area_9" localSheetId="17">#REF!</definedName>
    <definedName name="Excel_BuiltIn_Print_Area_9" localSheetId="21">#REF!</definedName>
    <definedName name="Excel_BuiltIn_Print_Area_9" localSheetId="4">#REF!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12">#REF!</definedName>
    <definedName name="LL" localSheetId="23">#REF!</definedName>
    <definedName name="LL" localSheetId="22">#REF!</definedName>
    <definedName name="LL" localSheetId="21">#REF!</definedName>
    <definedName name="LL">#REF!</definedName>
    <definedName name="_xlnm.Print_Area" localSheetId="12">'1.GÜN START LİSTE'!$A$1:$M$59</definedName>
    <definedName name="_xlnm.Print_Area" localSheetId="5">'100m.Eng.+'!$A$1:$P$46</definedName>
    <definedName name="_xlnm.Print_Area" localSheetId="7">'100m+'!$A$1:$P$46</definedName>
    <definedName name="_xlnm.Print_Area" localSheetId="10">'1500m+'!$A$1:$P$50</definedName>
    <definedName name="_xlnm.Print_Area" localSheetId="23">'2.GÜN START LİSTE'!$A$1:$M$47</definedName>
    <definedName name="_xlnm.Print_Area" localSheetId="16">'200m'!$A$1:$P$46</definedName>
    <definedName name="_xlnm.Print_Area" localSheetId="22">'200m (TASNİF DIŞI)'!$A$1:$P$46</definedName>
    <definedName name="_xlnm.Print_Area" localSheetId="11">'3000m.Eng.+'!$A$1:$P$50</definedName>
    <definedName name="_xlnm.Print_Area" localSheetId="14">'400m.Eng.'!$A$1:$P$46</definedName>
    <definedName name="_xlnm.Print_Area" localSheetId="9">'400m+'!$A$1:$P$46</definedName>
    <definedName name="_xlnm.Print_Area" localSheetId="19">'5000m'!$A$1:$P$50</definedName>
    <definedName name="_xlnm.Print_Area" localSheetId="18">'800m.'!$A$1:$P$49</definedName>
    <definedName name="_xlnm.Print_Area" localSheetId="13">'Cirit'!$A$1:$P$42</definedName>
    <definedName name="_xlnm.Print_Area" localSheetId="3">'Çekiç+'!$A$1:$P$42</definedName>
    <definedName name="_xlnm.Print_Area" localSheetId="20">'Disk'!$A$1:$P$45</definedName>
    <definedName name="_xlnm.Print_Area" localSheetId="8">'Gülle+'!$A$1:$P$42</definedName>
    <definedName name="_xlnm.Print_Area" localSheetId="1">'KAYIT LİSTESİ'!$A$1:$L$55</definedName>
    <definedName name="_xlnm.Print_Area" localSheetId="15">'Sırık'!$A$1:$AC$35</definedName>
    <definedName name="_xlnm.Print_Area" localSheetId="6">'Uzun+'!$A$1:$P$42</definedName>
    <definedName name="_xlnm.Print_Area" localSheetId="17">'Üçadım'!$A$1:$P$42</definedName>
    <definedName name="_xlnm.Print_Area" localSheetId="21">'Yüksek (TASNİF DIŞI)'!$A$1:$BK$32</definedName>
    <definedName name="_xlnm.Print_Area" localSheetId="4">'Yüksek+'!$A$1:$AA$35</definedName>
    <definedName name="_xlnm.Print_Titles" localSheetId="1">'KAYIT LİSTESİ'!$1:$3</definedName>
  </definedNames>
  <calcPr fullCalcOnLoad="1"/>
</workbook>
</file>

<file path=xl/sharedStrings.xml><?xml version="1.0" encoding="utf-8"?>
<sst xmlns="http://schemas.openxmlformats.org/spreadsheetml/2006/main" count="5897" uniqueCount="885">
  <si>
    <t>Baş Hakem</t>
  </si>
  <si>
    <t>Lider</t>
  </si>
  <si>
    <t>Sekreter</t>
  </si>
  <si>
    <t>Hakem</t>
  </si>
  <si>
    <t>Müsabaka 
Direktörü</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</si>
  <si>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</si>
  <si>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</si>
  <si>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</si>
  <si>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</si>
  <si>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</si>
  <si>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</si>
  <si>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</si>
  <si>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</si>
  <si>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</si>
  <si>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</si>
  <si>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</si>
  <si>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</si>
  <si>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</si>
  <si>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</si>
  <si>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</si>
  <si>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</si>
  <si>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</si>
  <si>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</si>
  <si>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</si>
  <si>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</si>
  <si>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</si>
  <si>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</si>
  <si>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</si>
  <si>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</si>
  <si>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</si>
  <si>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</si>
  <si>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</si>
  <si>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</si>
  <si>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</si>
  <si>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</si>
  <si>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</si>
  <si>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</si>
  <si>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</si>
  <si>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TR    : Türkiye Rekoru</t>
  </si>
  <si>
    <t>TGR : Türkiye Gençler Rekoru</t>
  </si>
  <si>
    <t>TYR : Türkiye Yıldızlar Rekoru</t>
  </si>
  <si>
    <t>Türkiye Rekoru Kısaltmaları</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</si>
  <si>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</si>
  <si>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</si>
  <si>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</si>
  <si>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</si>
  <si>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</si>
  <si>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</si>
  <si>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</si>
  <si>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</si>
  <si>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</si>
  <si>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</si>
  <si>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</si>
  <si>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</si>
  <si>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</si>
  <si>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</si>
  <si>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</si>
  <si>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</si>
  <si>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</si>
  <si>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</si>
  <si>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</si>
  <si>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</si>
  <si>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</si>
  <si>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</si>
  <si>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</si>
  <si>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</si>
  <si>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</si>
  <si>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</si>
  <si>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</si>
  <si>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</si>
  <si>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</si>
  <si>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</si>
  <si>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</si>
  <si>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</si>
  <si>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</si>
  <si>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</si>
  <si>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</si>
  <si>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</si>
  <si>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</si>
  <si>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</si>
  <si>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</si>
  <si>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</si>
  <si>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</si>
  <si>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</si>
  <si>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</si>
  <si>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</si>
  <si>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</si>
  <si>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</si>
  <si>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</si>
  <si>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</si>
  <si>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</si>
  <si>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</si>
  <si>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</si>
  <si>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</si>
  <si>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</si>
  <si>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</si>
  <si>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</si>
  <si>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</si>
  <si>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</si>
  <si>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</si>
  <si>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</si>
  <si>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</si>
  <si>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</si>
  <si>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</si>
  <si>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</si>
  <si>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</si>
  <si>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</si>
  <si>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</si>
  <si>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t>Diskalifiye Nedenleri ve Kural Numaraları</t>
  </si>
  <si>
    <r>
      <rPr>
        <b/>
        <sz val="9"/>
        <color indexed="9"/>
        <rFont val="Cambria"/>
        <family val="1"/>
      </rPr>
      <t>Rüzgar</t>
    </r>
    <r>
      <rPr>
        <b/>
        <sz val="9"/>
        <color indexed="8"/>
        <rFont val="Cambria"/>
        <family val="1"/>
      </rPr>
      <t xml:space="preserve">
ATMA KG.</t>
    </r>
  </si>
  <si>
    <t>800M</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</si>
  <si>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</si>
  <si>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</si>
  <si>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</si>
  <si>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</si>
  <si>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</si>
  <si>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</si>
  <si>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</si>
  <si>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</si>
  <si>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</si>
  <si>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</si>
  <si>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</si>
  <si>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</si>
  <si>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</si>
  <si>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</si>
  <si>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</si>
  <si>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</si>
  <si>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</si>
  <si>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</si>
  <si>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</si>
  <si>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</si>
  <si>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</si>
  <si>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</si>
  <si>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</si>
  <si>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</si>
  <si>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</si>
  <si>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</si>
  <si>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</si>
  <si>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</si>
  <si>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</si>
  <si>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</si>
  <si>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</si>
  <si>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</si>
  <si>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</si>
  <si>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</si>
  <si>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</si>
  <si>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</si>
  <si>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</si>
  <si>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</si>
  <si>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</si>
  <si>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</si>
  <si>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</si>
  <si>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</si>
  <si>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</si>
  <si>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</si>
  <si>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</si>
  <si>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</si>
  <si>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</si>
  <si>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</si>
  <si>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</si>
  <si>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</si>
  <si>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</si>
  <si>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</si>
  <si>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</si>
  <si>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</si>
  <si>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</si>
  <si>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</si>
  <si>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</si>
  <si>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</si>
  <si>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</si>
  <si>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</si>
  <si>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</si>
  <si>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</si>
  <si>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</si>
  <si>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</si>
  <si>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</si>
  <si>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</si>
  <si>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</si>
  <si>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</si>
  <si>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</si>
  <si>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</si>
  <si>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</si>
  <si>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</si>
  <si>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</si>
  <si>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</si>
  <si>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800M-3-7</t>
  </si>
  <si>
    <t>800M-3-8</t>
  </si>
  <si>
    <t>100 METRE</t>
  </si>
  <si>
    <t>YÜKSEK ATLAMA</t>
  </si>
  <si>
    <t>800 METRE</t>
  </si>
  <si>
    <t>UZUN ATLAMA</t>
  </si>
  <si>
    <t>Puan</t>
  </si>
  <si>
    <t>100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</si>
  <si>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</si>
  <si>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</si>
  <si>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</si>
  <si>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</si>
  <si>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</si>
  <si>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</si>
  <si>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</si>
  <si>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</si>
  <si>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</si>
  <si>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</si>
  <si>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</si>
  <si>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</si>
  <si>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</si>
  <si>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</si>
  <si>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</si>
  <si>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</si>
  <si>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</si>
  <si>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</si>
  <si>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</si>
  <si>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</si>
  <si>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</si>
  <si>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</si>
  <si>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</si>
  <si>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</si>
  <si>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</si>
  <si>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</si>
  <si>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</si>
  <si>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</si>
  <si>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</si>
  <si>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</si>
  <si>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</si>
  <si>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</si>
  <si>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</si>
  <si>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</si>
  <si>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</si>
  <si>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</si>
  <si>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</si>
  <si>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</si>
  <si>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</si>
  <si>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</si>
  <si>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</si>
  <si>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</si>
  <si>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</si>
  <si>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</si>
  <si>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</si>
  <si>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</si>
  <si>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</si>
  <si>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</si>
  <si>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</si>
  <si>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</si>
  <si>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</si>
  <si>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</si>
  <si>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</si>
  <si>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</si>
  <si>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</si>
  <si>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</si>
  <si>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</si>
  <si>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</si>
  <si>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</si>
  <si>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</si>
  <si>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</si>
  <si>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</si>
  <si>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</si>
  <si>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</si>
  <si>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</si>
  <si>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</si>
  <si>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</si>
  <si>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</si>
  <si>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</si>
  <si>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</si>
  <si>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200 METRE</t>
  </si>
  <si>
    <t>200M-1-7</t>
  </si>
  <si>
    <t>200M-1-8</t>
  </si>
  <si>
    <t>200M-2-7</t>
  </si>
  <si>
    <t>200M-2-8</t>
  </si>
  <si>
    <t>200M-3-7</t>
  </si>
  <si>
    <t>200M-3-8</t>
  </si>
  <si>
    <t>PİST</t>
  </si>
  <si>
    <t>ARA DERECE</t>
  </si>
  <si>
    <t>Rüzgar:</t>
  </si>
  <si>
    <t>RÜZGAR</t>
  </si>
  <si>
    <t>A  T  M  A  L  A  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</si>
  <si>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</si>
  <si>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</si>
  <si>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</si>
  <si>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</si>
  <si>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</si>
  <si>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</si>
  <si>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</si>
  <si>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</si>
  <si>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</si>
  <si>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</si>
  <si>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</si>
  <si>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</si>
  <si>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</si>
  <si>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</si>
  <si>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</si>
  <si>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</si>
  <si>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</si>
  <si>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</si>
  <si>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</si>
  <si>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</si>
  <si>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</si>
  <si>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</si>
  <si>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</si>
  <si>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</si>
  <si>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</si>
  <si>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</si>
  <si>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</si>
  <si>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</si>
  <si>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</si>
  <si>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</si>
  <si>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 METRE</t>
  </si>
  <si>
    <t>4X400 METRE</t>
  </si>
  <si>
    <t>400 METRE ENGELLİ</t>
  </si>
  <si>
    <t>3000 METRE</t>
  </si>
  <si>
    <t>5000 METRE</t>
  </si>
  <si>
    <t>3000 METRE ENGELLİ</t>
  </si>
  <si>
    <t>110M.ENG</t>
  </si>
  <si>
    <t>İli-Takımı</t>
  </si>
  <si>
    <t>TÜRKİYE REKORU</t>
  </si>
  <si>
    <t>4. SERİ</t>
  </si>
  <si>
    <t>Tr.Rekoru:</t>
  </si>
  <si>
    <t>100M-4-1</t>
  </si>
  <si>
    <t>100M-4-2</t>
  </si>
  <si>
    <t>100M-4-3</t>
  </si>
  <si>
    <t>100M-4-4</t>
  </si>
  <si>
    <t>100M-4-5</t>
  </si>
  <si>
    <t>100M-4-6</t>
  </si>
  <si>
    <t>100M-4-7</t>
  </si>
  <si>
    <t>100M-4-8</t>
  </si>
  <si>
    <t>200M-4-1</t>
  </si>
  <si>
    <t>200M-4-2</t>
  </si>
  <si>
    <t>200M-4-3</t>
  </si>
  <si>
    <t>200M-4-4</t>
  </si>
  <si>
    <t>200M-4-5</t>
  </si>
  <si>
    <t>200M-4-6</t>
  </si>
  <si>
    <t>200M-4-7</t>
  </si>
  <si>
    <t>200M-4-8</t>
  </si>
  <si>
    <t>400M-4-1</t>
  </si>
  <si>
    <t>400M-4-2</t>
  </si>
  <si>
    <t>400M-4-3</t>
  </si>
  <si>
    <t>400M-4-4</t>
  </si>
  <si>
    <t>400M-4-5</t>
  </si>
  <si>
    <t>400M-4-6</t>
  </si>
  <si>
    <t>400M-4-7</t>
  </si>
  <si>
    <t>400M-4-8</t>
  </si>
  <si>
    <t>800M-1-9</t>
  </si>
  <si>
    <t>800M-1-10</t>
  </si>
  <si>
    <t>800M-1-11</t>
  </si>
  <si>
    <t>800M-1-12</t>
  </si>
  <si>
    <t>800M-2-9</t>
  </si>
  <si>
    <t>800M-2-10</t>
  </si>
  <si>
    <t>800M-2-11</t>
  </si>
  <si>
    <t>800M-2-12</t>
  </si>
  <si>
    <t>800M-3-9</t>
  </si>
  <si>
    <t>800M-3-10</t>
  </si>
  <si>
    <t>800M-3-11</t>
  </si>
  <si>
    <t>800M-3-12</t>
  </si>
  <si>
    <t>UZUN-26</t>
  </si>
  <si>
    <t>UZUN-27</t>
  </si>
  <si>
    <t>UZUN-28</t>
  </si>
  <si>
    <t>UZUN-29</t>
  </si>
  <si>
    <t>UZUN-30</t>
  </si>
  <si>
    <t>UZUN-31</t>
  </si>
  <si>
    <t>UZUN-32</t>
  </si>
  <si>
    <t>UZUN-33</t>
  </si>
  <si>
    <t>UZUN-34</t>
  </si>
  <si>
    <t>GÜLLE-26</t>
  </si>
  <si>
    <t>GÜLLE-27</t>
  </si>
  <si>
    <t>GÜLLE-28</t>
  </si>
  <si>
    <t>GÜLLE-29</t>
  </si>
  <si>
    <t>GÜLLE-30</t>
  </si>
  <si>
    <t>GÜLLE-31</t>
  </si>
  <si>
    <t>GÜLLE-32</t>
  </si>
  <si>
    <t>GÜLLE-33</t>
  </si>
  <si>
    <t>GÜLLE-34</t>
  </si>
  <si>
    <t>ÇEKİÇ-26</t>
  </si>
  <si>
    <t>ÇEKİÇ-27</t>
  </si>
  <si>
    <t>ÇEKİÇ-28</t>
  </si>
  <si>
    <t>ÇEKİÇ-29</t>
  </si>
  <si>
    <t>ÇEKİÇ-30</t>
  </si>
  <si>
    <t>ÇEKİÇ-31</t>
  </si>
  <si>
    <t>ÇEKİÇ-32</t>
  </si>
  <si>
    <t>ÇEKİÇ-33</t>
  </si>
  <si>
    <t>ÇEKİÇ-34</t>
  </si>
  <si>
    <t>1500M-1-13</t>
  </si>
  <si>
    <t>1500M-1-14</t>
  </si>
  <si>
    <t>1500M-1-15</t>
  </si>
  <si>
    <t>1500M-1-16</t>
  </si>
  <si>
    <t>1500M-1-17</t>
  </si>
  <si>
    <t>1500M-1-18</t>
  </si>
  <si>
    <t>1500M-1-19</t>
  </si>
  <si>
    <t>1500M-1-20</t>
  </si>
  <si>
    <t>1500M-2-13</t>
  </si>
  <si>
    <t>1500M-2-14</t>
  </si>
  <si>
    <t>1500M-2-15</t>
  </si>
  <si>
    <t>1500M-2-16</t>
  </si>
  <si>
    <t>1500M-2-17</t>
  </si>
  <si>
    <t>1500M-2-18</t>
  </si>
  <si>
    <t>1500M-2-19</t>
  </si>
  <si>
    <t>1500M-2-20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</si>
  <si>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</si>
  <si>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</si>
  <si>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</si>
  <si>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</si>
  <si>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</si>
  <si>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</si>
  <si>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</si>
  <si>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</si>
  <si>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</si>
  <si>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</si>
  <si>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</si>
  <si>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</si>
  <si>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</si>
  <si>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</si>
  <si>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</si>
  <si>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</si>
  <si>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</si>
  <si>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</si>
  <si>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</si>
  <si>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</si>
  <si>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</si>
  <si>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</si>
  <si>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</si>
  <si>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</si>
  <si>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</si>
  <si>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Yüksek-26</t>
  </si>
  <si>
    <t>Türkiye Atletizm Federasyonu Başkanlığı
Ankara</t>
  </si>
  <si>
    <t>Katılan Takım Sayısı :</t>
  </si>
  <si>
    <t>Baraj :</t>
  </si>
  <si>
    <t>Baraj  :</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</si>
  <si>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</si>
  <si>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</si>
  <si>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</si>
  <si>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</si>
  <si>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</si>
  <si>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</si>
  <si>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</si>
  <si>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</si>
  <si>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</si>
  <si>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</si>
  <si>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</si>
  <si>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</si>
  <si>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</si>
  <si>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</si>
  <si>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</si>
  <si>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</si>
  <si>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</si>
  <si>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</si>
  <si>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</si>
  <si>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</si>
  <si>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</si>
  <si>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</si>
  <si>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</si>
  <si>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</si>
  <si>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</si>
  <si>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</si>
  <si>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</si>
  <si>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</si>
  <si>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</si>
  <si>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</si>
  <si>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</si>
  <si>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</si>
  <si>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3000M.ENG.-1-1</t>
  </si>
  <si>
    <t>3000M.ENG.-1-2</t>
  </si>
  <si>
    <t>3000M.ENG.-1-3</t>
  </si>
  <si>
    <t>3000M.ENG.-1-4</t>
  </si>
  <si>
    <t>3000M.ENG.-1-5</t>
  </si>
  <si>
    <t>3000M.ENG.-1-6</t>
  </si>
  <si>
    <t>3000M.ENG.-1-7</t>
  </si>
  <si>
    <t>3000M.ENG.-1-8</t>
  </si>
  <si>
    <t>3000M.ENG.-1-9</t>
  </si>
  <si>
    <t>3000M.ENG.-1-10</t>
  </si>
  <si>
    <t>3000M.ENG.-1-11</t>
  </si>
  <si>
    <t>3000M.ENG.-1-12</t>
  </si>
  <si>
    <t>3000M.ENG.-1-13</t>
  </si>
  <si>
    <t>3000M.ENG.-1-14</t>
  </si>
  <si>
    <t>3000M.ENG.-1-15</t>
  </si>
  <si>
    <t>3000M.ENG.-1-16</t>
  </si>
  <si>
    <t>3000M.ENG.-1-17</t>
  </si>
  <si>
    <t>3000M.ENG.-1-18</t>
  </si>
  <si>
    <t>3000M.ENG.-1-19</t>
  </si>
  <si>
    <t>3000M.ENG.-1-20</t>
  </si>
  <si>
    <t>3000M.ENG.-2-1</t>
  </si>
  <si>
    <t>3000M.ENG.-2-2</t>
  </si>
  <si>
    <t>3000M.ENG.-2-3</t>
  </si>
  <si>
    <t>3000M.ENG.-2-4</t>
  </si>
  <si>
    <t>3000M.ENG.-2-5</t>
  </si>
  <si>
    <t>3000M.ENG.-2-6</t>
  </si>
  <si>
    <t>3000M.ENG.-2-7</t>
  </si>
  <si>
    <t>3000M.ENG.-2-8</t>
  </si>
  <si>
    <t>3000M.ENG.-2-9</t>
  </si>
  <si>
    <t>3000M.ENG.-2-10</t>
  </si>
  <si>
    <t>3000M.ENG.-2-11</t>
  </si>
  <si>
    <t>3000M.ENG.-2-12</t>
  </si>
  <si>
    <t>3000M.ENG.-2-13</t>
  </si>
  <si>
    <t>3000M.ENG.-2-14</t>
  </si>
  <si>
    <t>3000M.ENG.-2-15</t>
  </si>
  <si>
    <t>3000M.ENG.-2-16</t>
  </si>
  <si>
    <t>3000M.ENG.-2-17</t>
  </si>
  <si>
    <t>3000M.ENG.-2-18</t>
  </si>
  <si>
    <t>3000M.ENG.-2-19</t>
  </si>
  <si>
    <t>3000M.ENG.-2-20</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</si>
  <si>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</si>
  <si>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</si>
  <si>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</si>
  <si>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</si>
  <si>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</si>
  <si>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</si>
  <si>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</si>
  <si>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</si>
  <si>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</si>
  <si>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</si>
  <si>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</si>
  <si>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</si>
  <si>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</si>
  <si>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</si>
  <si>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</si>
  <si>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</si>
  <si>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</si>
  <si>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Sırık-18</t>
  </si>
  <si>
    <t>Sırık-19</t>
  </si>
  <si>
    <t>Sırık-20</t>
  </si>
  <si>
    <t>Sırık-21</t>
  </si>
  <si>
    <t>Sırık-22</t>
  </si>
  <si>
    <t>Sırık-23</t>
  </si>
  <si>
    <t>Sırık-24</t>
  </si>
  <si>
    <t>Sırık-25</t>
  </si>
  <si>
    <t>Sırık-26</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</si>
  <si>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</si>
  <si>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</si>
  <si>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</si>
  <si>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</si>
  <si>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</si>
  <si>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</si>
  <si>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</si>
  <si>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</si>
  <si>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</si>
  <si>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</si>
  <si>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</si>
  <si>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</si>
  <si>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</si>
  <si>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</si>
  <si>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</si>
  <si>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</si>
  <si>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</si>
  <si>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</si>
  <si>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</si>
  <si>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</si>
  <si>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</si>
  <si>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</si>
  <si>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</si>
  <si>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</si>
  <si>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</si>
  <si>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</si>
  <si>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</si>
  <si>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</si>
  <si>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</si>
  <si>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</si>
  <si>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</si>
  <si>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</si>
  <si>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</si>
  <si>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</si>
  <si>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</si>
  <si>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</si>
  <si>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</si>
  <si>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KATILIM DERECESİ</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</si>
  <si>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</si>
  <si>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</si>
  <si>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</si>
  <si>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</si>
  <si>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</si>
  <si>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</si>
  <si>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</si>
  <si>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</si>
  <si>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</si>
  <si>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</si>
  <si>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</si>
  <si>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</si>
  <si>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</si>
  <si>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</si>
  <si>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</si>
  <si>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</si>
  <si>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</si>
  <si>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</si>
  <si>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</si>
  <si>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</si>
  <si>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</si>
  <si>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</si>
  <si>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</si>
  <si>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</si>
  <si>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</si>
  <si>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</si>
  <si>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</si>
  <si>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</si>
  <si>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</si>
  <si>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</si>
  <si>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</si>
  <si>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</si>
  <si>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</si>
  <si>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</si>
  <si>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</si>
  <si>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</si>
  <si>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</si>
  <si>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</si>
  <si>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</si>
  <si>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</si>
  <si>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</si>
  <si>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</si>
  <si>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</si>
  <si>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</si>
  <si>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</si>
  <si>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</si>
  <si>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</si>
  <si>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</si>
  <si>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</si>
  <si>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</si>
  <si>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</si>
  <si>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</si>
  <si>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</si>
  <si>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</si>
  <si>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</si>
  <si>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</si>
  <si>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</si>
  <si>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</si>
  <si>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</si>
  <si>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</si>
  <si>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</si>
  <si>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</si>
  <si>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</si>
  <si>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</si>
  <si>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</si>
  <si>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</si>
  <si>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</si>
  <si>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</si>
  <si>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</si>
  <si>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</si>
  <si>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</si>
  <si>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</si>
  <si>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</si>
  <si>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</si>
  <si>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</si>
  <si>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</si>
  <si>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</si>
  <si>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</si>
  <si>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</si>
  <si>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</si>
  <si>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</si>
  <si>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</si>
  <si>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</si>
  <si>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</si>
  <si>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</si>
  <si>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</si>
  <si>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</si>
  <si>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</si>
  <si>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</si>
  <si>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</si>
  <si>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</si>
  <si>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</si>
  <si>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100M.ENG.-4-1</t>
  </si>
  <si>
    <t>100M.ENG.-4-2</t>
  </si>
  <si>
    <t>100M.ENG.-4-3</t>
  </si>
  <si>
    <t>100M.ENG.-4-4</t>
  </si>
  <si>
    <t>100M.ENG.-4-5</t>
  </si>
  <si>
    <t>100M.ENG.-4-6</t>
  </si>
  <si>
    <t>100M.ENG.-4-7</t>
  </si>
  <si>
    <t>100M.ENG.-4-8</t>
  </si>
  <si>
    <t>YARIŞACAĞI 
BRANŞ</t>
  </si>
  <si>
    <t>EN İYİ DERECESİ</t>
  </si>
  <si>
    <t>SERİ</t>
  </si>
  <si>
    <t>KULVAR</t>
  </si>
  <si>
    <t>ATMA-ATLAMA SIRASI</t>
  </si>
  <si>
    <t>Federasyon Deneme Atletizm Yarışmaları</t>
  </si>
  <si>
    <t>İZMİR</t>
  </si>
  <si>
    <t>ÜÇADIM ATLAMA</t>
  </si>
  <si>
    <t>04 Haziran 2014 - 16.00</t>
  </si>
  <si>
    <t>Genç Bayanlar</t>
  </si>
  <si>
    <t>11.33-NİMET KARAKUŞ</t>
  </si>
  <si>
    <t>13.45-NEVİN YANIT</t>
  </si>
  <si>
    <t>4:11.31-Elvan ABEYLEGESSE</t>
  </si>
  <si>
    <t>53.47-MELİZ REDİF</t>
  </si>
  <si>
    <t>10:13.73-GAMZE BULUT</t>
  </si>
  <si>
    <t>66.74-KIVILCIM KAYA</t>
  </si>
  <si>
    <t>18.04-EMEL DERELİ</t>
  </si>
  <si>
    <t>06.25-FATMA YÜKSEL</t>
  </si>
  <si>
    <t>01.89-BURCU AYHAN</t>
  </si>
  <si>
    <t>23.50-NİMET KARAKUŞ</t>
  </si>
  <si>
    <t>57.45-KÜBRA SESLİ</t>
  </si>
  <si>
    <t>2:00.33-MERVE AYDIN</t>
  </si>
  <si>
    <t>54.13-BERNA DEMİRCİ</t>
  </si>
  <si>
    <t>53.22-HÜSNİYE KESKİN</t>
  </si>
  <si>
    <t>13.08-SEVİM SİNMEZ</t>
  </si>
  <si>
    <t>04.10-BUSE ARIKAZAN</t>
  </si>
  <si>
    <t>1.SERİ</t>
  </si>
  <si>
    <t>2.SERİ</t>
  </si>
  <si>
    <t>Federasyon Deneme Atletizm Yarışmaları
GENÇ BAYANLAR 1.GÜN START LİSTELERİ</t>
  </si>
  <si>
    <t>Yarışma : GENÇ BAYAN-100M</t>
  </si>
  <si>
    <t>Yarışma : GENÇ BAYAN-400M</t>
  </si>
  <si>
    <t>Yarışma : GENÇ BAYAN-1500M</t>
  </si>
  <si>
    <t>Yarışma : GENÇ BAYAN-3000M.ENG.</t>
  </si>
  <si>
    <t>Yarışma : GENÇ BAYAN-UZUN ATLAMA</t>
  </si>
  <si>
    <t>Yarışma : GENÇ BAYAN-YÜKSEK ATLAMA</t>
  </si>
  <si>
    <t>Yarışma : GENÇ BAYAN-GÜLLE ATMA</t>
  </si>
  <si>
    <t>Federasyon Deneme Atletizm Yarışmaları
GENÇ BAYANLAR 2.GÜN START LİSTELERİ</t>
  </si>
  <si>
    <t>Yarışma : GENÇ BAYAN-CİRİT ATMA</t>
  </si>
  <si>
    <t>Yarışma : GENÇ BAYAN-DİSK ATMA</t>
  </si>
  <si>
    <t>3000M.ENG.</t>
  </si>
  <si>
    <t>ANKARA</t>
  </si>
  <si>
    <t>MELİHA ÇETİN</t>
  </si>
  <si>
    <t>MERVE DURKUN</t>
  </si>
  <si>
    <t>100M.ENG.</t>
  </si>
  <si>
    <t>400M.ENG.</t>
  </si>
  <si>
    <t>CEYLAN GÖKDEMİR</t>
  </si>
  <si>
    <t>İSTANBUL</t>
  </si>
  <si>
    <t>ESİN AKGÜL</t>
  </si>
  <si>
    <t>NİLSU BATTAL</t>
  </si>
  <si>
    <t>ELİF ÖZMEN</t>
  </si>
  <si>
    <t>MERSİN</t>
  </si>
  <si>
    <t>KADRİYE AYDIN</t>
  </si>
  <si>
    <t>AZİZE ALTIN</t>
  </si>
  <si>
    <t>HİCRAN ÇETİN</t>
  </si>
  <si>
    <t>0</t>
  </si>
  <si>
    <t>-</t>
  </si>
  <si>
    <t>X</t>
  </si>
  <si>
    <t>TARİH : 04 HAZİRAN 16:55</t>
  </si>
  <si>
    <t>TARİH : 04 HAZİRAN 15:00</t>
  </si>
  <si>
    <t>Yüksek Atlama (TASNİF DIŞI)</t>
  </si>
  <si>
    <t>04 Haziran 2014 - 15.45</t>
  </si>
  <si>
    <t/>
  </si>
  <si>
    <t>DAMLA ÇELİK</t>
  </si>
  <si>
    <t>200 Metre(TASNİF DIŞI)</t>
  </si>
  <si>
    <t>14-15 Haziran 2014</t>
  </si>
  <si>
    <t>Türkiye Atletizm Federasyonu Başkanlığı
Ankara Atletizm İl Temsilciliği</t>
  </si>
  <si>
    <t>Baraj Derecesi :</t>
  </si>
  <si>
    <t>YÜKSEK-1</t>
  </si>
  <si>
    <t>YÜKSEK-2</t>
  </si>
  <si>
    <t>YÜKSEK-3</t>
  </si>
  <si>
    <t>YÜKSEK-4</t>
  </si>
  <si>
    <t>YÜKSEK-5</t>
  </si>
  <si>
    <t>YÜKSEK-6</t>
  </si>
  <si>
    <t>YÜKSEK-7</t>
  </si>
  <si>
    <t>YÜKSEK-8</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</si>
  <si>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</si>
  <si>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</si>
  <si>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</si>
  <si>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</si>
  <si>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</si>
  <si>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</si>
  <si>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</si>
  <si>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</si>
  <si>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</si>
  <si>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</si>
  <si>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</si>
  <si>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</si>
  <si>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</si>
  <si>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</si>
  <si>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</si>
  <si>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</si>
  <si>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</si>
  <si>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</si>
  <si>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5000M-1-19</t>
  </si>
  <si>
    <t>5000M-1-20</t>
  </si>
  <si>
    <t>5000M-2-1</t>
  </si>
  <si>
    <t>5000M-2-2</t>
  </si>
  <si>
    <t>5000M-2-3</t>
  </si>
  <si>
    <t>5000M-2-4</t>
  </si>
  <si>
    <t>5000M-2-5</t>
  </si>
  <si>
    <t>5000M-2-6</t>
  </si>
  <si>
    <t>5000M-2-7</t>
  </si>
  <si>
    <t>5000M-2-8</t>
  </si>
  <si>
    <t>5000M-2-9</t>
  </si>
  <si>
    <t>5000M-2-10</t>
  </si>
  <si>
    <t>5000M-2-11</t>
  </si>
  <si>
    <t>5000M-2-12</t>
  </si>
  <si>
    <t>5000M-2-13</t>
  </si>
  <si>
    <t>5000M-2-14</t>
  </si>
  <si>
    <t>5000M-2-15</t>
  </si>
  <si>
    <t>5000M-2-16</t>
  </si>
  <si>
    <t>5000M-2-17</t>
  </si>
  <si>
    <t>5000M-2-18</t>
  </si>
  <si>
    <t>5000M-2-19</t>
  </si>
  <si>
    <t>5000M-2-20</t>
  </si>
  <si>
    <t>Türkiye Rekoru:</t>
  </si>
  <si>
    <t>GENÇ KADINLAR</t>
  </si>
  <si>
    <t>14 Haziran 2014 - 15.00</t>
  </si>
  <si>
    <t>14 Haziran 2014 - 16.00</t>
  </si>
  <si>
    <t>14 Haziran 2014 - 16.40</t>
  </si>
  <si>
    <t>14 Haziran 2014 - 17.00</t>
  </si>
  <si>
    <t>14 Haziran 2014 - 17.30</t>
  </si>
  <si>
    <t>14 Haziran 2014 - 18.10</t>
  </si>
  <si>
    <t>15 Haziran 2014 - 15.00</t>
  </si>
  <si>
    <t>15 Haziran 2014 - 16.00</t>
  </si>
  <si>
    <t>15 Haziran 2014 - 16.20</t>
  </si>
  <si>
    <t>15 Haziran 2014 - 17.50</t>
  </si>
  <si>
    <t>15 Haziran 2014 - 18.00</t>
  </si>
  <si>
    <t>Elvan ABEYLEGESSE 15:21.12</t>
  </si>
  <si>
    <t>20.06.1996</t>
  </si>
  <si>
    <t>ZEYNEP DEMİRTAŞ</t>
  </si>
  <si>
    <t>SELVA PINAR AKÇA</t>
  </si>
  <si>
    <t>12.64</t>
  </si>
  <si>
    <t>YUDUM İLİKSİZ</t>
  </si>
  <si>
    <t>12.16</t>
  </si>
  <si>
    <t>14.70</t>
  </si>
  <si>
    <t>14.83</t>
  </si>
  <si>
    <t>ZARİFE AYBÜKE EROL</t>
  </si>
  <si>
    <t>RÜMEYSA ARICI</t>
  </si>
  <si>
    <t>4:48.54</t>
  </si>
  <si>
    <t>EDA VURAL</t>
  </si>
  <si>
    <t>4.50.43</t>
  </si>
  <si>
    <t>ÜMMÜ AYDIN</t>
  </si>
  <si>
    <t>11:04.37</t>
  </si>
  <si>
    <t>1.00.04</t>
  </si>
  <si>
    <t>64.50</t>
  </si>
  <si>
    <t>BÜŞRA YILDIRIM</t>
  </si>
  <si>
    <t>61.21</t>
  </si>
  <si>
    <t>17:45.33</t>
  </si>
  <si>
    <t>BÜŞRA NUR KOKU</t>
  </si>
  <si>
    <t>17.15</t>
  </si>
  <si>
    <t>2.14.21</t>
  </si>
  <si>
    <t>10.02 1997</t>
  </si>
  <si>
    <t xml:space="preserve">HAVVA YILMAZ </t>
  </si>
  <si>
    <t>2.21.02</t>
  </si>
  <si>
    <t>ŞEYMA KÜÇÜK</t>
  </si>
  <si>
    <t>NEVŞEHİR</t>
  </si>
  <si>
    <t>AYSU ÖNDER</t>
  </si>
  <si>
    <t>48.40 m (3kg)</t>
  </si>
  <si>
    <t>GÖKSUNUR CÖMERTOĞLU</t>
  </si>
  <si>
    <t>55.87 m (3kg)</t>
  </si>
  <si>
    <t>MERVE YILMAZER</t>
  </si>
  <si>
    <t>TUĞBA ŞAHİN</t>
  </si>
  <si>
    <t>50.30 m (3kg)</t>
  </si>
  <si>
    <t>HATİCE GÜNDÜZ</t>
  </si>
  <si>
    <t>BÜŞRA DİNÇER</t>
  </si>
  <si>
    <t>29.00</t>
  </si>
  <si>
    <t>KARDELEN KAYAR</t>
  </si>
  <si>
    <t>26.00</t>
  </si>
  <si>
    <t>NURTEN MERMER</t>
  </si>
  <si>
    <t>BAHAR AYTEKİN</t>
  </si>
  <si>
    <t>RAZİYE ÇOBAN</t>
  </si>
  <si>
    <t>13.36</t>
  </si>
  <si>
    <t>ÖZLEM KALKAN</t>
  </si>
  <si>
    <t xml:space="preserve">ANKARA </t>
  </si>
  <si>
    <t>3.20</t>
  </si>
  <si>
    <t>HAYRİYE MELİSA BAKIRSİNİ</t>
  </si>
  <si>
    <t>12.74cm</t>
  </si>
  <si>
    <t>NERMİN AYTEKİN</t>
  </si>
  <si>
    <t>21.01.1996</t>
  </si>
  <si>
    <t>CEMRE BİTGİN</t>
  </si>
  <si>
    <t>FENERBAHÇE</t>
  </si>
  <si>
    <t>EMİNE SELDA KIRDEMİR</t>
  </si>
  <si>
    <t>SAKARYA</t>
  </si>
  <si>
    <t>HACER PARLAR</t>
  </si>
  <si>
    <t>1.48</t>
  </si>
  <si>
    <t>MERVE MENEKŞE</t>
  </si>
  <si>
    <t>1</t>
  </si>
  <si>
    <t>5</t>
  </si>
  <si>
    <t>3</t>
  </si>
  <si>
    <t>4</t>
  </si>
  <si>
    <t>6</t>
  </si>
  <si>
    <t>BURSA</t>
  </si>
  <si>
    <t>ÇORUM</t>
  </si>
  <si>
    <t>NİĞDE</t>
  </si>
  <si>
    <t>KONYA</t>
  </si>
  <si>
    <t>KOCAELİ</t>
  </si>
  <si>
    <t>MERYEM ÇANAKÇI</t>
  </si>
  <si>
    <t>SARE BOSTANCI</t>
  </si>
  <si>
    <t>ZONGULDAK</t>
  </si>
  <si>
    <t>13.46</t>
  </si>
  <si>
    <t>2</t>
  </si>
  <si>
    <t>EZGİ KARAPINAR</t>
  </si>
  <si>
    <t>05.48 M</t>
  </si>
  <si>
    <t>11.64M</t>
  </si>
  <si>
    <t>Yarışma : GENÇ BAYAN-ÇEKİÇ ATMA</t>
  </si>
  <si>
    <t>TARİH : 14 HAZİRAN 15:00</t>
  </si>
  <si>
    <t>TARİH : 14 HAZİRAN 17:00</t>
  </si>
  <si>
    <t>TARİH : 14 HAZİRAN 16:00</t>
  </si>
  <si>
    <t>TARİH : 14 HAZİRAN 17:30</t>
  </si>
  <si>
    <t>TARİH : 14 HAZİRAN 18:10</t>
  </si>
  <si>
    <t>TARİH : 14 HAZİRAN 16:40</t>
  </si>
  <si>
    <t>Yarışma : GENÇ BAYAN-100M. ENGEL</t>
  </si>
  <si>
    <t>DNS</t>
  </si>
  <si>
    <t>XXX</t>
  </si>
  <si>
    <t>X0</t>
  </si>
  <si>
    <t>NM</t>
  </si>
  <si>
    <t>+3.0</t>
  </si>
  <si>
    <t>+3.3</t>
  </si>
  <si>
    <t>+0.1</t>
  </si>
  <si>
    <t>15 Haziran 2014 - 16.50</t>
  </si>
  <si>
    <t>DNF</t>
  </si>
  <si>
    <t>+2.3</t>
  </si>
  <si>
    <t>+2.9</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</si>
</sst>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41F]d\ mmmm\ yyyy\ h:mm;@"/>
    <numFmt numFmtId="174" formatCode="0.0"/>
    <numFmt numFmtId="175" formatCode="hh:mm;@"/>
    <numFmt numFmtId="176" formatCode="00\.00"/>
    <numFmt numFmtId="177" formatCode="0\:00\.00"/>
    <numFmt numFmtId="178" formatCode="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00\:00"/>
    <numFmt numFmtId="186" formatCode="00.0\.00"/>
    <numFmt numFmtId="187" formatCode="00.00"/>
    <numFmt numFmtId="188" formatCode="&quot;Evet&quot;;&quot;Evet&quot;;&quot;Hayır&quot;"/>
    <numFmt numFmtId="189" formatCode="&quot;Doğru&quot;;&quot;Doğru&quot;;&quot;Yanlış&quot;"/>
    <numFmt numFmtId="190" formatCode="&quot;Açık&quot;;&quot;Açık&quot;;&quot;Kapalı&quot;"/>
    <numFmt numFmtId="191" formatCode="[$-41F]dd\ mmmm\ yyyy\ dddd"/>
  </numFmts>
  <fonts count="14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sz val="9"/>
      <color indexed="8"/>
      <name val="Cambria"/>
      <family val="1"/>
    </font>
    <font>
      <b/>
      <sz val="9"/>
      <color indexed="9"/>
      <name val="Cambria"/>
      <family val="1"/>
    </font>
    <font>
      <u val="single"/>
      <sz val="8.5"/>
      <color indexed="12"/>
      <name val="Arial"/>
      <family val="2"/>
    </font>
    <font>
      <sz val="20"/>
      <name val="Calibri"/>
      <family val="2"/>
    </font>
    <font>
      <b/>
      <sz val="14"/>
      <name val="Cambria"/>
      <family val="1"/>
    </font>
    <font>
      <u val="single"/>
      <sz val="11"/>
      <color indexed="12"/>
      <name val="Calibri"/>
      <family val="2"/>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2"/>
      <color indexed="10"/>
      <name val="Cambria"/>
      <family val="1"/>
    </font>
    <font>
      <b/>
      <sz val="9"/>
      <name val="Cambria"/>
      <family val="1"/>
    </font>
    <font>
      <b/>
      <sz val="12"/>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8"/>
      <name val="Cambria"/>
      <family val="1"/>
    </font>
    <font>
      <sz val="8"/>
      <color indexed="10"/>
      <name val="Arial"/>
      <family val="2"/>
    </font>
    <font>
      <b/>
      <sz val="11"/>
      <color indexed="23"/>
      <name val="Cambria"/>
      <family val="1"/>
    </font>
    <font>
      <b/>
      <sz val="11"/>
      <color indexed="10"/>
      <name val="Cambria"/>
      <family val="1"/>
    </font>
    <font>
      <b/>
      <sz val="18"/>
      <color indexed="10"/>
      <name val="Cambria"/>
      <family val="1"/>
    </font>
    <font>
      <sz val="24"/>
      <name val="Cambria"/>
      <family val="1"/>
    </font>
    <font>
      <sz val="16"/>
      <name val="Cambria"/>
      <family val="1"/>
    </font>
    <font>
      <sz val="16"/>
      <color indexed="8"/>
      <name val="Cambria"/>
      <family val="1"/>
    </font>
    <font>
      <b/>
      <sz val="12"/>
      <color indexed="56"/>
      <name val="Cambria"/>
      <family val="1"/>
    </font>
    <font>
      <sz val="11"/>
      <color indexed="8"/>
      <name val="Cambria"/>
      <family val="1"/>
    </font>
    <font>
      <b/>
      <sz val="14"/>
      <color indexed="62"/>
      <name val="Cambria"/>
      <family val="1"/>
    </font>
    <font>
      <b/>
      <sz val="16"/>
      <color indexed="8"/>
      <name val="Cambria"/>
      <family val="1"/>
    </font>
    <font>
      <sz val="12"/>
      <color indexed="8"/>
      <name val="Calibri"/>
      <family val="2"/>
    </font>
    <font>
      <sz val="10"/>
      <color indexed="10"/>
      <name val="Cambria"/>
      <family val="1"/>
    </font>
    <font>
      <b/>
      <sz val="12"/>
      <color indexed="30"/>
      <name val="Cambria"/>
      <family val="1"/>
    </font>
    <font>
      <b/>
      <sz val="22"/>
      <color indexed="10"/>
      <name val="Cambria"/>
      <family val="1"/>
    </font>
    <font>
      <b/>
      <sz val="22"/>
      <color indexed="30"/>
      <name val="Cambria"/>
      <family val="1"/>
    </font>
    <font>
      <b/>
      <sz val="20"/>
      <color indexed="10"/>
      <name val="Cambria"/>
      <family val="1"/>
    </font>
    <font>
      <sz val="20"/>
      <color indexed="10"/>
      <name val="Cambria"/>
      <family val="1"/>
    </font>
    <font>
      <b/>
      <sz val="12"/>
      <color indexed="10"/>
      <name val="Arial"/>
      <family val="2"/>
    </font>
    <font>
      <b/>
      <sz val="15"/>
      <color indexed="8"/>
      <name val="Cambria"/>
      <family val="1"/>
    </font>
    <font>
      <b/>
      <sz val="13"/>
      <color indexed="8"/>
      <name val="Cambria"/>
      <family val="1"/>
    </font>
    <font>
      <b/>
      <sz val="22"/>
      <name val="Cambria"/>
      <family val="1"/>
    </font>
    <font>
      <b/>
      <sz val="14"/>
      <color indexed="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2"/>
      <color rgb="FFFF0000"/>
      <name val="Cambria"/>
      <family val="1"/>
    </font>
    <font>
      <b/>
      <sz val="14"/>
      <color rgb="FFFF0000"/>
      <name val="Cambria"/>
      <family val="1"/>
    </font>
    <font>
      <b/>
      <sz val="16"/>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0"/>
      <color rgb="FFFF0000"/>
      <name val="Cambria"/>
      <family val="1"/>
    </font>
    <font>
      <b/>
      <sz val="11"/>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b/>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12"/>
      <color rgb="FF002060"/>
      <name val="Cambria"/>
      <family val="1"/>
    </font>
    <font>
      <b/>
      <sz val="14"/>
      <color theme="3" tint="0.39998000860214233"/>
      <name val="Cambria"/>
      <family val="1"/>
    </font>
    <font>
      <b/>
      <sz val="18"/>
      <color rgb="FF002060"/>
      <name val="Cambria"/>
      <family val="1"/>
    </font>
    <font>
      <sz val="11"/>
      <color theme="1"/>
      <name val="Cambria"/>
      <family val="1"/>
    </font>
    <font>
      <sz val="12"/>
      <color theme="1"/>
      <name val="Calibri"/>
      <family val="2"/>
    </font>
    <font>
      <b/>
      <sz val="12"/>
      <color theme="1"/>
      <name val="Cambria"/>
      <family val="1"/>
    </font>
    <font>
      <sz val="10"/>
      <color rgb="FFFF0000"/>
      <name val="Cambria"/>
      <family val="1"/>
    </font>
    <font>
      <b/>
      <sz val="12"/>
      <color rgb="FF0070C0"/>
      <name val="Cambria"/>
      <family val="1"/>
    </font>
    <font>
      <b/>
      <sz val="22"/>
      <color rgb="FFFF0000"/>
      <name val="Cambria"/>
      <family val="1"/>
    </font>
    <font>
      <b/>
      <sz val="22"/>
      <color rgb="FF0070C0"/>
      <name val="Cambria"/>
      <family val="1"/>
    </font>
    <font>
      <b/>
      <sz val="20"/>
      <color rgb="FFFF0000"/>
      <name val="Cambria"/>
      <family val="1"/>
    </font>
    <font>
      <sz val="20"/>
      <color rgb="FFFF0000"/>
      <name val="Cambria"/>
      <family val="1"/>
    </font>
    <font>
      <b/>
      <sz val="12"/>
      <color rgb="FFFF0000"/>
      <name val="Arial"/>
      <family val="2"/>
    </font>
    <font>
      <b/>
      <sz val="16"/>
      <color rgb="FF002060"/>
      <name val="Cambria"/>
      <family val="1"/>
    </font>
    <font>
      <b/>
      <sz val="13"/>
      <color theme="1"/>
      <name val="Cambria"/>
      <family val="1"/>
    </font>
    <font>
      <b/>
      <sz val="15"/>
      <color rgb="FFFF0000"/>
      <name val="Cambria"/>
      <family val="1"/>
    </font>
    <font>
      <b/>
      <sz val="16"/>
      <color theme="1"/>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rgb="FFD9F1FF"/>
        <bgColor indexed="64"/>
      </patternFill>
    </fill>
    <fill>
      <patternFill patternType="solid">
        <fgColor theme="7" tint="0.39998000860214233"/>
        <bgColor indexed="64"/>
      </patternFill>
    </fill>
    <fill>
      <patternFill patternType="solid">
        <fgColor rgb="FFFEF6F0"/>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rgb="FFFECADA"/>
        <bgColor indexed="64"/>
      </patternFill>
    </fill>
    <fill>
      <patternFill patternType="solid">
        <fgColor rgb="FFFFFF00"/>
        <bgColor indexed="64"/>
      </patternFill>
    </fill>
    <fill>
      <patternFill patternType="solid">
        <fgColor rgb="FFFFC000"/>
        <bgColor indexed="64"/>
      </patternFill>
    </fill>
    <fill>
      <patternFill patternType="solid">
        <fgColor theme="9" tint="0.5999900102615356"/>
        <bgColor indexed="64"/>
      </patternFill>
    </fill>
  </fills>
  <borders count="4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style="thin"/>
      <right style="thin"/>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dashDotDot"/>
      <right>
        <color indexed="63"/>
      </right>
      <top style="dashDotDot"/>
      <bottom style="dashDotDot"/>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dashDot"/>
      <bottom style="thin"/>
    </border>
    <border>
      <left/>
      <right/>
      <top style="dashDot"/>
      <bottom style="dashDot"/>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93"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95"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25">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8"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44" fillId="0" borderId="0" xfId="57" applyFont="1" applyFill="1" applyAlignment="1">
      <alignment vertical="center"/>
      <protection/>
    </xf>
    <xf numFmtId="0" fontId="22" fillId="0" borderId="0" xfId="57" applyFont="1" applyFill="1" applyAlignment="1">
      <alignment horizontal="center"/>
      <protection/>
    </xf>
    <xf numFmtId="0" fontId="27"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8" fillId="25" borderId="10" xfId="57" applyFont="1" applyFill="1" applyBorder="1" applyAlignment="1" applyProtection="1">
      <alignment vertical="center" wrapText="1"/>
      <protection locked="0"/>
    </xf>
    <xf numFmtId="14" fontId="28" fillId="25" borderId="10"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96" fillId="0" borderId="0" xfId="57" applyFont="1" applyFill="1" applyBorder="1" applyAlignment="1">
      <alignment horizontal="center" vertical="center" wrapText="1"/>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97"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98" fillId="25" borderId="11" xfId="57" applyFont="1" applyFill="1" applyBorder="1" applyAlignment="1">
      <alignment horizontal="center" vertical="center" wrapText="1"/>
      <protection/>
    </xf>
    <xf numFmtId="14" fontId="98" fillId="25" borderId="11" xfId="57" applyNumberFormat="1" applyFont="1" applyFill="1" applyBorder="1" applyAlignment="1">
      <alignment horizontal="center" vertical="center" wrapText="1"/>
      <protection/>
    </xf>
    <xf numFmtId="0" fontId="98" fillId="25" borderId="11" xfId="57" applyNumberFormat="1" applyFont="1" applyFill="1" applyBorder="1" applyAlignment="1">
      <alignment horizontal="center" vertical="center" wrapText="1"/>
      <protection/>
    </xf>
    <xf numFmtId="0" fontId="99" fillId="25" borderId="11" xfId="57" applyFont="1" applyFill="1" applyBorder="1" applyAlignment="1">
      <alignment horizontal="center"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7" fillId="0" borderId="0" xfId="57" applyFont="1" applyFill="1">
      <alignment/>
      <protection/>
    </xf>
    <xf numFmtId="14" fontId="27" fillId="0" borderId="0" xfId="57" applyNumberFormat="1" applyFont="1" applyFill="1" applyAlignment="1">
      <alignment horizontal="center"/>
      <protection/>
    </xf>
    <xf numFmtId="49" fontId="27" fillId="0" borderId="0" xfId="57" applyNumberFormat="1" applyFont="1" applyFill="1" applyAlignment="1">
      <alignment horizontal="center"/>
      <protection/>
    </xf>
    <xf numFmtId="0" fontId="28" fillId="0" borderId="0" xfId="57" applyFont="1" applyFill="1" applyAlignment="1">
      <alignment horizontal="center"/>
      <protection/>
    </xf>
    <xf numFmtId="0" fontId="27" fillId="26" borderId="0" xfId="57" applyFont="1" applyFill="1" applyBorder="1" applyAlignment="1" applyProtection="1">
      <alignment horizontal="left" vertical="center" wrapText="1"/>
      <protection locked="0"/>
    </xf>
    <xf numFmtId="14" fontId="27" fillId="26" borderId="0" xfId="57" applyNumberFormat="1" applyFont="1" applyFill="1" applyBorder="1" applyAlignment="1" applyProtection="1">
      <alignment horizontal="left" vertical="center" wrapText="1"/>
      <protection locked="0"/>
    </xf>
    <xf numFmtId="0" fontId="28" fillId="26" borderId="0" xfId="57" applyFont="1" applyFill="1" applyBorder="1" applyAlignment="1" applyProtection="1">
      <alignment horizontal="center" vertical="center" wrapText="1"/>
      <protection locked="0"/>
    </xf>
    <xf numFmtId="0" fontId="27" fillId="26" borderId="0" xfId="57" applyFont="1" applyFill="1" applyBorder="1" applyAlignment="1" applyProtection="1">
      <alignment horizontal="center" wrapText="1"/>
      <protection locked="0"/>
    </xf>
    <xf numFmtId="0" fontId="27" fillId="26" borderId="0" xfId="57" applyFont="1" applyFill="1" applyBorder="1" applyAlignment="1" applyProtection="1">
      <alignment horizontal="left" wrapText="1"/>
      <protection locked="0"/>
    </xf>
    <xf numFmtId="0" fontId="27" fillId="26" borderId="0" xfId="57" applyFont="1" applyFill="1" applyAlignment="1" applyProtection="1">
      <alignment wrapText="1"/>
      <protection locked="0"/>
    </xf>
    <xf numFmtId="0" fontId="49" fillId="25" borderId="12" xfId="57" applyFont="1" applyFill="1" applyBorder="1" applyAlignment="1" applyProtection="1">
      <alignment vertical="center" wrapText="1"/>
      <protection locked="0"/>
    </xf>
    <xf numFmtId="0" fontId="50" fillId="25" borderId="12" xfId="57" applyFont="1" applyFill="1" applyBorder="1" applyAlignment="1" applyProtection="1">
      <alignment vertical="center" wrapText="1"/>
      <protection locked="0"/>
    </xf>
    <xf numFmtId="0" fontId="50" fillId="0" borderId="0" xfId="57" applyFont="1" applyAlignment="1" applyProtection="1">
      <alignment vertical="center" wrapText="1"/>
      <protection locked="0"/>
    </xf>
    <xf numFmtId="0" fontId="50" fillId="25" borderId="10" xfId="57" applyFont="1" applyFill="1" applyBorder="1" applyAlignment="1" applyProtection="1">
      <alignment vertical="center" wrapText="1"/>
      <protection locked="0"/>
    </xf>
    <xf numFmtId="0" fontId="36" fillId="0" borderId="11" xfId="57" applyFont="1" applyFill="1" applyBorder="1" applyAlignment="1">
      <alignment horizontal="center" vertical="center"/>
      <protection/>
    </xf>
    <xf numFmtId="178" fontId="51" fillId="0" borderId="11" xfId="57" applyNumberFormat="1" applyFont="1" applyFill="1" applyBorder="1" applyAlignment="1">
      <alignment horizontal="center" vertical="center"/>
      <protection/>
    </xf>
    <xf numFmtId="0" fontId="42" fillId="0" borderId="0" xfId="57" applyFont="1" applyFill="1">
      <alignment/>
      <protection/>
    </xf>
    <xf numFmtId="0" fontId="25" fillId="25" borderId="10" xfId="57" applyNumberFormat="1" applyFont="1" applyFill="1" applyBorder="1" applyAlignment="1" applyProtection="1">
      <alignment horizontal="right" vertical="center" wrapText="1"/>
      <protection locked="0"/>
    </xf>
    <xf numFmtId="0" fontId="27" fillId="0" borderId="0" xfId="57" applyFont="1" applyFill="1" applyAlignment="1" applyProtection="1">
      <alignment vertical="center" wrapText="1"/>
      <protection locked="0"/>
    </xf>
    <xf numFmtId="0" fontId="27" fillId="0" borderId="0" xfId="57" applyFont="1" applyFill="1" applyAlignment="1" applyProtection="1">
      <alignment wrapText="1"/>
      <protection locked="0"/>
    </xf>
    <xf numFmtId="0" fontId="27" fillId="0" borderId="0" xfId="57" applyFont="1" applyFill="1" applyAlignment="1" applyProtection="1">
      <alignment horizontal="center" vertical="center" wrapText="1"/>
      <protection locked="0"/>
    </xf>
    <xf numFmtId="0" fontId="27" fillId="0" borderId="0" xfId="57" applyFont="1" applyAlignment="1" applyProtection="1">
      <alignment horizontal="center" wrapText="1"/>
      <protection locked="0"/>
    </xf>
    <xf numFmtId="14" fontId="27" fillId="0" borderId="0" xfId="57" applyNumberFormat="1" applyFont="1" applyAlignment="1" applyProtection="1">
      <alignment horizontal="center" wrapText="1"/>
      <protection locked="0"/>
    </xf>
    <xf numFmtId="2" fontId="27" fillId="0" borderId="0" xfId="57" applyNumberFormat="1" applyFont="1" applyAlignment="1" applyProtection="1">
      <alignment horizontal="center" wrapText="1"/>
      <protection locked="0"/>
    </xf>
    <xf numFmtId="0" fontId="29" fillId="25" borderId="10" xfId="57" applyFont="1" applyFill="1" applyBorder="1" applyAlignment="1" applyProtection="1">
      <alignment vertical="center" wrapText="1"/>
      <protection locked="0"/>
    </xf>
    <xf numFmtId="0" fontId="36" fillId="0" borderId="11" xfId="57" applyFont="1" applyFill="1" applyBorder="1" applyAlignment="1" applyProtection="1">
      <alignment horizontal="center" vertical="center" wrapText="1"/>
      <protection locked="0"/>
    </xf>
    <xf numFmtId="0" fontId="100" fillId="0" borderId="11" xfId="57" applyFont="1" applyFill="1" applyBorder="1" applyAlignment="1" applyProtection="1">
      <alignment horizontal="center" vertical="center" wrapText="1"/>
      <protection locked="0"/>
    </xf>
    <xf numFmtId="14" fontId="36" fillId="0" borderId="11" xfId="57" applyNumberFormat="1" applyFont="1" applyFill="1" applyBorder="1" applyAlignment="1" applyProtection="1">
      <alignment horizontal="center" vertical="center" wrapText="1"/>
      <protection locked="0"/>
    </xf>
    <xf numFmtId="0" fontId="36" fillId="5" borderId="0" xfId="0" applyFont="1" applyFill="1" applyAlignment="1">
      <alignment horizontal="center" vertical="center"/>
    </xf>
    <xf numFmtId="0" fontId="36" fillId="0" borderId="0" xfId="0" applyFont="1" applyAlignment="1">
      <alignment horizontal="center" vertical="center"/>
    </xf>
    <xf numFmtId="0" fontId="53" fillId="0" borderId="11" xfId="0" applyFont="1" applyBorder="1" applyAlignment="1">
      <alignment vertical="center" wrapText="1"/>
    </xf>
    <xf numFmtId="0" fontId="54" fillId="5" borderId="0" xfId="0" applyFont="1" applyFill="1" applyAlignment="1">
      <alignment horizontal="center" vertical="center"/>
    </xf>
    <xf numFmtId="0" fontId="54" fillId="0" borderId="0" xfId="0" applyFont="1" applyAlignment="1">
      <alignment horizontal="center" vertical="center"/>
    </xf>
    <xf numFmtId="0" fontId="26" fillId="0" borderId="0" xfId="0" applyFont="1" applyAlignment="1">
      <alignment horizontal="center" vertical="center"/>
    </xf>
    <xf numFmtId="0" fontId="54" fillId="0" borderId="0" xfId="0" applyFont="1" applyAlignment="1">
      <alignment horizontal="center" vertical="center" wrapText="1"/>
    </xf>
    <xf numFmtId="0" fontId="36" fillId="0" borderId="0" xfId="0" applyFont="1" applyAlignment="1">
      <alignment horizontal="center" vertical="center" wrapText="1"/>
    </xf>
    <xf numFmtId="0" fontId="101" fillId="25" borderId="11" xfId="0" applyFont="1" applyFill="1" applyBorder="1" applyAlignment="1">
      <alignment horizontal="left" vertical="center" wrapText="1"/>
    </xf>
    <xf numFmtId="0" fontId="101" fillId="25" borderId="11" xfId="0" applyFont="1" applyFill="1" applyBorder="1" applyAlignment="1">
      <alignment vertical="center" wrapText="1"/>
    </xf>
    <xf numFmtId="0" fontId="102" fillId="27" borderId="11" xfId="0" applyFont="1" applyFill="1" applyBorder="1" applyAlignment="1">
      <alignment horizontal="center" vertical="center" wrapText="1"/>
    </xf>
    <xf numFmtId="14" fontId="36" fillId="0" borderId="11" xfId="57" applyNumberFormat="1" applyFont="1" applyFill="1" applyBorder="1" applyAlignment="1">
      <alignment horizontal="center" vertical="center"/>
      <protection/>
    </xf>
    <xf numFmtId="176" fontId="36" fillId="0" borderId="11" xfId="57" applyNumberFormat="1" applyFont="1" applyFill="1" applyBorder="1" applyAlignment="1">
      <alignment horizontal="center" vertical="center"/>
      <protection/>
    </xf>
    <xf numFmtId="14" fontId="99" fillId="25" borderId="11" xfId="57" applyNumberFormat="1" applyFont="1" applyFill="1" applyBorder="1" applyAlignment="1">
      <alignment horizontal="center" vertical="center" wrapText="1"/>
      <protection/>
    </xf>
    <xf numFmtId="0" fontId="99" fillId="25" borderId="11" xfId="57" applyNumberFormat="1" applyFont="1" applyFill="1" applyBorder="1" applyAlignment="1">
      <alignment horizontal="center" vertical="center" wrapText="1"/>
      <protection/>
    </xf>
    <xf numFmtId="0" fontId="103" fillId="2" borderId="11" xfId="0" applyFont="1" applyFill="1" applyBorder="1" applyAlignment="1">
      <alignment horizontal="center" vertical="center" wrapText="1"/>
    </xf>
    <xf numFmtId="0" fontId="45" fillId="0" borderId="0" xfId="0" applyFont="1" applyBorder="1" applyAlignment="1">
      <alignment vertical="center" wrapText="1"/>
    </xf>
    <xf numFmtId="0" fontId="104" fillId="25" borderId="11" xfId="0" applyNumberFormat="1" applyFont="1" applyFill="1" applyBorder="1" applyAlignment="1">
      <alignment horizontal="center" vertical="center" wrapText="1"/>
    </xf>
    <xf numFmtId="0" fontId="105" fillId="25" borderId="11" xfId="0" applyNumberFormat="1" applyFont="1" applyFill="1" applyBorder="1" applyAlignment="1">
      <alignment horizontal="center" vertical="center" wrapText="1"/>
    </xf>
    <xf numFmtId="14" fontId="105" fillId="25" borderId="11" xfId="0" applyNumberFormat="1" applyFont="1" applyFill="1" applyBorder="1" applyAlignment="1">
      <alignment horizontal="center" vertical="center" wrapText="1"/>
    </xf>
    <xf numFmtId="0" fontId="105" fillId="25" borderId="11" xfId="0" applyNumberFormat="1" applyFont="1" applyFill="1" applyBorder="1" applyAlignment="1">
      <alignment horizontal="left" vertical="center" wrapText="1"/>
    </xf>
    <xf numFmtId="176" fontId="105" fillId="25" borderId="11" xfId="0" applyNumberFormat="1" applyFont="1" applyFill="1" applyBorder="1" applyAlignment="1">
      <alignment horizontal="center" vertical="center" wrapText="1"/>
    </xf>
    <xf numFmtId="172" fontId="105" fillId="25" borderId="11" xfId="0" applyNumberFormat="1" applyFont="1" applyFill="1" applyBorder="1" applyAlignment="1">
      <alignment horizontal="center" vertical="center" wrapText="1"/>
    </xf>
    <xf numFmtId="0" fontId="58" fillId="0" borderId="0" xfId="0" applyFont="1" applyAlignment="1">
      <alignment vertical="center" wrapText="1"/>
    </xf>
    <xf numFmtId="0" fontId="106" fillId="0" borderId="0" xfId="0" applyFont="1" applyFill="1" applyAlignment="1">
      <alignment/>
    </xf>
    <xf numFmtId="0" fontId="107" fillId="0" borderId="11" xfId="49" applyNumberFormat="1" applyFont="1" applyFill="1" applyBorder="1" applyAlignment="1" applyProtection="1">
      <alignment horizontal="center" vertical="center" wrapText="1"/>
      <protection/>
    </xf>
    <xf numFmtId="14" fontId="108" fillId="26" borderId="11" xfId="49" applyNumberFormat="1" applyFont="1" applyFill="1" applyBorder="1" applyAlignment="1" applyProtection="1">
      <alignment horizontal="center" vertical="center" wrapText="1"/>
      <protection/>
    </xf>
    <xf numFmtId="176" fontId="108" fillId="26" borderId="11" xfId="49" applyNumberFormat="1" applyFont="1" applyFill="1" applyBorder="1" applyAlignment="1" applyProtection="1">
      <alignment horizontal="center" vertical="center" wrapText="1"/>
      <protection/>
    </xf>
    <xf numFmtId="1" fontId="108" fillId="26" borderId="11" xfId="49" applyNumberFormat="1" applyFont="1" applyFill="1" applyBorder="1" applyAlignment="1" applyProtection="1">
      <alignment horizontal="center" vertical="center" wrapText="1"/>
      <protection/>
    </xf>
    <xf numFmtId="49" fontId="108" fillId="26" borderId="11" xfId="49" applyNumberFormat="1" applyFont="1" applyFill="1" applyBorder="1" applyAlignment="1" applyProtection="1">
      <alignment horizontal="center" vertical="center" wrapText="1"/>
      <protection/>
    </xf>
    <xf numFmtId="0" fontId="58" fillId="26" borderId="11" xfId="0" applyNumberFormat="1" applyFont="1" applyFill="1" applyBorder="1" applyAlignment="1">
      <alignment horizontal="left" vertical="center" wrapText="1"/>
    </xf>
    <xf numFmtId="172" fontId="58" fillId="26" borderId="11" xfId="0" applyNumberFormat="1" applyFont="1" applyFill="1" applyBorder="1" applyAlignment="1">
      <alignment horizontal="center" vertical="center" wrapText="1"/>
    </xf>
    <xf numFmtId="176" fontId="58" fillId="26" borderId="11" xfId="0" applyNumberFormat="1" applyFont="1" applyFill="1" applyBorder="1" applyAlignment="1">
      <alignment horizontal="center" vertical="center" wrapText="1"/>
    </xf>
    <xf numFmtId="0" fontId="58" fillId="26" borderId="11" xfId="0" applyNumberFormat="1" applyFont="1" applyFill="1" applyBorder="1" applyAlignment="1">
      <alignment horizontal="center" vertical="center" wrapText="1"/>
    </xf>
    <xf numFmtId="0" fontId="108" fillId="26" borderId="11" xfId="49" applyNumberFormat="1" applyFont="1" applyFill="1" applyBorder="1" applyAlignment="1" applyProtection="1">
      <alignment horizontal="left" vertical="center" wrapText="1"/>
      <protection/>
    </xf>
    <xf numFmtId="0" fontId="109" fillId="26" borderId="11" xfId="49" applyNumberFormat="1" applyFont="1" applyFill="1" applyBorder="1" applyAlignment="1" applyProtection="1">
      <alignment horizontal="center" vertical="center" wrapText="1"/>
      <protection/>
    </xf>
    <xf numFmtId="0" fontId="103" fillId="28" borderId="13" xfId="0" applyFont="1" applyFill="1" applyBorder="1" applyAlignment="1">
      <alignment vertical="center" wrapText="1"/>
    </xf>
    <xf numFmtId="0" fontId="0" fillId="0" borderId="0" xfId="0" applyNumberFormat="1" applyFont="1" applyAlignment="1">
      <alignment horizontal="left"/>
    </xf>
    <xf numFmtId="0" fontId="110" fillId="25" borderId="11" xfId="0" applyNumberFormat="1" applyFont="1" applyFill="1" applyBorder="1" applyAlignment="1">
      <alignment horizontal="center" vertical="center" wrapText="1"/>
    </xf>
    <xf numFmtId="0" fontId="22" fillId="29" borderId="14" xfId="0" applyFont="1" applyFill="1" applyBorder="1" applyAlignment="1">
      <alignment/>
    </xf>
    <xf numFmtId="0" fontId="22" fillId="29" borderId="15" xfId="0" applyFont="1" applyFill="1" applyBorder="1" applyAlignment="1">
      <alignment/>
    </xf>
    <xf numFmtId="0" fontId="22" fillId="29" borderId="16" xfId="0" applyFont="1" applyFill="1" applyBorder="1" applyAlignment="1">
      <alignment/>
    </xf>
    <xf numFmtId="0" fontId="26" fillId="29" borderId="17" xfId="0" applyFont="1" applyFill="1" applyBorder="1" applyAlignment="1">
      <alignment/>
    </xf>
    <xf numFmtId="0" fontId="26" fillId="29" borderId="0" xfId="0" applyFont="1" applyFill="1" applyBorder="1" applyAlignment="1">
      <alignment/>
    </xf>
    <xf numFmtId="0" fontId="26" fillId="29" borderId="18" xfId="0" applyFont="1" applyFill="1" applyBorder="1" applyAlignment="1">
      <alignment/>
    </xf>
    <xf numFmtId="0" fontId="22" fillId="29" borderId="17" xfId="0" applyFont="1" applyFill="1" applyBorder="1" applyAlignment="1">
      <alignment/>
    </xf>
    <xf numFmtId="0" fontId="22" fillId="29" borderId="0" xfId="0" applyFont="1" applyFill="1" applyBorder="1" applyAlignment="1">
      <alignment/>
    </xf>
    <xf numFmtId="0" fontId="22" fillId="29" borderId="18" xfId="0" applyFont="1" applyFill="1" applyBorder="1" applyAlignment="1">
      <alignment/>
    </xf>
    <xf numFmtId="172" fontId="111" fillId="29" borderId="19" xfId="0" applyNumberFormat="1" applyFont="1" applyFill="1" applyBorder="1" applyAlignment="1">
      <alignment vertical="center" wrapText="1"/>
    </xf>
    <xf numFmtId="172" fontId="111" fillId="29" borderId="20" xfId="0" applyNumberFormat="1" applyFont="1" applyFill="1" applyBorder="1" applyAlignment="1">
      <alignment vertical="center" wrapText="1"/>
    </xf>
    <xf numFmtId="0" fontId="112" fillId="0" borderId="11" xfId="57" applyFont="1" applyFill="1" applyBorder="1" applyAlignment="1">
      <alignment horizontal="center" vertical="center"/>
      <protection/>
    </xf>
    <xf numFmtId="178" fontId="36" fillId="0" borderId="11" xfId="57" applyNumberFormat="1" applyFont="1" applyFill="1" applyBorder="1" applyAlignment="1" applyProtection="1">
      <alignment horizontal="center" vertical="center" wrapText="1"/>
      <protection locked="0"/>
    </xf>
    <xf numFmtId="0" fontId="113" fillId="0" borderId="11" xfId="57" applyFont="1" applyFill="1" applyBorder="1" applyAlignment="1">
      <alignment horizontal="left" vertical="center" wrapText="1"/>
      <protection/>
    </xf>
    <xf numFmtId="177" fontId="99" fillId="25" borderId="11" xfId="57" applyNumberFormat="1" applyFont="1" applyFill="1" applyBorder="1" applyAlignment="1">
      <alignment horizontal="center" vertical="center" wrapText="1"/>
      <protection/>
    </xf>
    <xf numFmtId="177" fontId="26" fillId="0" borderId="0" xfId="57" applyNumberFormat="1" applyFont="1" applyFill="1" applyBorder="1" applyAlignment="1">
      <alignment horizontal="center" vertical="center"/>
      <protection/>
    </xf>
    <xf numFmtId="177" fontId="22" fillId="0" borderId="0" xfId="57" applyNumberFormat="1" applyFont="1" applyFill="1" applyAlignment="1">
      <alignment horizontal="center"/>
      <protection/>
    </xf>
    <xf numFmtId="177" fontId="22" fillId="0" borderId="0" xfId="57" applyNumberFormat="1" applyFont="1" applyFill="1">
      <alignment/>
      <protection/>
    </xf>
    <xf numFmtId="177" fontId="27" fillId="24" borderId="0" xfId="57" applyNumberFormat="1" applyFont="1" applyFill="1" applyBorder="1" applyAlignment="1" applyProtection="1">
      <alignment horizontal="left" wrapText="1"/>
      <protection locked="0"/>
    </xf>
    <xf numFmtId="177" fontId="36" fillId="0" borderId="11" xfId="57" applyNumberFormat="1" applyFont="1" applyFill="1" applyBorder="1" applyAlignment="1">
      <alignment horizontal="center" vertical="center"/>
      <protection/>
    </xf>
    <xf numFmtId="177" fontId="22" fillId="0" borderId="0" xfId="57" applyNumberFormat="1" applyFont="1" applyFill="1" applyBorder="1" applyAlignment="1">
      <alignment horizontal="center" vertical="center"/>
      <protection/>
    </xf>
    <xf numFmtId="177" fontId="22" fillId="0" borderId="0" xfId="57" applyNumberFormat="1" applyFont="1" applyFill="1" applyAlignment="1">
      <alignment horizontal="left"/>
      <protection/>
    </xf>
    <xf numFmtId="178" fontId="58" fillId="26" borderId="11" xfId="0" applyNumberFormat="1" applyFont="1" applyFill="1" applyBorder="1" applyAlignment="1">
      <alignment horizontal="center" vertical="center" wrapText="1"/>
    </xf>
    <xf numFmtId="177" fontId="58" fillId="26" borderId="11" xfId="0" applyNumberFormat="1" applyFont="1" applyFill="1" applyBorder="1" applyAlignment="1">
      <alignment horizontal="center" vertical="center" wrapText="1"/>
    </xf>
    <xf numFmtId="178" fontId="114" fillId="0" borderId="11" xfId="57" applyNumberFormat="1" applyFont="1" applyFill="1" applyBorder="1" applyAlignment="1" applyProtection="1">
      <alignment horizontal="center" vertical="center" wrapText="1"/>
      <protection hidden="1"/>
    </xf>
    <xf numFmtId="178" fontId="115" fillId="0" borderId="11" xfId="57" applyNumberFormat="1" applyFont="1" applyFill="1" applyBorder="1" applyAlignment="1" applyProtection="1">
      <alignment horizontal="center" vertical="center" wrapText="1"/>
      <protection locked="0"/>
    </xf>
    <xf numFmtId="0" fontId="36" fillId="0" borderId="11" xfId="57" applyFont="1" applyFill="1" applyBorder="1" applyAlignment="1" applyProtection="1">
      <alignment horizontal="left" vertical="center" wrapText="1"/>
      <protection locked="0"/>
    </xf>
    <xf numFmtId="0" fontId="32" fillId="25" borderId="12" xfId="57" applyFont="1" applyFill="1" applyBorder="1" applyAlignment="1" applyProtection="1">
      <alignment horizontal="right" vertical="center" wrapText="1"/>
      <protection locked="0"/>
    </xf>
    <xf numFmtId="0" fontId="36" fillId="5" borderId="0" xfId="0" applyFont="1" applyFill="1" applyAlignment="1">
      <alignment vertical="center"/>
    </xf>
    <xf numFmtId="178" fontId="113" fillId="0" borderId="11" xfId="57" applyNumberFormat="1" applyFont="1" applyFill="1" applyBorder="1" applyAlignment="1" applyProtection="1">
      <alignment horizontal="center" vertical="center" wrapText="1"/>
      <protection locked="0"/>
    </xf>
    <xf numFmtId="0" fontId="100" fillId="0" borderId="11" xfId="57" applyFont="1" applyFill="1" applyBorder="1" applyAlignment="1">
      <alignment horizontal="center" vertical="center"/>
      <protection/>
    </xf>
    <xf numFmtId="0" fontId="36" fillId="0" borderId="11" xfId="57" applyNumberFormat="1" applyFont="1" applyFill="1" applyBorder="1" applyAlignment="1">
      <alignment horizontal="left" vertical="center" wrapText="1"/>
      <protection/>
    </xf>
    <xf numFmtId="178" fontId="68" fillId="0" borderId="11" xfId="57" applyNumberFormat="1" applyFont="1" applyFill="1" applyBorder="1" applyAlignment="1">
      <alignment horizontal="center" vertical="center"/>
      <protection/>
    </xf>
    <xf numFmtId="178" fontId="116" fillId="25" borderId="10" xfId="57" applyNumberFormat="1" applyFont="1" applyFill="1" applyBorder="1" applyAlignment="1" applyProtection="1">
      <alignment vertical="center" wrapText="1"/>
      <protection locked="0"/>
    </xf>
    <xf numFmtId="0" fontId="109" fillId="0" borderId="11" xfId="0" applyFont="1" applyBorder="1" applyAlignment="1">
      <alignment horizontal="center" vertical="center"/>
    </xf>
    <xf numFmtId="0" fontId="117"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176" fontId="37" fillId="0" borderId="11" xfId="0" applyNumberFormat="1" applyFont="1" applyBorder="1" applyAlignment="1">
      <alignment horizontal="center" vertical="center"/>
    </xf>
    <xf numFmtId="177" fontId="37" fillId="0" borderId="11" xfId="0" applyNumberFormat="1" applyFont="1" applyBorder="1" applyAlignment="1">
      <alignment horizontal="center" vertical="center"/>
    </xf>
    <xf numFmtId="0" fontId="27" fillId="0" borderId="0" xfId="57" applyFont="1" applyAlignment="1" applyProtection="1">
      <alignment horizontal="center" vertical="center" wrapText="1"/>
      <protection locked="0"/>
    </xf>
    <xf numFmtId="176" fontId="27" fillId="0" borderId="0" xfId="57" applyNumberFormat="1" applyFont="1" applyAlignment="1" applyProtection="1">
      <alignment horizontal="center" vertical="center" wrapText="1"/>
      <protection locked="0"/>
    </xf>
    <xf numFmtId="176" fontId="27" fillId="0" borderId="0" xfId="57" applyNumberFormat="1" applyFont="1" applyFill="1" applyAlignment="1">
      <alignment horizontal="center" vertical="center"/>
      <protection/>
    </xf>
    <xf numFmtId="0" fontId="27" fillId="0" borderId="0" xfId="57" applyFont="1" applyFill="1" applyAlignment="1">
      <alignment horizontal="center" vertical="center"/>
      <protection/>
    </xf>
    <xf numFmtId="177" fontId="27" fillId="0" borderId="0" xfId="57" applyNumberFormat="1" applyFont="1" applyAlignment="1" applyProtection="1">
      <alignment horizontal="center" vertical="center" wrapText="1"/>
      <protection locked="0"/>
    </xf>
    <xf numFmtId="177" fontId="27"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178" fontId="24" fillId="0" borderId="0" xfId="57" applyNumberFormat="1" applyFont="1" applyAlignment="1" applyProtection="1">
      <alignment horizontal="center" vertical="center" wrapText="1"/>
      <protection locked="0"/>
    </xf>
    <xf numFmtId="178" fontId="24" fillId="0" borderId="0" xfId="57" applyNumberFormat="1" applyFont="1" applyFill="1" applyAlignment="1">
      <alignment horizontal="center" vertical="center"/>
      <protection/>
    </xf>
    <xf numFmtId="0" fontId="27" fillId="0" borderId="0" xfId="57" applyFont="1" applyAlignment="1" applyProtection="1">
      <alignment horizontal="center" vertical="center" wrapText="1"/>
      <protection locked="0"/>
    </xf>
    <xf numFmtId="178" fontId="27" fillId="0" borderId="0" xfId="57" applyNumberFormat="1" applyFont="1" applyAlignment="1" applyProtection="1">
      <alignment horizontal="center" vertical="center" wrapText="1"/>
      <protection locked="0"/>
    </xf>
    <xf numFmtId="178" fontId="27" fillId="0" borderId="0" xfId="57" applyNumberFormat="1" applyFont="1" applyFill="1" applyAlignment="1" applyProtection="1">
      <alignment horizontal="center" vertical="center" wrapText="1"/>
      <protection locked="0"/>
    </xf>
    <xf numFmtId="1" fontId="116" fillId="0" borderId="11" xfId="57" applyNumberFormat="1" applyFont="1" applyFill="1" applyBorder="1" applyAlignment="1" applyProtection="1">
      <alignment horizontal="center" vertical="center" wrapText="1"/>
      <protection locked="0"/>
    </xf>
    <xf numFmtId="0" fontId="101" fillId="27" borderId="21" xfId="57" applyFont="1" applyFill="1" applyBorder="1" applyAlignment="1">
      <alignment vertical="center"/>
      <protection/>
    </xf>
    <xf numFmtId="0" fontId="101" fillId="27" borderId="22" xfId="57" applyFont="1" applyFill="1" applyBorder="1" applyAlignment="1">
      <alignment vertical="center"/>
      <protection/>
    </xf>
    <xf numFmtId="0" fontId="101" fillId="27" borderId="23" xfId="57" applyFont="1" applyFill="1" applyBorder="1" applyAlignment="1">
      <alignment vertical="center"/>
      <protection/>
    </xf>
    <xf numFmtId="175" fontId="25" fillId="24" borderId="0" xfId="57" applyNumberFormat="1" applyFont="1" applyFill="1" applyBorder="1" applyAlignment="1" applyProtection="1">
      <alignment horizontal="center" vertical="center" wrapText="1"/>
      <protection locked="0"/>
    </xf>
    <xf numFmtId="0" fontId="118" fillId="27" borderId="22" xfId="57" applyFont="1" applyFill="1" applyBorder="1" applyAlignment="1">
      <alignment horizontal="right" vertical="center"/>
      <protection/>
    </xf>
    <xf numFmtId="49" fontId="119" fillId="27" borderId="22" xfId="57" applyNumberFormat="1" applyFont="1" applyFill="1" applyBorder="1" applyAlignment="1">
      <alignment horizontal="left" vertical="center"/>
      <protection/>
    </xf>
    <xf numFmtId="49" fontId="27" fillId="0" borderId="11" xfId="57" applyNumberFormat="1" applyFont="1" applyFill="1" applyBorder="1" applyAlignment="1" applyProtection="1">
      <alignment vertical="center" wrapText="1"/>
      <protection locked="0"/>
    </xf>
    <xf numFmtId="1" fontId="116" fillId="0" borderId="11" xfId="57" applyNumberFormat="1" applyFont="1" applyFill="1" applyBorder="1" applyAlignment="1">
      <alignment horizontal="center" vertical="center"/>
      <protection/>
    </xf>
    <xf numFmtId="0" fontId="120" fillId="0" borderId="11" xfId="57" applyNumberFormat="1" applyFont="1" applyFill="1" applyBorder="1" applyAlignment="1">
      <alignment horizontal="center" vertical="center"/>
      <protection/>
    </xf>
    <xf numFmtId="0" fontId="22" fillId="0" borderId="11" xfId="0" applyFont="1" applyBorder="1" applyAlignment="1">
      <alignment vertical="center"/>
    </xf>
    <xf numFmtId="0" fontId="37"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3" fillId="0" borderId="11" xfId="57" applyNumberFormat="1" applyFont="1" applyFill="1" applyBorder="1" applyAlignment="1">
      <alignment horizontal="center" vertical="center"/>
      <protection/>
    </xf>
    <xf numFmtId="49" fontId="73" fillId="30" borderId="11" xfId="57" applyNumberFormat="1" applyFont="1" applyFill="1" applyBorder="1" applyAlignment="1" applyProtection="1">
      <alignment horizontal="center" vertical="center"/>
      <protection hidden="1" locked="0"/>
    </xf>
    <xf numFmtId="49" fontId="73" fillId="30" borderId="11" xfId="57" applyNumberFormat="1" applyFont="1" applyFill="1" applyBorder="1" applyAlignment="1">
      <alignment horizontal="center" vertical="center"/>
      <protection/>
    </xf>
    <xf numFmtId="49" fontId="73" fillId="0" borderId="11" xfId="57" applyNumberFormat="1" applyFont="1" applyFill="1" applyBorder="1" applyAlignment="1" applyProtection="1">
      <alignment horizontal="center" vertical="center"/>
      <protection hidden="1" locked="0"/>
    </xf>
    <xf numFmtId="49" fontId="73" fillId="30" borderId="11" xfId="57" applyNumberFormat="1" applyFont="1" applyFill="1" applyBorder="1" applyAlignment="1">
      <alignment vertical="center"/>
      <protection/>
    </xf>
    <xf numFmtId="49" fontId="73" fillId="0" borderId="11" xfId="57" applyNumberFormat="1" applyFont="1" applyFill="1" applyBorder="1" applyAlignment="1">
      <alignment vertical="center"/>
      <protection/>
    </xf>
    <xf numFmtId="1" fontId="36" fillId="0" borderId="11" xfId="57" applyNumberFormat="1" applyFont="1" applyFill="1" applyBorder="1" applyAlignment="1">
      <alignment horizontal="center" vertical="center"/>
      <protection/>
    </xf>
    <xf numFmtId="0" fontId="116" fillId="0" borderId="11" xfId="57"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74" fillId="0" borderId="11" xfId="57" applyFont="1" applyFill="1" applyBorder="1" applyAlignment="1">
      <alignment horizontal="center" vertical="center"/>
      <protection/>
    </xf>
    <xf numFmtId="1" fontId="102" fillId="0" borderId="11" xfId="57" applyNumberFormat="1" applyFont="1" applyFill="1" applyBorder="1" applyAlignment="1">
      <alignment horizontal="center" vertical="center" wrapText="1"/>
      <protection/>
    </xf>
    <xf numFmtId="14" fontId="121" fillId="0" borderId="11" xfId="57" applyNumberFormat="1" applyFont="1" applyFill="1" applyBorder="1" applyAlignment="1">
      <alignment horizontal="center" vertical="center" wrapText="1"/>
      <protection/>
    </xf>
    <xf numFmtId="0" fontId="121" fillId="0" borderId="11" xfId="57" applyFont="1" applyFill="1" applyBorder="1" applyAlignment="1">
      <alignment horizontal="left" vertical="center" wrapText="1"/>
      <protection/>
    </xf>
    <xf numFmtId="0" fontId="98" fillId="31" borderId="11" xfId="57" applyFont="1" applyFill="1" applyBorder="1" applyAlignment="1" applyProtection="1">
      <alignment horizontal="center" vertical="center" wrapText="1"/>
      <protection locked="0"/>
    </xf>
    <xf numFmtId="0" fontId="122" fillId="31" borderId="11" xfId="57"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right" vertical="center" wrapText="1"/>
      <protection locked="0"/>
    </xf>
    <xf numFmtId="0" fontId="77" fillId="32" borderId="0" xfId="0" applyFont="1" applyFill="1" applyAlignment="1">
      <alignment/>
    </xf>
    <xf numFmtId="0" fontId="36" fillId="32" borderId="0" xfId="0" applyFont="1" applyFill="1" applyAlignment="1">
      <alignment horizontal="center" vertical="center"/>
    </xf>
    <xf numFmtId="0" fontId="54" fillId="32" borderId="0" xfId="0" applyFont="1" applyFill="1" applyAlignment="1">
      <alignment horizontal="center" vertical="center"/>
    </xf>
    <xf numFmtId="0" fontId="26" fillId="32" borderId="0" xfId="0" applyFont="1" applyFill="1" applyAlignment="1">
      <alignment horizontal="center" vertical="center"/>
    </xf>
    <xf numFmtId="0" fontId="54" fillId="32" borderId="0" xfId="0" applyFont="1" applyFill="1" applyAlignment="1">
      <alignment horizontal="center" vertical="center" wrapText="1"/>
    </xf>
    <xf numFmtId="2" fontId="123" fillId="33" borderId="11" xfId="49" applyNumberFormat="1" applyFont="1" applyFill="1" applyBorder="1" applyAlignment="1" applyProtection="1">
      <alignment horizontal="center" vertical="center" wrapText="1"/>
      <protection/>
    </xf>
    <xf numFmtId="0" fontId="32" fillId="18" borderId="12" xfId="57" applyNumberFormat="1" applyFont="1" applyFill="1" applyBorder="1" applyAlignment="1" applyProtection="1">
      <alignment horizontal="right" vertical="center" wrapText="1"/>
      <protection locked="0"/>
    </xf>
    <xf numFmtId="0" fontId="98" fillId="31" borderId="11" xfId="57" applyFont="1" applyFill="1" applyBorder="1" applyAlignment="1" applyProtection="1">
      <alignment horizontal="center" vertical="center" wrapText="1"/>
      <protection locked="0"/>
    </xf>
    <xf numFmtId="0" fontId="122" fillId="31" borderId="11" xfId="57" applyFont="1" applyFill="1" applyBorder="1" applyAlignment="1" applyProtection="1">
      <alignment horizontal="center" vertical="center" wrapText="1"/>
      <protection locked="0"/>
    </xf>
    <xf numFmtId="0" fontId="32" fillId="25" borderId="12" xfId="57"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0" fontId="98" fillId="31" borderId="11" xfId="57" applyFont="1" applyFill="1" applyBorder="1" applyAlignment="1" applyProtection="1">
      <alignment horizontal="center" vertical="center" wrapText="1"/>
      <protection locked="0"/>
    </xf>
    <xf numFmtId="0" fontId="122" fillId="31" borderId="11" xfId="57" applyFont="1" applyFill="1" applyBorder="1" applyAlignment="1" applyProtection="1">
      <alignment horizontal="center" vertical="center" wrapText="1"/>
      <protection locked="0"/>
    </xf>
    <xf numFmtId="0" fontId="33" fillId="26" borderId="13" xfId="57" applyFont="1" applyFill="1" applyBorder="1" applyAlignment="1" applyProtection="1">
      <alignment horizontal="center" vertical="center" wrapText="1"/>
      <protection locked="0"/>
    </xf>
    <xf numFmtId="176" fontId="102" fillId="26" borderId="24" xfId="57" applyNumberFormat="1" applyFont="1" applyFill="1" applyBorder="1" applyAlignment="1" applyProtection="1">
      <alignment horizontal="center" vertical="center" wrapText="1"/>
      <protection locked="0"/>
    </xf>
    <xf numFmtId="0" fontId="42" fillId="33" borderId="11" xfId="49" applyFont="1" applyFill="1" applyBorder="1" applyAlignment="1" applyProtection="1">
      <alignment horizontal="left" vertical="center" wrapText="1"/>
      <protection/>
    </xf>
    <xf numFmtId="173" fontId="116" fillId="34" borderId="11" xfId="0" applyNumberFormat="1" applyFont="1" applyFill="1" applyBorder="1" applyAlignment="1">
      <alignment horizontal="center" vertical="center" wrapText="1"/>
    </xf>
    <xf numFmtId="0" fontId="41" fillId="0" borderId="0" xfId="0" applyFont="1" applyAlignment="1">
      <alignment/>
    </xf>
    <xf numFmtId="0" fontId="25" fillId="26" borderId="0" xfId="57" applyFont="1" applyFill="1" applyAlignment="1" applyProtection="1">
      <alignment wrapText="1"/>
      <protection locked="0"/>
    </xf>
    <xf numFmtId="0" fontId="27" fillId="26" borderId="11" xfId="57" applyFont="1" applyFill="1" applyBorder="1" applyAlignment="1" applyProtection="1">
      <alignment horizontal="center" vertical="center" wrapText="1"/>
      <protection locked="0"/>
    </xf>
    <xf numFmtId="0" fontId="110" fillId="26" borderId="11" xfId="57" applyFont="1" applyFill="1" applyBorder="1" applyAlignment="1" applyProtection="1">
      <alignment horizontal="center" vertical="center" wrapText="1"/>
      <protection hidden="1"/>
    </xf>
    <xf numFmtId="0" fontId="104" fillId="26" borderId="11" xfId="57" applyFont="1" applyFill="1" applyBorder="1" applyAlignment="1" applyProtection="1">
      <alignment horizontal="center" vertical="center" wrapText="1"/>
      <protection locked="0"/>
    </xf>
    <xf numFmtId="176" fontId="22" fillId="26" borderId="11" xfId="57" applyNumberFormat="1" applyFont="1" applyFill="1" applyBorder="1" applyAlignment="1" applyProtection="1">
      <alignment horizontal="center" vertical="center" wrapText="1"/>
      <protection locked="0"/>
    </xf>
    <xf numFmtId="49" fontId="27" fillId="26" borderId="11" xfId="57" applyNumberFormat="1" applyFont="1" applyFill="1" applyBorder="1" applyAlignment="1" applyProtection="1">
      <alignment horizontal="center" vertical="center" wrapText="1"/>
      <protection locked="0"/>
    </xf>
    <xf numFmtId="1" fontId="27"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horizontal="center" wrapText="1"/>
      <protection locked="0"/>
    </xf>
    <xf numFmtId="0" fontId="22" fillId="26" borderId="11" xfId="57" applyFont="1" applyFill="1" applyBorder="1" applyAlignment="1" applyProtection="1">
      <alignment horizontal="center" vertical="center" wrapText="1"/>
      <protection locked="0"/>
    </xf>
    <xf numFmtId="49" fontId="22" fillId="26" borderId="11" xfId="57" applyNumberFormat="1" applyFont="1" applyFill="1" applyBorder="1" applyAlignment="1" applyProtection="1">
      <alignment horizontal="center" vertical="center" wrapText="1"/>
      <protection locked="0"/>
    </xf>
    <xf numFmtId="1" fontId="22"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vertical="center" wrapText="1"/>
      <protection locked="0"/>
    </xf>
    <xf numFmtId="0" fontId="110" fillId="26" borderId="24" xfId="57" applyFont="1" applyFill="1" applyBorder="1" applyAlignment="1" applyProtection="1">
      <alignment horizontal="center" vertical="center" wrapText="1"/>
      <protection hidden="1"/>
    </xf>
    <xf numFmtId="49" fontId="22" fillId="26" borderId="24" xfId="57" applyNumberFormat="1" applyFont="1" applyFill="1" applyBorder="1" applyAlignment="1" applyProtection="1">
      <alignment horizontal="center" vertical="center" wrapText="1"/>
      <protection locked="0"/>
    </xf>
    <xf numFmtId="1" fontId="22" fillId="26" borderId="24" xfId="57" applyNumberFormat="1" applyFont="1" applyFill="1" applyBorder="1" applyAlignment="1" applyProtection="1">
      <alignment horizontal="center" vertical="center" wrapText="1"/>
      <protection locked="0"/>
    </xf>
    <xf numFmtId="1" fontId="25" fillId="26" borderId="0" xfId="57" applyNumberFormat="1" applyFont="1" applyFill="1" applyAlignment="1" applyProtection="1">
      <alignment horizontal="left" wrapText="1"/>
      <protection locked="0"/>
    </xf>
    <xf numFmtId="1" fontId="116" fillId="26" borderId="0" xfId="57" applyNumberFormat="1" applyFont="1" applyFill="1" applyAlignment="1" applyProtection="1">
      <alignment horizontal="center" wrapText="1"/>
      <protection locked="0"/>
    </xf>
    <xf numFmtId="1" fontId="25" fillId="26" borderId="0" xfId="57" applyNumberFormat="1" applyFont="1" applyFill="1" applyAlignment="1" applyProtection="1">
      <alignment horizontal="center" wrapText="1"/>
      <protection locked="0"/>
    </xf>
    <xf numFmtId="0" fontId="25" fillId="26" borderId="0" xfId="57" applyFont="1" applyFill="1" applyAlignment="1" applyProtection="1">
      <alignment horizontal="left" wrapText="1"/>
      <protection locked="0"/>
    </xf>
    <xf numFmtId="176" fontId="25" fillId="26" borderId="0" xfId="57" applyNumberFormat="1" applyFont="1" applyFill="1" applyAlignment="1" applyProtection="1">
      <alignment horizontal="center" wrapText="1"/>
      <protection locked="0"/>
    </xf>
    <xf numFmtId="49" fontId="25" fillId="26" borderId="0" xfId="57" applyNumberFormat="1" applyFont="1" applyFill="1" applyAlignment="1" applyProtection="1">
      <alignment horizontal="center" wrapText="1"/>
      <protection locked="0"/>
    </xf>
    <xf numFmtId="0" fontId="25" fillId="25" borderId="0" xfId="57" applyFont="1" applyFill="1" applyBorder="1" applyAlignment="1" applyProtection="1">
      <alignment vertical="center" wrapText="1"/>
      <protection locked="0"/>
    </xf>
    <xf numFmtId="0" fontId="25" fillId="25" borderId="0" xfId="57"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vertical="center" wrapText="1"/>
      <protection locked="0"/>
    </xf>
    <xf numFmtId="173" fontId="25" fillId="25" borderId="0" xfId="57" applyNumberFormat="1"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horizontal="left" vertical="center" wrapText="1"/>
      <protection locked="0"/>
    </xf>
    <xf numFmtId="0" fontId="27" fillId="31" borderId="11" xfId="57" applyFont="1" applyFill="1" applyBorder="1" applyAlignment="1" applyProtection="1">
      <alignment horizontal="center" vertical="center" wrapText="1"/>
      <protection locked="0"/>
    </xf>
    <xf numFmtId="14" fontId="27" fillId="31" borderId="11" xfId="57" applyNumberFormat="1" applyFont="1" applyFill="1" applyBorder="1" applyAlignment="1" applyProtection="1">
      <alignment horizontal="center" vertical="center" wrapText="1"/>
      <protection locked="0"/>
    </xf>
    <xf numFmtId="0" fontId="27" fillId="31" borderId="25" xfId="57" applyFont="1" applyFill="1" applyBorder="1" applyAlignment="1" applyProtection="1">
      <alignment horizontal="center" vertical="center" wrapText="1"/>
      <protection locked="0"/>
    </xf>
    <xf numFmtId="178" fontId="36" fillId="0" borderId="25" xfId="57" applyNumberFormat="1" applyFont="1" applyFill="1" applyBorder="1" applyAlignment="1" applyProtection="1">
      <alignment horizontal="center" vertical="center" wrapText="1"/>
      <protection locked="0"/>
    </xf>
    <xf numFmtId="1" fontId="25" fillId="0" borderId="11" xfId="57" applyNumberFormat="1" applyFont="1" applyFill="1" applyBorder="1" applyAlignment="1" applyProtection="1">
      <alignment horizontal="center" vertical="center" wrapText="1"/>
      <protection locked="0"/>
    </xf>
    <xf numFmtId="14" fontId="27" fillId="0" borderId="0" xfId="57" applyNumberFormat="1" applyFont="1" applyAlignment="1" applyProtection="1">
      <alignment wrapText="1"/>
      <protection locked="0"/>
    </xf>
    <xf numFmtId="0" fontId="25" fillId="25" borderId="0" xfId="57" applyFont="1" applyFill="1" applyBorder="1" applyAlignment="1" applyProtection="1">
      <alignment horizontal="left" vertical="center" wrapText="1"/>
      <protection locked="0"/>
    </xf>
    <xf numFmtId="0" fontId="111" fillId="29" borderId="26" xfId="0" applyNumberFormat="1" applyFont="1" applyFill="1" applyBorder="1" applyAlignment="1">
      <alignment horizontal="left" vertical="center" wrapText="1"/>
    </xf>
    <xf numFmtId="178" fontId="36" fillId="0" borderId="0" xfId="57" applyNumberFormat="1" applyFont="1" applyFill="1" applyBorder="1" applyAlignment="1" applyProtection="1">
      <alignment horizontal="center" vertical="center" wrapText="1"/>
      <protection locked="0"/>
    </xf>
    <xf numFmtId="49" fontId="27" fillId="0" borderId="11" xfId="57" applyNumberFormat="1" applyFont="1" applyFill="1" applyBorder="1" applyAlignment="1" applyProtection="1">
      <alignment horizontal="center" vertical="center" wrapText="1"/>
      <protection locked="0"/>
    </xf>
    <xf numFmtId="0" fontId="32" fillId="18" borderId="12" xfId="57" applyNumberFormat="1" applyFont="1" applyFill="1" applyBorder="1" applyAlignment="1" applyProtection="1">
      <alignment horizontal="right" vertical="center" wrapText="1"/>
      <protection locked="0"/>
    </xf>
    <xf numFmtId="0" fontId="32" fillId="18" borderId="12" xfId="57" applyNumberFormat="1" applyFont="1" applyFill="1" applyBorder="1" applyAlignment="1" applyProtection="1">
      <alignment horizontal="right" vertical="center" wrapText="1"/>
      <protection locked="0"/>
    </xf>
    <xf numFmtId="0" fontId="79" fillId="25" borderId="13" xfId="0" applyFont="1" applyFill="1" applyBorder="1" applyAlignment="1">
      <alignment horizontal="right" vertical="center" wrapText="1"/>
    </xf>
    <xf numFmtId="177" fontId="102" fillId="26" borderId="24" xfId="57" applyNumberFormat="1" applyFont="1" applyFill="1" applyBorder="1" applyAlignment="1" applyProtection="1">
      <alignment horizontal="center" vertical="center" wrapText="1"/>
      <protection locked="0"/>
    </xf>
    <xf numFmtId="0" fontId="25" fillId="35" borderId="0" xfId="57" applyFont="1" applyFill="1" applyBorder="1" applyAlignment="1" applyProtection="1">
      <alignment vertical="center" wrapText="1"/>
      <protection locked="0"/>
    </xf>
    <xf numFmtId="0" fontId="25" fillId="35" borderId="0" xfId="57" applyFont="1" applyFill="1" applyBorder="1" applyAlignment="1" applyProtection="1">
      <alignment horizontal="left" vertical="center" wrapText="1"/>
      <protection locked="0"/>
    </xf>
    <xf numFmtId="14" fontId="25" fillId="35" borderId="0" xfId="57" applyNumberFormat="1" applyFont="1" applyFill="1" applyBorder="1" applyAlignment="1" applyProtection="1">
      <alignment vertical="center" wrapText="1"/>
      <protection locked="0"/>
    </xf>
    <xf numFmtId="173" fontId="25" fillId="35" borderId="0" xfId="57" applyNumberFormat="1" applyFont="1" applyFill="1" applyBorder="1" applyAlignment="1" applyProtection="1">
      <alignment horizontal="left" vertical="center" wrapText="1"/>
      <protection locked="0"/>
    </xf>
    <xf numFmtId="14" fontId="25" fillId="35" borderId="0" xfId="57" applyNumberFormat="1" applyFont="1" applyFill="1" applyBorder="1" applyAlignment="1" applyProtection="1">
      <alignment horizontal="left" vertical="center" wrapText="1"/>
      <protection locked="0"/>
    </xf>
    <xf numFmtId="1" fontId="36" fillId="0" borderId="11" xfId="57" applyNumberFormat="1" applyFont="1" applyFill="1" applyBorder="1" applyAlignment="1">
      <alignment horizontal="left" vertical="center"/>
      <protection/>
    </xf>
    <xf numFmtId="178" fontId="25" fillId="36" borderId="11" xfId="57" applyNumberFormat="1" applyFont="1" applyFill="1" applyBorder="1" applyAlignment="1" applyProtection="1">
      <alignment horizontal="center" vertical="center" wrapText="1"/>
      <protection hidden="1"/>
    </xf>
    <xf numFmtId="0" fontId="101" fillId="33" borderId="11" xfId="49" applyFont="1" applyFill="1" applyBorder="1" applyAlignment="1" applyProtection="1">
      <alignment horizontal="left" vertical="center" wrapText="1"/>
      <protection/>
    </xf>
    <xf numFmtId="178" fontId="124" fillId="27" borderId="11" xfId="57" applyNumberFormat="1" applyFont="1" applyFill="1" applyBorder="1" applyAlignment="1">
      <alignment horizontal="center" vertical="center"/>
      <protection/>
    </xf>
    <xf numFmtId="176" fontId="116" fillId="25" borderId="12" xfId="57" applyNumberFormat="1" applyFont="1" applyFill="1" applyBorder="1" applyAlignment="1" applyProtection="1">
      <alignment vertical="center" wrapText="1"/>
      <protection locked="0"/>
    </xf>
    <xf numFmtId="176" fontId="102" fillId="25" borderId="12" xfId="57" applyNumberFormat="1" applyFont="1" applyFill="1" applyBorder="1" applyAlignment="1" applyProtection="1">
      <alignment vertical="center" wrapText="1"/>
      <protection locked="0"/>
    </xf>
    <xf numFmtId="0" fontId="24" fillId="0" borderId="0" xfId="57" applyFont="1" applyFill="1" applyAlignment="1">
      <alignment horizontal="left"/>
      <protection/>
    </xf>
    <xf numFmtId="14" fontId="24" fillId="0" borderId="0" xfId="57" applyNumberFormat="1" applyFont="1" applyFill="1" applyAlignment="1">
      <alignment horizontal="center"/>
      <protection/>
    </xf>
    <xf numFmtId="0" fontId="74" fillId="0" borderId="0" xfId="57" applyFont="1" applyFill="1" applyBorder="1" applyAlignment="1">
      <alignment horizontal="center" vertical="center" wrapText="1"/>
      <protection/>
    </xf>
    <xf numFmtId="0" fontId="24" fillId="0" borderId="0" xfId="57" applyFont="1" applyFill="1" applyAlignment="1">
      <alignment horizontal="center"/>
      <protection/>
    </xf>
    <xf numFmtId="0" fontId="24" fillId="0" borderId="0" xfId="57" applyFont="1" applyFill="1">
      <alignment/>
      <protection/>
    </xf>
    <xf numFmtId="49" fontId="24" fillId="0" borderId="0" xfId="57" applyNumberFormat="1" applyFont="1" applyFill="1" applyAlignment="1">
      <alignment horizontal="center"/>
      <protection/>
    </xf>
    <xf numFmtId="0" fontId="26" fillId="0" borderId="11" xfId="57" applyFont="1" applyFill="1" applyBorder="1" applyAlignment="1" applyProtection="1">
      <alignment horizontal="center" vertical="center"/>
      <protection locked="0"/>
    </xf>
    <xf numFmtId="0" fontId="119" fillId="0" borderId="11" xfId="57" applyFont="1" applyFill="1" applyBorder="1" applyAlignment="1" applyProtection="1" quotePrefix="1">
      <alignment horizontal="center" vertical="center"/>
      <protection locked="0"/>
    </xf>
    <xf numFmtId="14" fontId="26" fillId="0" borderId="11" xfId="57" applyNumberFormat="1" applyFont="1" applyFill="1" applyBorder="1" applyAlignment="1" applyProtection="1">
      <alignment horizontal="center" vertical="center"/>
      <protection locked="0"/>
    </xf>
    <xf numFmtId="0" fontId="26" fillId="0" borderId="11" xfId="57" applyFont="1" applyFill="1" applyBorder="1" applyAlignment="1" applyProtection="1">
      <alignment horizontal="left" vertical="center" wrapText="1"/>
      <protection locked="0"/>
    </xf>
    <xf numFmtId="176" fontId="119" fillId="0" borderId="11" xfId="57" applyNumberFormat="1" applyFont="1" applyFill="1" applyBorder="1" applyAlignment="1" applyProtection="1">
      <alignment horizontal="center" vertical="center"/>
      <protection locked="0"/>
    </xf>
    <xf numFmtId="1" fontId="119" fillId="0" borderId="11" xfId="57" applyNumberFormat="1" applyFont="1" applyFill="1" applyBorder="1" applyAlignment="1" applyProtection="1" quotePrefix="1">
      <alignment horizontal="center" vertical="center"/>
      <protection locked="0"/>
    </xf>
    <xf numFmtId="0" fontId="125" fillId="0" borderId="11" xfId="57" applyFont="1" applyFill="1" applyBorder="1" applyAlignment="1" applyProtection="1">
      <alignment horizontal="left" vertical="center" wrapText="1"/>
      <protection locked="0"/>
    </xf>
    <xf numFmtId="176" fontId="26" fillId="0" borderId="11" xfId="57" applyNumberFormat="1" applyFont="1" applyFill="1" applyBorder="1" applyAlignment="1" applyProtection="1">
      <alignment horizontal="center" vertical="center"/>
      <protection locked="0"/>
    </xf>
    <xf numFmtId="14" fontId="36" fillId="0" borderId="11" xfId="57" applyNumberFormat="1"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36" fillId="0" borderId="11" xfId="57" applyFont="1" applyFill="1" applyBorder="1" applyAlignment="1">
      <alignment horizontal="center" vertical="center" wrapText="1"/>
      <protection/>
    </xf>
    <xf numFmtId="0" fontId="36" fillId="0" borderId="11" xfId="57" applyFont="1" applyFill="1" applyBorder="1" applyAlignment="1">
      <alignment horizontal="center" vertical="center" wrapText="1"/>
      <protection/>
    </xf>
    <xf numFmtId="14" fontId="36" fillId="0" borderId="27" xfId="57" applyNumberFormat="1" applyFont="1" applyFill="1" applyBorder="1" applyAlignment="1">
      <alignment horizontal="center" vertical="center"/>
      <protection/>
    </xf>
    <xf numFmtId="0" fontId="36" fillId="0" borderId="27" xfId="57" applyFont="1" applyFill="1" applyBorder="1" applyAlignment="1">
      <alignment horizontal="left" vertical="center" wrapText="1"/>
      <protection/>
    </xf>
    <xf numFmtId="0" fontId="36" fillId="0" borderId="27" xfId="57" applyFont="1" applyFill="1" applyBorder="1" applyAlignment="1">
      <alignment horizontal="center" vertical="center" wrapText="1"/>
      <protection/>
    </xf>
    <xf numFmtId="0" fontId="25" fillId="26" borderId="0" xfId="57" applyFont="1" applyFill="1" applyAlignment="1" applyProtection="1" quotePrefix="1">
      <alignment vertical="center" wrapText="1"/>
      <protection locked="0"/>
    </xf>
    <xf numFmtId="0" fontId="22" fillId="26" borderId="27" xfId="57" applyFont="1" applyFill="1" applyBorder="1" applyAlignment="1" applyProtection="1">
      <alignment horizontal="center" vertical="center" wrapText="1"/>
      <protection locked="0"/>
    </xf>
    <xf numFmtId="0" fontId="110" fillId="26" borderId="27" xfId="57" applyFont="1" applyFill="1" applyBorder="1" applyAlignment="1" applyProtection="1">
      <alignment horizontal="center" vertical="center" wrapText="1"/>
      <protection hidden="1"/>
    </xf>
    <xf numFmtId="49" fontId="22" fillId="26" borderId="27" xfId="57" applyNumberFormat="1" applyFont="1" applyFill="1" applyBorder="1" applyAlignment="1" applyProtection="1">
      <alignment horizontal="center" vertical="center" wrapText="1"/>
      <protection locked="0"/>
    </xf>
    <xf numFmtId="1" fontId="22" fillId="26" borderId="27" xfId="57" applyNumberFormat="1" applyFont="1" applyFill="1" applyBorder="1" applyAlignment="1" applyProtection="1">
      <alignment horizontal="center" vertical="center" wrapText="1"/>
      <protection locked="0"/>
    </xf>
    <xf numFmtId="0" fontId="22" fillId="26" borderId="28" xfId="57" applyFont="1" applyFill="1" applyBorder="1" applyAlignment="1" applyProtection="1">
      <alignment horizontal="center" vertical="center" wrapText="1"/>
      <protection locked="0"/>
    </xf>
    <xf numFmtId="0" fontId="110" fillId="26" borderId="28" xfId="57" applyFont="1" applyFill="1" applyBorder="1" applyAlignment="1" applyProtection="1">
      <alignment horizontal="center" vertical="center" wrapText="1"/>
      <protection hidden="1"/>
    </xf>
    <xf numFmtId="14" fontId="36" fillId="0" borderId="28" xfId="57" applyNumberFormat="1" applyFont="1" applyFill="1" applyBorder="1" applyAlignment="1">
      <alignment horizontal="center" vertical="center"/>
      <protection/>
    </xf>
    <xf numFmtId="0" fontId="36" fillId="0" borderId="28" xfId="57" applyFont="1" applyFill="1" applyBorder="1" applyAlignment="1">
      <alignment horizontal="left" vertical="center" wrapText="1"/>
      <protection/>
    </xf>
    <xf numFmtId="0" fontId="36" fillId="0" borderId="28" xfId="57" applyFont="1" applyFill="1" applyBorder="1" applyAlignment="1">
      <alignment horizontal="center" vertical="center" wrapText="1"/>
      <protection/>
    </xf>
    <xf numFmtId="49" fontId="22" fillId="26" borderId="28" xfId="57" applyNumberFormat="1" applyFont="1" applyFill="1" applyBorder="1" applyAlignment="1" applyProtection="1">
      <alignment horizontal="center" vertical="center" wrapText="1"/>
      <protection locked="0"/>
    </xf>
    <xf numFmtId="1" fontId="22" fillId="26" borderId="28" xfId="57" applyNumberFormat="1" applyFont="1" applyFill="1" applyBorder="1" applyAlignment="1" applyProtection="1">
      <alignment horizontal="center" vertical="center" wrapText="1"/>
      <protection locked="0"/>
    </xf>
    <xf numFmtId="0" fontId="22" fillId="34" borderId="11" xfId="57" applyFont="1" applyFill="1" applyBorder="1" applyAlignment="1" applyProtection="1">
      <alignment horizontal="center" vertical="center" wrapText="1"/>
      <protection locked="0"/>
    </xf>
    <xf numFmtId="0" fontId="110" fillId="34" borderId="11" xfId="57" applyFont="1" applyFill="1" applyBorder="1" applyAlignment="1" applyProtection="1">
      <alignment horizontal="left" vertical="center" wrapText="1"/>
      <protection hidden="1"/>
    </xf>
    <xf numFmtId="0" fontId="110" fillId="34" borderId="11" xfId="57" applyFont="1" applyFill="1" applyBorder="1" applyAlignment="1" applyProtection="1">
      <alignment horizontal="center" vertical="center" wrapText="1"/>
      <protection hidden="1"/>
    </xf>
    <xf numFmtId="14" fontId="36" fillId="34" borderId="11" xfId="57" applyNumberFormat="1" applyFont="1" applyFill="1" applyBorder="1" applyAlignment="1">
      <alignment horizontal="center" vertical="center"/>
      <protection/>
    </xf>
    <xf numFmtId="0" fontId="36" fillId="34" borderId="11" xfId="57" applyFont="1" applyFill="1" applyBorder="1" applyAlignment="1">
      <alignment horizontal="left" vertical="center" wrapText="1"/>
      <protection/>
    </xf>
    <xf numFmtId="0" fontId="36" fillId="34" borderId="11" xfId="57" applyFont="1" applyFill="1" applyBorder="1" applyAlignment="1">
      <alignment horizontal="center" vertical="center" wrapText="1"/>
      <protection/>
    </xf>
    <xf numFmtId="0" fontId="36" fillId="34" borderId="11" xfId="57" applyFont="1" applyFill="1" applyBorder="1" applyAlignment="1">
      <alignment horizontal="center" vertical="center" wrapText="1"/>
      <protection/>
    </xf>
    <xf numFmtId="49" fontId="22" fillId="34" borderId="11" xfId="57" applyNumberFormat="1" applyFont="1" applyFill="1" applyBorder="1" applyAlignment="1" applyProtection="1">
      <alignment horizontal="center" vertical="center" wrapText="1"/>
      <protection locked="0"/>
    </xf>
    <xf numFmtId="1" fontId="22" fillId="34" borderId="11" xfId="57" applyNumberFormat="1" applyFont="1" applyFill="1" applyBorder="1" applyAlignment="1" applyProtection="1">
      <alignment horizontal="center" vertical="center" wrapText="1"/>
      <protection locked="0"/>
    </xf>
    <xf numFmtId="14" fontId="36" fillId="34" borderId="11" xfId="57" applyNumberFormat="1" applyFont="1" applyFill="1" applyBorder="1" applyAlignment="1">
      <alignment horizontal="center" vertical="center"/>
      <protection/>
    </xf>
    <xf numFmtId="0" fontId="36" fillId="34" borderId="11" xfId="57" applyFont="1" applyFill="1" applyBorder="1" applyAlignment="1">
      <alignment horizontal="left" vertical="center" wrapText="1"/>
      <protection/>
    </xf>
    <xf numFmtId="0" fontId="22" fillId="34" borderId="28" xfId="57" applyFont="1" applyFill="1" applyBorder="1" applyAlignment="1" applyProtection="1">
      <alignment horizontal="center" vertical="center" wrapText="1"/>
      <protection locked="0"/>
    </xf>
    <xf numFmtId="0" fontId="110" fillId="34" borderId="28" xfId="57" applyFont="1" applyFill="1" applyBorder="1" applyAlignment="1" applyProtection="1">
      <alignment horizontal="left" vertical="center" wrapText="1"/>
      <protection hidden="1"/>
    </xf>
    <xf numFmtId="0" fontId="110" fillId="34" borderId="28" xfId="57" applyFont="1" applyFill="1" applyBorder="1" applyAlignment="1" applyProtection="1">
      <alignment horizontal="center" vertical="center" wrapText="1"/>
      <protection hidden="1"/>
    </xf>
    <xf numFmtId="14" fontId="36" fillId="34" borderId="28" xfId="57" applyNumberFormat="1" applyFont="1" applyFill="1" applyBorder="1" applyAlignment="1">
      <alignment horizontal="center" vertical="center"/>
      <protection/>
    </xf>
    <xf numFmtId="0" fontId="36" fillId="34" borderId="28" xfId="57" applyFont="1" applyFill="1" applyBorder="1" applyAlignment="1">
      <alignment horizontal="left" vertical="center" wrapText="1"/>
      <protection/>
    </xf>
    <xf numFmtId="0" fontId="36" fillId="34" borderId="28" xfId="57" applyFont="1" applyFill="1" applyBorder="1" applyAlignment="1">
      <alignment horizontal="center" vertical="center" wrapText="1"/>
      <protection/>
    </xf>
    <xf numFmtId="17" fontId="36" fillId="34" borderId="28" xfId="57" applyNumberFormat="1" applyFont="1" applyFill="1" applyBorder="1" applyAlignment="1" quotePrefix="1">
      <alignment horizontal="center" vertical="center" wrapText="1"/>
      <protection/>
    </xf>
    <xf numFmtId="49" fontId="22" fillId="34" borderId="28" xfId="57" applyNumberFormat="1" applyFont="1" applyFill="1" applyBorder="1" applyAlignment="1" applyProtection="1">
      <alignment horizontal="center" vertical="center" wrapText="1"/>
      <protection locked="0"/>
    </xf>
    <xf numFmtId="1" fontId="22" fillId="34" borderId="28" xfId="57" applyNumberFormat="1" applyFont="1" applyFill="1" applyBorder="1" applyAlignment="1" applyProtection="1">
      <alignment horizontal="center" vertical="center" wrapText="1"/>
      <protection locked="0"/>
    </xf>
    <xf numFmtId="14" fontId="36" fillId="37" borderId="29" xfId="57" applyNumberFormat="1" applyFont="1" applyFill="1" applyBorder="1" applyAlignment="1">
      <alignment horizontal="center" vertical="center"/>
      <protection/>
    </xf>
    <xf numFmtId="0" fontId="36" fillId="37" borderId="29" xfId="57" applyFont="1" applyFill="1" applyBorder="1" applyAlignment="1">
      <alignment horizontal="left" vertical="center" wrapText="1"/>
      <protection/>
    </xf>
    <xf numFmtId="0" fontId="36" fillId="0" borderId="28" xfId="57" applyFont="1" applyFill="1" applyBorder="1" applyAlignment="1">
      <alignment horizontal="center" vertical="center" wrapText="1"/>
      <protection/>
    </xf>
    <xf numFmtId="0" fontId="36" fillId="37" borderId="28" xfId="57" applyFont="1" applyFill="1" applyBorder="1" applyAlignment="1">
      <alignment horizontal="center" vertical="center" wrapText="1"/>
      <protection/>
    </xf>
    <xf numFmtId="0" fontId="110" fillId="26" borderId="25" xfId="57" applyFont="1" applyFill="1" applyBorder="1" applyAlignment="1" applyProtection="1">
      <alignment horizontal="center" vertical="center" wrapText="1"/>
      <protection hidden="1"/>
    </xf>
    <xf numFmtId="1" fontId="22" fillId="26" borderId="25" xfId="57" applyNumberFormat="1" applyFont="1" applyFill="1" applyBorder="1" applyAlignment="1" applyProtection="1">
      <alignment horizontal="center" vertical="center" wrapText="1"/>
      <protection locked="0"/>
    </xf>
    <xf numFmtId="0" fontId="22" fillId="34" borderId="30" xfId="57" applyFont="1" applyFill="1" applyBorder="1" applyAlignment="1" applyProtection="1">
      <alignment horizontal="center" vertical="center" wrapText="1"/>
      <protection locked="0"/>
    </xf>
    <xf numFmtId="0" fontId="110" fillId="34" borderId="30" xfId="57" applyFont="1" applyFill="1" applyBorder="1" applyAlignment="1" applyProtection="1">
      <alignment horizontal="center" vertical="center" wrapText="1"/>
      <protection hidden="1"/>
    </xf>
    <xf numFmtId="14" fontId="36" fillId="34" borderId="30" xfId="57" applyNumberFormat="1" applyFont="1" applyFill="1" applyBorder="1" applyAlignment="1">
      <alignment horizontal="center" vertical="center"/>
      <protection/>
    </xf>
    <xf numFmtId="0" fontId="36" fillId="34" borderId="30" xfId="57" applyFont="1" applyFill="1" applyBorder="1" applyAlignment="1">
      <alignment horizontal="left" vertical="center" wrapText="1"/>
      <protection/>
    </xf>
    <xf numFmtId="0" fontId="36" fillId="34" borderId="30" xfId="57" applyFont="1" applyFill="1" applyBorder="1" applyAlignment="1">
      <alignment horizontal="center" vertical="center" wrapText="1"/>
      <protection/>
    </xf>
    <xf numFmtId="49" fontId="22" fillId="34" borderId="30" xfId="57" applyNumberFormat="1" applyFont="1" applyFill="1" applyBorder="1" applyAlignment="1" applyProtection="1">
      <alignment horizontal="center" vertical="center" wrapText="1"/>
      <protection locked="0"/>
    </xf>
    <xf numFmtId="1" fontId="22" fillId="34" borderId="30" xfId="57" applyNumberFormat="1" applyFont="1" applyFill="1" applyBorder="1" applyAlignment="1" applyProtection="1">
      <alignment horizontal="center" vertical="center" wrapText="1"/>
      <protection locked="0"/>
    </xf>
    <xf numFmtId="0" fontId="22" fillId="26" borderId="29" xfId="57" applyFont="1" applyFill="1" applyBorder="1" applyAlignment="1" applyProtection="1">
      <alignment horizontal="center" vertical="center" wrapText="1"/>
      <protection locked="0"/>
    </xf>
    <xf numFmtId="0" fontId="110" fillId="26" borderId="29" xfId="57" applyFont="1" applyFill="1" applyBorder="1" applyAlignment="1" applyProtection="1">
      <alignment horizontal="center" vertical="center" wrapText="1"/>
      <protection hidden="1"/>
    </xf>
    <xf numFmtId="14" fontId="36" fillId="0" borderId="29" xfId="57" applyNumberFormat="1" applyFont="1" applyFill="1" applyBorder="1" applyAlignment="1">
      <alignment horizontal="center" vertical="center"/>
      <protection/>
    </xf>
    <xf numFmtId="0" fontId="36" fillId="0" borderId="29" xfId="57" applyFont="1" applyFill="1" applyBorder="1" applyAlignment="1">
      <alignment horizontal="left" vertical="center" wrapText="1"/>
      <protection/>
    </xf>
    <xf numFmtId="0" fontId="36" fillId="0" borderId="29" xfId="57" applyFont="1" applyFill="1" applyBorder="1" applyAlignment="1">
      <alignment horizontal="center" vertical="center" wrapText="1"/>
      <protection/>
    </xf>
    <xf numFmtId="0" fontId="36" fillId="0" borderId="29" xfId="57" applyFont="1" applyFill="1" applyBorder="1" applyAlignment="1">
      <alignment horizontal="center" vertical="center" wrapText="1"/>
      <protection/>
    </xf>
    <xf numFmtId="49" fontId="22" fillId="26" borderId="29" xfId="57" applyNumberFormat="1" applyFont="1" applyFill="1" applyBorder="1" applyAlignment="1" applyProtection="1">
      <alignment horizontal="center" vertical="center" wrapText="1"/>
      <protection locked="0"/>
    </xf>
    <xf numFmtId="1" fontId="22" fillId="26" borderId="29" xfId="57" applyNumberFormat="1" applyFont="1" applyFill="1" applyBorder="1" applyAlignment="1" applyProtection="1">
      <alignment horizontal="center" vertical="center" wrapText="1"/>
      <protection locked="0"/>
    </xf>
    <xf numFmtId="0" fontId="22" fillId="34" borderId="27" xfId="57" applyFont="1" applyFill="1" applyBorder="1" applyAlignment="1" applyProtection="1">
      <alignment horizontal="center" vertical="center" wrapText="1"/>
      <protection locked="0"/>
    </xf>
    <xf numFmtId="0" fontId="110" fillId="34" borderId="27" xfId="57" applyFont="1" applyFill="1" applyBorder="1" applyAlignment="1" applyProtection="1">
      <alignment horizontal="left" vertical="center" wrapText="1"/>
      <protection hidden="1"/>
    </xf>
    <xf numFmtId="0" fontId="110" fillId="34" borderId="25" xfId="57" applyFont="1" applyFill="1" applyBorder="1" applyAlignment="1" applyProtection="1">
      <alignment horizontal="center" vertical="center" wrapText="1"/>
      <protection hidden="1"/>
    </xf>
    <xf numFmtId="49" fontId="22" fillId="34" borderId="27" xfId="57" applyNumberFormat="1" applyFont="1" applyFill="1" applyBorder="1" applyAlignment="1" applyProtection="1">
      <alignment horizontal="center" vertical="center" wrapText="1"/>
      <protection locked="0"/>
    </xf>
    <xf numFmtId="1" fontId="22" fillId="34" borderId="25" xfId="57" applyNumberFormat="1" applyFont="1" applyFill="1" applyBorder="1" applyAlignment="1" applyProtection="1">
      <alignment horizontal="center" vertical="center" wrapText="1"/>
      <protection locked="0"/>
    </xf>
    <xf numFmtId="0" fontId="22" fillId="34" borderId="29" xfId="57" applyFont="1" applyFill="1" applyBorder="1" applyAlignment="1" applyProtection="1">
      <alignment horizontal="center" vertical="center" wrapText="1"/>
      <protection locked="0"/>
    </xf>
    <xf numFmtId="0" fontId="110" fillId="34" borderId="29" xfId="57" applyFont="1" applyFill="1" applyBorder="1" applyAlignment="1" applyProtection="1">
      <alignment horizontal="center" vertical="center" wrapText="1"/>
      <protection hidden="1"/>
    </xf>
    <xf numFmtId="14" fontId="126" fillId="34" borderId="29" xfId="0" applyNumberFormat="1" applyFont="1" applyFill="1" applyBorder="1" applyAlignment="1">
      <alignment horizontal="center"/>
    </xf>
    <xf numFmtId="0" fontId="126" fillId="34" borderId="29" xfId="0" applyFont="1" applyFill="1" applyBorder="1" applyAlignment="1">
      <alignment/>
    </xf>
    <xf numFmtId="49" fontId="22" fillId="34" borderId="29" xfId="57" applyNumberFormat="1" applyFont="1" applyFill="1" applyBorder="1" applyAlignment="1" applyProtection="1">
      <alignment horizontal="center" vertical="center" wrapText="1"/>
      <protection locked="0"/>
    </xf>
    <xf numFmtId="1" fontId="22" fillId="34" borderId="29" xfId="57" applyNumberFormat="1" applyFont="1" applyFill="1" applyBorder="1" applyAlignment="1" applyProtection="1">
      <alignment horizontal="center" vertical="center" wrapText="1"/>
      <protection locked="0"/>
    </xf>
    <xf numFmtId="14" fontId="126" fillId="0" borderId="28" xfId="0" applyNumberFormat="1" applyFont="1" applyBorder="1" applyAlignment="1">
      <alignment horizontal="center"/>
    </xf>
    <xf numFmtId="0" fontId="126" fillId="0" borderId="28" xfId="0" applyFont="1" applyBorder="1" applyAlignment="1">
      <alignment/>
    </xf>
    <xf numFmtId="0" fontId="126" fillId="0" borderId="28" xfId="0" applyFont="1" applyBorder="1" applyAlignment="1">
      <alignment horizontal="center"/>
    </xf>
    <xf numFmtId="0" fontId="110" fillId="34" borderId="24" xfId="57" applyFont="1" applyFill="1" applyBorder="1" applyAlignment="1" applyProtection="1">
      <alignment horizontal="center" vertical="center" wrapText="1"/>
      <protection hidden="1"/>
    </xf>
    <xf numFmtId="1" fontId="22" fillId="34" borderId="24" xfId="57" applyNumberFormat="1" applyFont="1" applyFill="1" applyBorder="1" applyAlignment="1" applyProtection="1">
      <alignment horizontal="center" vertical="center" wrapText="1"/>
      <protection locked="0"/>
    </xf>
    <xf numFmtId="0" fontId="36" fillId="0" borderId="27" xfId="57" applyFont="1" applyFill="1" applyBorder="1" applyAlignment="1">
      <alignment horizontal="center" vertical="center" wrapText="1"/>
      <protection/>
    </xf>
    <xf numFmtId="0" fontId="110" fillId="34" borderId="31" xfId="57" applyFont="1" applyFill="1" applyBorder="1" applyAlignment="1" applyProtection="1">
      <alignment horizontal="center" vertical="center" wrapText="1"/>
      <protection hidden="1"/>
    </xf>
    <xf numFmtId="1" fontId="22" fillId="34" borderId="31" xfId="57" applyNumberFormat="1" applyFont="1" applyFill="1" applyBorder="1" applyAlignment="1" applyProtection="1">
      <alignment horizontal="center" vertical="center" wrapText="1"/>
      <protection locked="0"/>
    </xf>
    <xf numFmtId="14" fontId="22" fillId="34" borderId="28" xfId="57" applyNumberFormat="1" applyFont="1" applyFill="1" applyBorder="1" applyAlignment="1" applyProtection="1">
      <alignment horizontal="center" vertical="center" wrapText="1"/>
      <protection locked="0"/>
    </xf>
    <xf numFmtId="14" fontId="36" fillId="34" borderId="27" xfId="57" applyNumberFormat="1" applyFont="1" applyFill="1" applyBorder="1" applyAlignment="1">
      <alignment horizontal="center" vertical="center"/>
      <protection/>
    </xf>
    <xf numFmtId="0" fontId="36" fillId="34" borderId="27" xfId="57" applyFont="1" applyFill="1" applyBorder="1" applyAlignment="1">
      <alignment horizontal="left" vertical="center" wrapText="1"/>
      <protection/>
    </xf>
    <xf numFmtId="0" fontId="36" fillId="34" borderId="27" xfId="57" applyFont="1" applyFill="1" applyBorder="1" applyAlignment="1">
      <alignment horizontal="center" vertical="center" wrapText="1"/>
      <protection/>
    </xf>
    <xf numFmtId="49" fontId="22" fillId="26" borderId="25" xfId="57" applyNumberFormat="1" applyFont="1" applyFill="1" applyBorder="1" applyAlignment="1" applyProtection="1">
      <alignment horizontal="center" vertical="center" wrapText="1"/>
      <protection locked="0"/>
    </xf>
    <xf numFmtId="49" fontId="22" fillId="34" borderId="25" xfId="57" applyNumberFormat="1" applyFont="1" applyFill="1" applyBorder="1" applyAlignment="1" applyProtection="1">
      <alignment horizontal="center" vertical="center" wrapText="1"/>
      <protection locked="0"/>
    </xf>
    <xf numFmtId="49" fontId="22" fillId="34" borderId="24" xfId="57" applyNumberFormat="1" applyFont="1" applyFill="1" applyBorder="1" applyAlignment="1" applyProtection="1">
      <alignment horizontal="center" vertical="center" wrapText="1"/>
      <protection locked="0"/>
    </xf>
    <xf numFmtId="14" fontId="36" fillId="0" borderId="27" xfId="57" applyNumberFormat="1" applyFont="1" applyFill="1" applyBorder="1" applyAlignment="1">
      <alignment horizontal="center" vertical="center"/>
      <protection/>
    </xf>
    <xf numFmtId="0" fontId="36" fillId="0" borderId="27" xfId="57" applyFont="1" applyFill="1" applyBorder="1" applyAlignment="1">
      <alignment horizontal="left" vertical="center" wrapText="1"/>
      <protection/>
    </xf>
    <xf numFmtId="14" fontId="36" fillId="34" borderId="29" xfId="57" applyNumberFormat="1" applyFont="1" applyFill="1" applyBorder="1" applyAlignment="1">
      <alignment horizontal="center" vertical="center"/>
      <protection/>
    </xf>
    <xf numFmtId="0" fontId="36" fillId="34" borderId="29" xfId="57" applyFont="1" applyFill="1" applyBorder="1" applyAlignment="1">
      <alignment horizontal="left" vertical="center" wrapText="1"/>
      <protection/>
    </xf>
    <xf numFmtId="0" fontId="36" fillId="34" borderId="29" xfId="57" applyFont="1" applyFill="1" applyBorder="1" applyAlignment="1">
      <alignment horizontal="center" vertical="center" wrapText="1"/>
      <protection/>
    </xf>
    <xf numFmtId="0" fontId="126" fillId="34" borderId="29" xfId="0" applyFont="1" applyFill="1" applyBorder="1" applyAlignment="1">
      <alignment horizontal="center" vertical="center"/>
    </xf>
    <xf numFmtId="0" fontId="127" fillId="26" borderId="0" xfId="57" applyFont="1" applyFill="1" applyAlignment="1" applyProtection="1">
      <alignment horizontal="center" vertical="center" wrapText="1"/>
      <protection locked="0"/>
    </xf>
    <xf numFmtId="0" fontId="110" fillId="0" borderId="11" xfId="57" applyFont="1" applyFill="1" applyBorder="1" applyAlignment="1" applyProtection="1">
      <alignment horizontal="left" vertical="center" wrapText="1"/>
      <protection hidden="1"/>
    </xf>
    <xf numFmtId="0" fontId="22" fillId="38" borderId="28" xfId="57" applyFont="1" applyFill="1" applyBorder="1" applyAlignment="1" applyProtection="1">
      <alignment horizontal="center" vertical="center" wrapText="1"/>
      <protection locked="0"/>
    </xf>
    <xf numFmtId="0" fontId="110" fillId="38" borderId="11" xfId="57" applyFont="1" applyFill="1" applyBorder="1" applyAlignment="1" applyProtection="1">
      <alignment horizontal="left" vertical="center" wrapText="1"/>
      <protection hidden="1"/>
    </xf>
    <xf numFmtId="0" fontId="110" fillId="38" borderId="28" xfId="57" applyFont="1" applyFill="1" applyBorder="1" applyAlignment="1" applyProtection="1">
      <alignment horizontal="center" vertical="center" wrapText="1"/>
      <protection hidden="1"/>
    </xf>
    <xf numFmtId="14" fontId="36" fillId="38" borderId="28" xfId="57" applyNumberFormat="1" applyFont="1" applyFill="1" applyBorder="1" applyAlignment="1">
      <alignment horizontal="center" vertical="center"/>
      <protection/>
    </xf>
    <xf numFmtId="0" fontId="36" fillId="38" borderId="28" xfId="57" applyFont="1" applyFill="1" applyBorder="1" applyAlignment="1">
      <alignment horizontal="left" vertical="center" wrapText="1"/>
      <protection/>
    </xf>
    <xf numFmtId="0" fontId="36" fillId="38" borderId="28" xfId="57" applyFont="1" applyFill="1" applyBorder="1" applyAlignment="1">
      <alignment horizontal="center" vertical="center" wrapText="1"/>
      <protection/>
    </xf>
    <xf numFmtId="0" fontId="36" fillId="38" borderId="28" xfId="57" applyFont="1" applyFill="1" applyBorder="1" applyAlignment="1">
      <alignment horizontal="center" vertical="center" wrapText="1"/>
      <protection/>
    </xf>
    <xf numFmtId="49" fontId="22" fillId="38" borderId="28" xfId="57" applyNumberFormat="1" applyFont="1" applyFill="1" applyBorder="1" applyAlignment="1" applyProtection="1">
      <alignment horizontal="center" vertical="center" wrapText="1"/>
      <protection locked="0"/>
    </xf>
    <xf numFmtId="1" fontId="22" fillId="38" borderId="28" xfId="57" applyNumberFormat="1" applyFont="1" applyFill="1" applyBorder="1" applyAlignment="1" applyProtection="1">
      <alignment horizontal="center" vertical="center" wrapText="1"/>
      <protection locked="0"/>
    </xf>
    <xf numFmtId="0" fontId="25" fillId="38" borderId="0" xfId="57" applyFont="1" applyFill="1" applyAlignment="1" applyProtection="1">
      <alignment vertical="center" wrapText="1"/>
      <protection locked="0"/>
    </xf>
    <xf numFmtId="0" fontId="22" fillId="0" borderId="11" xfId="57" applyFont="1" applyFill="1" applyBorder="1" applyAlignment="1" applyProtection="1">
      <alignment horizontal="center" vertical="center" wrapText="1"/>
      <protection locked="0"/>
    </xf>
    <xf numFmtId="0" fontId="110" fillId="0" borderId="24" xfId="57" applyFont="1" applyFill="1" applyBorder="1" applyAlignment="1" applyProtection="1">
      <alignment horizontal="center" vertical="center" wrapText="1"/>
      <protection hidden="1"/>
    </xf>
    <xf numFmtId="49" fontId="22" fillId="0" borderId="11" xfId="57" applyNumberFormat="1" applyFont="1" applyFill="1" applyBorder="1" applyAlignment="1" applyProtection="1">
      <alignment horizontal="center" vertical="center" wrapText="1"/>
      <protection locked="0"/>
    </xf>
    <xf numFmtId="1" fontId="22" fillId="0" borderId="11" xfId="57" applyNumberFormat="1" applyFont="1" applyFill="1" applyBorder="1" applyAlignment="1" applyProtection="1">
      <alignment horizontal="center" vertical="center" wrapText="1"/>
      <protection locked="0"/>
    </xf>
    <xf numFmtId="0" fontId="22" fillId="34" borderId="24" xfId="57" applyFont="1" applyFill="1" applyBorder="1" applyAlignment="1" applyProtection="1">
      <alignment horizontal="center" vertical="center" wrapText="1"/>
      <protection locked="0"/>
    </xf>
    <xf numFmtId="0" fontId="110" fillId="34" borderId="24" xfId="57" applyFont="1" applyFill="1" applyBorder="1" applyAlignment="1" applyProtection="1">
      <alignment horizontal="left" vertical="center" wrapText="1"/>
      <protection hidden="1"/>
    </xf>
    <xf numFmtId="14" fontId="36" fillId="34" borderId="24" xfId="57" applyNumberFormat="1" applyFont="1" applyFill="1" applyBorder="1" applyAlignment="1">
      <alignment horizontal="center" vertical="center"/>
      <protection/>
    </xf>
    <xf numFmtId="0" fontId="36" fillId="34" borderId="24" xfId="57" applyFont="1" applyFill="1" applyBorder="1" applyAlignment="1">
      <alignment horizontal="left" vertical="center" wrapText="1"/>
      <protection/>
    </xf>
    <xf numFmtId="0" fontId="36" fillId="34" borderId="24" xfId="57" applyFont="1" applyFill="1" applyBorder="1" applyAlignment="1">
      <alignment horizontal="center" vertical="center" wrapText="1"/>
      <protection/>
    </xf>
    <xf numFmtId="0" fontId="110" fillId="0" borderId="11" xfId="57" applyFont="1" applyFill="1" applyBorder="1" applyAlignment="1" applyProtection="1">
      <alignment horizontal="center" vertical="center" wrapText="1"/>
      <protection hidden="1"/>
    </xf>
    <xf numFmtId="0" fontId="22" fillId="0" borderId="24" xfId="57" applyFont="1" applyFill="1" applyBorder="1" applyAlignment="1" applyProtection="1">
      <alignment horizontal="center" vertical="center" wrapText="1"/>
      <protection locked="0"/>
    </xf>
    <xf numFmtId="0" fontId="110" fillId="0" borderId="24" xfId="57" applyFont="1" applyFill="1" applyBorder="1" applyAlignment="1" applyProtection="1">
      <alignment horizontal="left" vertical="center" wrapText="1"/>
      <protection hidden="1"/>
    </xf>
    <xf numFmtId="14" fontId="36" fillId="0" borderId="24" xfId="57" applyNumberFormat="1" applyFont="1" applyFill="1" applyBorder="1" applyAlignment="1">
      <alignment horizontal="center" vertical="center"/>
      <protection/>
    </xf>
    <xf numFmtId="0" fontId="36" fillId="0" borderId="24" xfId="57" applyFont="1" applyFill="1" applyBorder="1" applyAlignment="1">
      <alignment horizontal="left" vertical="center" wrapText="1"/>
      <protection/>
    </xf>
    <xf numFmtId="0" fontId="36" fillId="0" borderId="24" xfId="57" applyFont="1" applyFill="1" applyBorder="1" applyAlignment="1">
      <alignment horizontal="center" vertical="center" wrapText="1"/>
      <protection/>
    </xf>
    <xf numFmtId="49" fontId="22" fillId="0" borderId="24" xfId="57" applyNumberFormat="1" applyFont="1" applyFill="1" applyBorder="1" applyAlignment="1" applyProtection="1">
      <alignment horizontal="center" vertical="center" wrapText="1"/>
      <protection locked="0"/>
    </xf>
    <xf numFmtId="1" fontId="22" fillId="0" borderId="24" xfId="57" applyNumberFormat="1" applyFont="1" applyFill="1" applyBorder="1" applyAlignment="1" applyProtection="1">
      <alignment horizontal="center" vertical="center" wrapText="1"/>
      <protection locked="0"/>
    </xf>
    <xf numFmtId="0" fontId="25" fillId="25" borderId="0" xfId="57" applyFont="1" applyFill="1" applyBorder="1" applyAlignment="1" applyProtection="1">
      <alignment horizontal="left" vertical="center" wrapText="1"/>
      <protection locked="0"/>
    </xf>
    <xf numFmtId="14" fontId="27" fillId="31" borderId="11" xfId="57" applyNumberFormat="1" applyFont="1" applyFill="1" applyBorder="1" applyAlignment="1" applyProtection="1">
      <alignment horizontal="left" vertical="center" wrapText="1"/>
      <protection locked="0"/>
    </xf>
    <xf numFmtId="14" fontId="36" fillId="0" borderId="11" xfId="57" applyNumberFormat="1" applyFont="1" applyFill="1" applyBorder="1" applyAlignment="1">
      <alignment horizontal="left" vertical="center"/>
      <protection/>
    </xf>
    <xf numFmtId="14" fontId="27" fillId="0" borderId="0" xfId="57" applyNumberFormat="1" applyFont="1" applyAlignment="1" applyProtection="1">
      <alignment horizontal="left" wrapText="1"/>
      <protection locked="0"/>
    </xf>
    <xf numFmtId="0" fontId="27" fillId="31" borderId="11" xfId="57" applyFont="1" applyFill="1" applyBorder="1" applyAlignment="1" applyProtection="1">
      <alignment horizontal="left" vertical="center" wrapText="1"/>
      <protection locked="0"/>
    </xf>
    <xf numFmtId="0" fontId="27" fillId="0" borderId="0" xfId="57" applyFont="1" applyAlignment="1" applyProtection="1">
      <alignment horizontal="left" wrapText="1"/>
      <protection locked="0"/>
    </xf>
    <xf numFmtId="0" fontId="28" fillId="25" borderId="0" xfId="57" applyFont="1" applyFill="1" applyBorder="1" applyAlignment="1" applyProtection="1">
      <alignment horizontal="left" vertical="center" wrapText="1"/>
      <protection locked="0"/>
    </xf>
    <xf numFmtId="49" fontId="111" fillId="29" borderId="26" xfId="0" applyNumberFormat="1" applyFont="1" applyFill="1" applyBorder="1" applyAlignment="1">
      <alignment vertical="center" wrapText="1"/>
    </xf>
    <xf numFmtId="0" fontId="36" fillId="0" borderId="27" xfId="57" applyFont="1" applyFill="1" applyBorder="1" applyAlignment="1" applyProtection="1">
      <alignment horizontal="center" vertical="center" wrapText="1"/>
      <protection locked="0"/>
    </xf>
    <xf numFmtId="0" fontId="100" fillId="0" borderId="27" xfId="57" applyFont="1" applyFill="1" applyBorder="1" applyAlignment="1" applyProtection="1">
      <alignment horizontal="center" vertical="center" wrapText="1"/>
      <protection locked="0"/>
    </xf>
    <xf numFmtId="1" fontId="116" fillId="0" borderId="27" xfId="57" applyNumberFormat="1" applyFont="1" applyFill="1" applyBorder="1" applyAlignment="1" applyProtection="1">
      <alignment horizontal="center" vertical="center" wrapText="1"/>
      <protection locked="0"/>
    </xf>
    <xf numFmtId="14" fontId="36" fillId="0" borderId="27" xfId="57" applyNumberFormat="1" applyFont="1" applyFill="1" applyBorder="1" applyAlignment="1" applyProtection="1">
      <alignment horizontal="center" vertical="center" wrapText="1"/>
      <protection locked="0"/>
    </xf>
    <xf numFmtId="0" fontId="36" fillId="0" borderId="27" xfId="57" applyFont="1" applyFill="1" applyBorder="1" applyAlignment="1" applyProtection="1">
      <alignment horizontal="left" vertical="center" wrapText="1"/>
      <protection locked="0"/>
    </xf>
    <xf numFmtId="178" fontId="36" fillId="0" borderId="27" xfId="57" applyNumberFormat="1" applyFont="1" applyFill="1" applyBorder="1" applyAlignment="1" applyProtection="1">
      <alignment horizontal="center" vertical="center" wrapText="1"/>
      <protection locked="0"/>
    </xf>
    <xf numFmtId="178" fontId="25" fillId="36" borderId="27" xfId="57" applyNumberFormat="1" applyFont="1" applyFill="1" applyBorder="1" applyAlignment="1" applyProtection="1">
      <alignment horizontal="center" vertical="center" wrapText="1"/>
      <protection hidden="1"/>
    </xf>
    <xf numFmtId="49" fontId="27" fillId="0" borderId="27" xfId="57" applyNumberFormat="1" applyFont="1" applyFill="1" applyBorder="1" applyAlignment="1" applyProtection="1">
      <alignment vertical="center" wrapText="1"/>
      <protection locked="0"/>
    </xf>
    <xf numFmtId="0" fontId="36" fillId="0" borderId="28" xfId="57" applyFont="1" applyFill="1" applyBorder="1" applyAlignment="1" applyProtection="1">
      <alignment horizontal="center" vertical="center" wrapText="1"/>
      <protection locked="0"/>
    </xf>
    <xf numFmtId="0" fontId="100" fillId="0" borderId="28" xfId="57" applyFont="1" applyFill="1" applyBorder="1" applyAlignment="1" applyProtection="1">
      <alignment horizontal="center" vertical="center" wrapText="1"/>
      <protection locked="0"/>
    </xf>
    <xf numFmtId="1" fontId="116" fillId="0" borderId="28" xfId="57" applyNumberFormat="1" applyFont="1" applyFill="1" applyBorder="1" applyAlignment="1" applyProtection="1">
      <alignment horizontal="center" vertical="center" wrapText="1"/>
      <protection locked="0"/>
    </xf>
    <xf numFmtId="14" fontId="36" fillId="0" borderId="28" xfId="57" applyNumberFormat="1" applyFont="1" applyFill="1" applyBorder="1" applyAlignment="1" applyProtection="1">
      <alignment horizontal="center" vertical="center" wrapText="1"/>
      <protection locked="0"/>
    </xf>
    <xf numFmtId="0" fontId="36" fillId="0" borderId="28" xfId="57" applyFont="1" applyFill="1" applyBorder="1" applyAlignment="1" applyProtection="1">
      <alignment horizontal="left" vertical="center" wrapText="1"/>
      <protection locked="0"/>
    </xf>
    <xf numFmtId="178" fontId="36" fillId="0" borderId="28" xfId="57" applyNumberFormat="1" applyFont="1" applyFill="1" applyBorder="1" applyAlignment="1" applyProtection="1">
      <alignment horizontal="center" vertical="center" wrapText="1"/>
      <protection locked="0"/>
    </xf>
    <xf numFmtId="178" fontId="25" fillId="36" borderId="28" xfId="57" applyNumberFormat="1" applyFont="1" applyFill="1" applyBorder="1" applyAlignment="1" applyProtection="1">
      <alignment horizontal="center" vertical="center" wrapText="1"/>
      <protection hidden="1"/>
    </xf>
    <xf numFmtId="178" fontId="113" fillId="0" borderId="28" xfId="57" applyNumberFormat="1" applyFont="1" applyFill="1" applyBorder="1" applyAlignment="1" applyProtection="1">
      <alignment horizontal="center" vertical="center" wrapText="1"/>
      <protection locked="0"/>
    </xf>
    <xf numFmtId="49" fontId="27" fillId="0" borderId="28" xfId="57" applyNumberFormat="1" applyFont="1" applyFill="1" applyBorder="1" applyAlignment="1" applyProtection="1">
      <alignment vertical="center" wrapText="1"/>
      <protection locked="0"/>
    </xf>
    <xf numFmtId="1" fontId="51" fillId="0" borderId="11" xfId="57" applyNumberFormat="1" applyFont="1" applyFill="1" applyBorder="1" applyAlignment="1">
      <alignment horizontal="center" vertical="center"/>
      <protection/>
    </xf>
    <xf numFmtId="1" fontId="68" fillId="0" borderId="11" xfId="57" applyNumberFormat="1" applyFont="1" applyFill="1" applyBorder="1" applyAlignment="1">
      <alignment horizontal="center" vertical="center"/>
      <protection/>
    </xf>
    <xf numFmtId="0" fontId="74" fillId="0" borderId="27" xfId="57" applyFont="1" applyFill="1" applyBorder="1" applyAlignment="1">
      <alignment horizontal="center" vertical="center"/>
      <protection/>
    </xf>
    <xf numFmtId="0" fontId="112" fillId="0" borderId="27" xfId="57" applyFont="1" applyFill="1" applyBorder="1" applyAlignment="1">
      <alignment horizontal="center" vertical="center"/>
      <protection/>
    </xf>
    <xf numFmtId="1" fontId="102" fillId="0" borderId="27" xfId="57" applyNumberFormat="1" applyFont="1" applyFill="1" applyBorder="1" applyAlignment="1">
      <alignment horizontal="center" vertical="center" wrapText="1"/>
      <protection/>
    </xf>
    <xf numFmtId="14" fontId="121" fillId="0" borderId="27" xfId="57" applyNumberFormat="1" applyFont="1" applyFill="1" applyBorder="1" applyAlignment="1">
      <alignment horizontal="center" vertical="center" wrapText="1"/>
      <protection/>
    </xf>
    <xf numFmtId="0" fontId="121" fillId="0" borderId="27" xfId="57" applyFont="1" applyFill="1" applyBorder="1" applyAlignment="1">
      <alignment horizontal="left" vertical="center" wrapText="1"/>
      <protection/>
    </xf>
    <xf numFmtId="49" fontId="73" fillId="0" borderId="27" xfId="57" applyNumberFormat="1" applyFont="1" applyFill="1" applyBorder="1" applyAlignment="1">
      <alignment horizontal="center" vertical="center"/>
      <protection/>
    </xf>
    <xf numFmtId="49" fontId="73" fillId="30" borderId="27" xfId="57" applyNumberFormat="1" applyFont="1" applyFill="1" applyBorder="1" applyAlignment="1" applyProtection="1">
      <alignment horizontal="center" vertical="center"/>
      <protection hidden="1" locked="0"/>
    </xf>
    <xf numFmtId="49" fontId="73" fillId="30" borderId="27" xfId="57" applyNumberFormat="1" applyFont="1" applyFill="1" applyBorder="1" applyAlignment="1">
      <alignment horizontal="center" vertical="center"/>
      <protection/>
    </xf>
    <xf numFmtId="178" fontId="68" fillId="0" borderId="27" xfId="57" applyNumberFormat="1" applyFont="1" applyFill="1" applyBorder="1" applyAlignment="1">
      <alignment horizontal="center" vertical="center"/>
      <protection/>
    </xf>
    <xf numFmtId="0" fontId="120" fillId="0" borderId="27" xfId="57" applyNumberFormat="1" applyFont="1" applyFill="1" applyBorder="1" applyAlignment="1">
      <alignment horizontal="center" vertical="center"/>
      <protection/>
    </xf>
    <xf numFmtId="1" fontId="68" fillId="0" borderId="27" xfId="57" applyNumberFormat="1" applyFont="1" applyFill="1" applyBorder="1" applyAlignment="1">
      <alignment horizontal="center" vertical="center"/>
      <protection/>
    </xf>
    <xf numFmtId="0" fontId="74" fillId="0" borderId="28" xfId="57" applyFont="1" applyFill="1" applyBorder="1" applyAlignment="1">
      <alignment horizontal="center" vertical="center"/>
      <protection/>
    </xf>
    <xf numFmtId="0" fontId="112" fillId="0" borderId="28" xfId="57" applyFont="1" applyFill="1" applyBorder="1" applyAlignment="1">
      <alignment horizontal="center" vertical="center"/>
      <protection/>
    </xf>
    <xf numFmtId="1" fontId="102" fillId="0" borderId="28" xfId="57" applyNumberFormat="1" applyFont="1" applyFill="1" applyBorder="1" applyAlignment="1">
      <alignment horizontal="center" vertical="center" wrapText="1"/>
      <protection/>
    </xf>
    <xf numFmtId="14" fontId="121" fillId="0" borderId="28" xfId="57" applyNumberFormat="1" applyFont="1" applyFill="1" applyBorder="1" applyAlignment="1">
      <alignment horizontal="center" vertical="center" wrapText="1"/>
      <protection/>
    </xf>
    <xf numFmtId="0" fontId="121" fillId="0" borderId="28" xfId="57" applyFont="1" applyFill="1" applyBorder="1" applyAlignment="1">
      <alignment horizontal="left" vertical="center" wrapText="1"/>
      <protection/>
    </xf>
    <xf numFmtId="49" fontId="73" fillId="0" borderId="28" xfId="57" applyNumberFormat="1" applyFont="1" applyFill="1" applyBorder="1" applyAlignment="1">
      <alignment horizontal="center" vertical="center"/>
      <protection/>
    </xf>
    <xf numFmtId="49" fontId="73" fillId="30" borderId="28" xfId="57" applyNumberFormat="1" applyFont="1" applyFill="1" applyBorder="1" applyAlignment="1" applyProtection="1">
      <alignment horizontal="center" vertical="center"/>
      <protection hidden="1" locked="0"/>
    </xf>
    <xf numFmtId="49" fontId="73" fillId="30" borderId="28" xfId="57" applyNumberFormat="1" applyFont="1" applyFill="1" applyBorder="1" applyAlignment="1">
      <alignment horizontal="center" vertical="center"/>
      <protection/>
    </xf>
    <xf numFmtId="178" fontId="68" fillId="0" borderId="28" xfId="57" applyNumberFormat="1" applyFont="1" applyFill="1" applyBorder="1" applyAlignment="1">
      <alignment horizontal="center" vertical="center"/>
      <protection/>
    </xf>
    <xf numFmtId="0" fontId="120" fillId="0" borderId="28" xfId="57" applyNumberFormat="1" applyFont="1" applyFill="1" applyBorder="1" applyAlignment="1">
      <alignment horizontal="center" vertical="center"/>
      <protection/>
    </xf>
    <xf numFmtId="1" fontId="68" fillId="0" borderId="28" xfId="57" applyNumberFormat="1" applyFont="1" applyFill="1" applyBorder="1" applyAlignment="1">
      <alignment horizontal="center" vertical="center"/>
      <protection/>
    </xf>
    <xf numFmtId="49" fontId="73" fillId="0" borderId="28" xfId="57" applyNumberFormat="1" applyFont="1" applyFill="1" applyBorder="1" applyAlignment="1">
      <alignment vertical="center"/>
      <protection/>
    </xf>
    <xf numFmtId="49" fontId="73" fillId="30" borderId="28" xfId="57" applyNumberFormat="1" applyFont="1" applyFill="1" applyBorder="1" applyAlignment="1">
      <alignment vertical="center"/>
      <protection/>
    </xf>
    <xf numFmtId="0" fontId="36" fillId="0" borderId="27" xfId="57" applyFont="1" applyFill="1" applyBorder="1" applyAlignment="1">
      <alignment horizontal="center" vertical="center"/>
      <protection/>
    </xf>
    <xf numFmtId="0" fontId="116" fillId="0" borderId="27" xfId="57" applyFont="1" applyFill="1" applyBorder="1" applyAlignment="1">
      <alignment horizontal="center" vertical="center"/>
      <protection/>
    </xf>
    <xf numFmtId="0" fontId="113" fillId="0" borderId="27" xfId="57" applyFont="1" applyFill="1" applyBorder="1" applyAlignment="1">
      <alignment horizontal="left" vertical="center" wrapText="1"/>
      <protection/>
    </xf>
    <xf numFmtId="176" fontId="36" fillId="0" borderId="27" xfId="57" applyNumberFormat="1" applyFont="1" applyFill="1" applyBorder="1" applyAlignment="1">
      <alignment horizontal="center" vertical="center"/>
      <protection/>
    </xf>
    <xf numFmtId="1" fontId="116" fillId="0" borderId="27" xfId="57" applyNumberFormat="1" applyFont="1" applyFill="1" applyBorder="1" applyAlignment="1">
      <alignment horizontal="center" vertical="center"/>
      <protection/>
    </xf>
    <xf numFmtId="0" fontId="36" fillId="0" borderId="28" xfId="57" applyFont="1" applyFill="1" applyBorder="1" applyAlignment="1">
      <alignment horizontal="center" vertical="center"/>
      <protection/>
    </xf>
    <xf numFmtId="0" fontId="116" fillId="0" borderId="28" xfId="57" applyFont="1" applyFill="1" applyBorder="1" applyAlignment="1">
      <alignment horizontal="center" vertical="center"/>
      <protection/>
    </xf>
    <xf numFmtId="0" fontId="113" fillId="0" borderId="28" xfId="57" applyFont="1" applyFill="1" applyBorder="1" applyAlignment="1">
      <alignment horizontal="left" vertical="center" wrapText="1"/>
      <protection/>
    </xf>
    <xf numFmtId="176" fontId="36" fillId="0" borderId="28" xfId="57" applyNumberFormat="1" applyFont="1" applyFill="1" applyBorder="1" applyAlignment="1">
      <alignment horizontal="center" vertical="center"/>
      <protection/>
    </xf>
    <xf numFmtId="1" fontId="116" fillId="0" borderId="28" xfId="57" applyNumberFormat="1" applyFont="1" applyFill="1" applyBorder="1" applyAlignment="1">
      <alignment horizontal="center" vertical="center"/>
      <protection/>
    </xf>
    <xf numFmtId="176" fontId="116" fillId="25" borderId="12" xfId="57" applyNumberFormat="1"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center" vertical="center" wrapText="1"/>
      <protection locked="0"/>
    </xf>
    <xf numFmtId="0" fontId="26" fillId="0" borderId="27" xfId="57" applyFont="1" applyFill="1" applyBorder="1" applyAlignment="1" applyProtection="1">
      <alignment horizontal="center" vertical="center"/>
      <protection locked="0"/>
    </xf>
    <xf numFmtId="0" fontId="119" fillId="0" borderId="27" xfId="57" applyFont="1" applyFill="1" applyBorder="1" applyAlignment="1" applyProtection="1" quotePrefix="1">
      <alignment horizontal="center" vertical="center"/>
      <protection locked="0"/>
    </xf>
    <xf numFmtId="14" fontId="26" fillId="0" borderId="27" xfId="57" applyNumberFormat="1" applyFont="1" applyFill="1" applyBorder="1" applyAlignment="1" applyProtection="1">
      <alignment horizontal="center" vertical="center"/>
      <protection locked="0"/>
    </xf>
    <xf numFmtId="0" fontId="26" fillId="0" borderId="27" xfId="57" applyFont="1" applyFill="1" applyBorder="1" applyAlignment="1" applyProtection="1">
      <alignment horizontal="left" vertical="center" wrapText="1"/>
      <protection locked="0"/>
    </xf>
    <xf numFmtId="176" fontId="119" fillId="0" borderId="27" xfId="57" applyNumberFormat="1" applyFont="1" applyFill="1" applyBorder="1" applyAlignment="1" applyProtection="1">
      <alignment horizontal="center" vertical="center"/>
      <protection locked="0"/>
    </xf>
    <xf numFmtId="1" fontId="119" fillId="0" borderId="27" xfId="57" applyNumberFormat="1" applyFont="1" applyFill="1" applyBorder="1" applyAlignment="1" applyProtection="1" quotePrefix="1">
      <alignment horizontal="center" vertical="center"/>
      <protection locked="0"/>
    </xf>
    <xf numFmtId="0" fontId="26" fillId="0" borderId="28" xfId="57" applyFont="1" applyFill="1" applyBorder="1" applyAlignment="1" applyProtection="1">
      <alignment horizontal="center" vertical="center"/>
      <protection locked="0"/>
    </xf>
    <xf numFmtId="0" fontId="119" fillId="0" borderId="28" xfId="57" applyFont="1" applyFill="1" applyBorder="1" applyAlignment="1" applyProtection="1" quotePrefix="1">
      <alignment horizontal="center" vertical="center"/>
      <protection locked="0"/>
    </xf>
    <xf numFmtId="14" fontId="26" fillId="0" borderId="28" xfId="57" applyNumberFormat="1" applyFont="1" applyFill="1" applyBorder="1" applyAlignment="1" applyProtection="1">
      <alignment horizontal="center" vertical="center"/>
      <protection locked="0"/>
    </xf>
    <xf numFmtId="0" fontId="26" fillId="0" borderId="28" xfId="57" applyFont="1" applyFill="1" applyBorder="1" applyAlignment="1" applyProtection="1">
      <alignment horizontal="left" vertical="center" wrapText="1"/>
      <protection locked="0"/>
    </xf>
    <xf numFmtId="176" fontId="119" fillId="0" borderId="28" xfId="57" applyNumberFormat="1" applyFont="1" applyFill="1" applyBorder="1" applyAlignment="1" applyProtection="1">
      <alignment horizontal="center" vertical="center"/>
      <protection locked="0"/>
    </xf>
    <xf numFmtId="1" fontId="119" fillId="0" borderId="28" xfId="57" applyNumberFormat="1" applyFont="1" applyFill="1" applyBorder="1" applyAlignment="1" applyProtection="1" quotePrefix="1">
      <alignment horizontal="center" vertical="center"/>
      <protection locked="0"/>
    </xf>
    <xf numFmtId="1" fontId="25" fillId="0" borderId="27" xfId="57" applyNumberFormat="1" applyFont="1" applyFill="1" applyBorder="1" applyAlignment="1" applyProtection="1">
      <alignment horizontal="center" vertical="center" wrapText="1"/>
      <protection locked="0"/>
    </xf>
    <xf numFmtId="1" fontId="25" fillId="0" borderId="28" xfId="57" applyNumberFormat="1" applyFont="1" applyFill="1" applyBorder="1" applyAlignment="1" applyProtection="1">
      <alignment horizontal="center" vertical="center" wrapText="1"/>
      <protection locked="0"/>
    </xf>
    <xf numFmtId="1" fontId="128" fillId="37" borderId="29" xfId="57" applyNumberFormat="1" applyFont="1" applyFill="1" applyBorder="1" applyAlignment="1" applyProtection="1">
      <alignment horizontal="center" vertical="center" wrapText="1"/>
      <protection locked="0"/>
    </xf>
    <xf numFmtId="177" fontId="36" fillId="0" borderId="28" xfId="57" applyNumberFormat="1" applyFont="1" applyFill="1" applyBorder="1" applyAlignment="1">
      <alignment horizontal="center" vertical="center"/>
      <protection/>
    </xf>
    <xf numFmtId="178" fontId="51" fillId="0" borderId="27" xfId="57" applyNumberFormat="1" applyFont="1" applyFill="1" applyBorder="1" applyAlignment="1">
      <alignment horizontal="center" vertical="center"/>
      <protection/>
    </xf>
    <xf numFmtId="178" fontId="51" fillId="0" borderId="28" xfId="57" applyNumberFormat="1" applyFont="1" applyFill="1" applyBorder="1" applyAlignment="1">
      <alignment horizontal="center" vertical="center"/>
      <protection/>
    </xf>
    <xf numFmtId="178" fontId="113" fillId="0" borderId="27" xfId="57" applyNumberFormat="1" applyFont="1" applyFill="1" applyBorder="1" applyAlignment="1" applyProtection="1">
      <alignment horizontal="center" vertical="center" wrapText="1"/>
      <protection locked="0"/>
    </xf>
    <xf numFmtId="0" fontId="36" fillId="39" borderId="32" xfId="57" applyFont="1" applyFill="1" applyBorder="1" applyAlignment="1" applyProtection="1">
      <alignment horizontal="center" vertical="center" wrapText="1"/>
      <protection locked="0"/>
    </xf>
    <xf numFmtId="0" fontId="100" fillId="39" borderId="32" xfId="57" applyFont="1" applyFill="1" applyBorder="1" applyAlignment="1" applyProtection="1">
      <alignment horizontal="center" vertical="center" wrapText="1"/>
      <protection locked="0"/>
    </xf>
    <xf numFmtId="1" fontId="116" fillId="39" borderId="32" xfId="57" applyNumberFormat="1" applyFont="1" applyFill="1" applyBorder="1" applyAlignment="1" applyProtection="1">
      <alignment horizontal="center" vertical="center" wrapText="1"/>
      <protection locked="0"/>
    </xf>
    <xf numFmtId="14" fontId="36" fillId="39" borderId="32" xfId="57" applyNumberFormat="1" applyFont="1" applyFill="1" applyBorder="1" applyAlignment="1" applyProtection="1">
      <alignment horizontal="center" vertical="center" wrapText="1"/>
      <protection locked="0"/>
    </xf>
    <xf numFmtId="0" fontId="36" fillId="39" borderId="32" xfId="57" applyFont="1" applyFill="1" applyBorder="1" applyAlignment="1" applyProtection="1">
      <alignment horizontal="left" vertical="center" wrapText="1"/>
      <protection locked="0"/>
    </xf>
    <xf numFmtId="178" fontId="36" fillId="39" borderId="32" xfId="57" applyNumberFormat="1" applyFont="1" applyFill="1" applyBorder="1" applyAlignment="1" applyProtection="1">
      <alignment horizontal="center" vertical="center" wrapText="1"/>
      <protection locked="0"/>
    </xf>
    <xf numFmtId="178" fontId="25" fillId="39" borderId="32" xfId="57" applyNumberFormat="1" applyFont="1" applyFill="1" applyBorder="1" applyAlignment="1" applyProtection="1">
      <alignment horizontal="center" vertical="center" wrapText="1"/>
      <protection hidden="1"/>
    </xf>
    <xf numFmtId="178" fontId="113" fillId="39" borderId="32" xfId="57" applyNumberFormat="1" applyFont="1" applyFill="1" applyBorder="1" applyAlignment="1" applyProtection="1">
      <alignment horizontal="center" vertical="center" wrapText="1"/>
      <protection locked="0"/>
    </xf>
    <xf numFmtId="49" fontId="27" fillId="39" borderId="32" xfId="57" applyNumberFormat="1" applyFont="1" applyFill="1" applyBorder="1" applyAlignment="1" applyProtection="1">
      <alignment vertical="center" wrapText="1"/>
      <protection locked="0"/>
    </xf>
    <xf numFmtId="0" fontId="129" fillId="29" borderId="17" xfId="0" applyFont="1" applyFill="1" applyBorder="1" applyAlignment="1">
      <alignment horizontal="center" vertical="center" wrapText="1"/>
    </xf>
    <xf numFmtId="0" fontId="129" fillId="29" borderId="0" xfId="0" applyFont="1" applyFill="1" applyBorder="1" applyAlignment="1">
      <alignment horizontal="center" vertical="center" wrapText="1"/>
    </xf>
    <xf numFmtId="0" fontId="129" fillId="29" borderId="18" xfId="0" applyFont="1" applyFill="1" applyBorder="1" applyAlignment="1">
      <alignment horizontal="center" vertical="center" wrapText="1"/>
    </xf>
    <xf numFmtId="172" fontId="130" fillId="29" borderId="17" xfId="0" applyNumberFormat="1" applyFont="1" applyFill="1" applyBorder="1" applyAlignment="1">
      <alignment horizontal="center" vertical="center" wrapText="1"/>
    </xf>
    <xf numFmtId="0" fontId="130" fillId="29" borderId="0" xfId="0" applyFont="1" applyFill="1" applyBorder="1" applyAlignment="1">
      <alignment horizontal="center" vertical="center" wrapText="1"/>
    </xf>
    <xf numFmtId="0" fontId="130" fillId="29" borderId="18" xfId="0" applyFont="1" applyFill="1" applyBorder="1" applyAlignment="1">
      <alignment horizontal="center" vertical="center" wrapText="1"/>
    </xf>
    <xf numFmtId="172" fontId="25" fillId="29" borderId="17" xfId="0" applyNumberFormat="1" applyFont="1" applyFill="1" applyBorder="1" applyAlignment="1">
      <alignment horizontal="center" vertical="center" wrapText="1"/>
    </xf>
    <xf numFmtId="172" fontId="25" fillId="29" borderId="0" xfId="0" applyNumberFormat="1" applyFont="1" applyFill="1" applyBorder="1" applyAlignment="1">
      <alignment horizontal="center" vertical="center"/>
    </xf>
    <xf numFmtId="172" fontId="25" fillId="29" borderId="18" xfId="0" applyNumberFormat="1" applyFont="1" applyFill="1" applyBorder="1" applyAlignment="1">
      <alignment horizontal="center" vertical="center"/>
    </xf>
    <xf numFmtId="172" fontId="131" fillId="29" borderId="17" xfId="0" applyNumberFormat="1" applyFont="1" applyFill="1" applyBorder="1" applyAlignment="1">
      <alignment horizontal="center" vertical="center" wrapText="1"/>
    </xf>
    <xf numFmtId="0" fontId="131" fillId="29" borderId="0" xfId="0" applyFont="1" applyFill="1" applyBorder="1" applyAlignment="1">
      <alignment horizontal="center" vertical="center" wrapText="1"/>
    </xf>
    <xf numFmtId="0" fontId="131" fillId="29" borderId="18" xfId="0" applyFont="1" applyFill="1" applyBorder="1" applyAlignment="1">
      <alignment horizontal="center" vertical="center" wrapText="1"/>
    </xf>
    <xf numFmtId="172" fontId="111" fillId="29" borderId="26" xfId="0" applyNumberFormat="1" applyFont="1" applyFill="1" applyBorder="1" applyAlignment="1">
      <alignment horizontal="left" vertical="center" wrapText="1"/>
    </xf>
    <xf numFmtId="172" fontId="111" fillId="29" borderId="19" xfId="0" applyNumberFormat="1" applyFont="1" applyFill="1" applyBorder="1" applyAlignment="1">
      <alignment horizontal="left" vertical="center" wrapText="1"/>
    </xf>
    <xf numFmtId="172" fontId="111" fillId="29" borderId="20" xfId="0" applyNumberFormat="1" applyFont="1" applyFill="1" applyBorder="1" applyAlignment="1">
      <alignment horizontal="left" vertical="center" wrapText="1"/>
    </xf>
    <xf numFmtId="0" fontId="23" fillId="29" borderId="17" xfId="0" applyFont="1" applyFill="1" applyBorder="1" applyAlignment="1">
      <alignment horizontal="center"/>
    </xf>
    <xf numFmtId="0" fontId="23" fillId="29" borderId="0" xfId="0" applyFont="1" applyFill="1" applyBorder="1" applyAlignment="1">
      <alignment horizontal="center"/>
    </xf>
    <xf numFmtId="0" fontId="23" fillId="29" borderId="18" xfId="0" applyFont="1" applyFill="1" applyBorder="1" applyAlignment="1">
      <alignment horizontal="center"/>
    </xf>
    <xf numFmtId="172" fontId="23" fillId="29" borderId="17" xfId="0" applyNumberFormat="1" applyFont="1" applyFill="1" applyBorder="1" applyAlignment="1">
      <alignment horizontal="center"/>
    </xf>
    <xf numFmtId="172" fontId="23" fillId="29" borderId="0" xfId="0" applyNumberFormat="1" applyFont="1" applyFill="1" applyBorder="1" applyAlignment="1">
      <alignment horizontal="center"/>
    </xf>
    <xf numFmtId="172" fontId="23" fillId="29" borderId="18" xfId="0" applyNumberFormat="1" applyFont="1" applyFill="1" applyBorder="1" applyAlignment="1">
      <alignment horizontal="center"/>
    </xf>
    <xf numFmtId="172" fontId="129" fillId="29" borderId="33" xfId="0" applyNumberFormat="1" applyFont="1" applyFill="1" applyBorder="1" applyAlignment="1">
      <alignment horizontal="right" vertical="center"/>
    </xf>
    <xf numFmtId="172" fontId="129" fillId="29" borderId="34" xfId="0" applyNumberFormat="1" applyFont="1" applyFill="1" applyBorder="1" applyAlignment="1">
      <alignment horizontal="right" vertical="center"/>
    </xf>
    <xf numFmtId="172" fontId="129" fillId="29" borderId="35" xfId="0" applyNumberFormat="1" applyFont="1" applyFill="1" applyBorder="1" applyAlignment="1">
      <alignment horizontal="right" vertical="center"/>
    </xf>
    <xf numFmtId="172" fontId="103" fillId="25" borderId="36" xfId="0" applyNumberFormat="1" applyFont="1" applyFill="1" applyBorder="1" applyAlignment="1">
      <alignment horizontal="center" vertical="center"/>
    </xf>
    <xf numFmtId="172" fontId="103" fillId="25" borderId="37" xfId="0" applyNumberFormat="1" applyFont="1" applyFill="1" applyBorder="1" applyAlignment="1">
      <alignment horizontal="center" vertical="center"/>
    </xf>
    <xf numFmtId="172" fontId="103" fillId="25" borderId="38" xfId="0" applyNumberFormat="1" applyFont="1" applyFill="1" applyBorder="1" applyAlignment="1">
      <alignment horizontal="center" vertical="center"/>
    </xf>
    <xf numFmtId="172" fontId="129" fillId="29" borderId="17" xfId="0" applyNumberFormat="1" applyFont="1" applyFill="1" applyBorder="1" applyAlignment="1">
      <alignment horizontal="right" vertical="center"/>
    </xf>
    <xf numFmtId="172" fontId="129" fillId="29" borderId="0" xfId="0" applyNumberFormat="1" applyFont="1" applyFill="1" applyBorder="1" applyAlignment="1">
      <alignment horizontal="right" vertical="center"/>
    </xf>
    <xf numFmtId="172" fontId="129" fillId="29" borderId="39" xfId="0" applyNumberFormat="1" applyFont="1" applyFill="1" applyBorder="1" applyAlignment="1">
      <alignment horizontal="right" vertical="center"/>
    </xf>
    <xf numFmtId="172" fontId="25" fillId="29" borderId="0" xfId="0" applyNumberFormat="1" applyFont="1" applyFill="1" applyBorder="1" applyAlignment="1">
      <alignment/>
    </xf>
    <xf numFmtId="172" fontId="25" fillId="29" borderId="18" xfId="0" applyNumberFormat="1" applyFont="1" applyFill="1" applyBorder="1" applyAlignment="1">
      <alignment/>
    </xf>
    <xf numFmtId="172" fontId="129" fillId="29" borderId="40" xfId="0" applyNumberFormat="1" applyFont="1" applyFill="1" applyBorder="1" applyAlignment="1">
      <alignment horizontal="right" vertical="center"/>
    </xf>
    <xf numFmtId="172" fontId="129" fillId="29" borderId="41" xfId="0" applyNumberFormat="1" applyFont="1" applyFill="1" applyBorder="1" applyAlignment="1">
      <alignment horizontal="right" vertical="center"/>
    </xf>
    <xf numFmtId="172" fontId="129" fillId="29" borderId="42" xfId="0" applyNumberFormat="1" applyFont="1" applyFill="1" applyBorder="1" applyAlignment="1">
      <alignment horizontal="right" vertical="center"/>
    </xf>
    <xf numFmtId="172" fontId="24" fillId="29" borderId="17" xfId="0" applyNumberFormat="1" applyFont="1" applyFill="1" applyBorder="1" applyAlignment="1">
      <alignment horizontal="center"/>
    </xf>
    <xf numFmtId="172" fontId="24" fillId="29" borderId="0" xfId="0" applyNumberFormat="1" applyFont="1" applyFill="1" applyBorder="1" applyAlignment="1">
      <alignment horizontal="center"/>
    </xf>
    <xf numFmtId="172" fontId="24" fillId="29" borderId="18" xfId="0" applyNumberFormat="1" applyFont="1" applyFill="1" applyBorder="1" applyAlignment="1">
      <alignment horizontal="center"/>
    </xf>
    <xf numFmtId="0" fontId="24" fillId="29" borderId="17" xfId="0" applyFont="1" applyFill="1" applyBorder="1" applyAlignment="1">
      <alignment horizontal="center"/>
    </xf>
    <xf numFmtId="0" fontId="24" fillId="29" borderId="0" xfId="0" applyFont="1" applyFill="1" applyBorder="1" applyAlignment="1">
      <alignment horizontal="center"/>
    </xf>
    <xf numFmtId="0" fontId="24" fillId="29" borderId="18" xfId="0" applyFont="1" applyFill="1" applyBorder="1" applyAlignment="1">
      <alignment horizontal="center"/>
    </xf>
    <xf numFmtId="172" fontId="116" fillId="29" borderId="17" xfId="0" applyNumberFormat="1" applyFont="1" applyFill="1" applyBorder="1" applyAlignment="1">
      <alignment horizontal="right"/>
    </xf>
    <xf numFmtId="172" fontId="116" fillId="29" borderId="0" xfId="0" applyNumberFormat="1" applyFont="1" applyFill="1" applyBorder="1" applyAlignment="1">
      <alignment horizontal="right"/>
    </xf>
    <xf numFmtId="0" fontId="33" fillId="26" borderId="13" xfId="57" applyFont="1" applyFill="1" applyBorder="1" applyAlignment="1" applyProtection="1">
      <alignment horizontal="right" vertical="center" wrapText="1"/>
      <protection locked="0"/>
    </xf>
    <xf numFmtId="175" fontId="33" fillId="26" borderId="13" xfId="57" applyNumberFormat="1" applyFont="1" applyFill="1" applyBorder="1" applyAlignment="1" applyProtection="1">
      <alignment horizontal="center" vertical="center" wrapText="1"/>
      <protection locked="0"/>
    </xf>
    <xf numFmtId="0" fontId="31" fillId="26" borderId="13" xfId="57" applyFont="1" applyFill="1" applyBorder="1" applyAlignment="1" applyProtection="1">
      <alignment horizontal="center" vertical="center" wrapText="1"/>
      <protection locked="0"/>
    </xf>
    <xf numFmtId="0" fontId="132" fillId="27" borderId="11" xfId="0" applyFont="1" applyFill="1" applyBorder="1" applyAlignment="1">
      <alignment horizontal="center" vertical="center" wrapText="1"/>
    </xf>
    <xf numFmtId="0" fontId="133" fillId="27" borderId="11" xfId="0" applyFont="1" applyFill="1" applyBorder="1" applyAlignment="1">
      <alignment horizontal="center" vertical="center" wrapText="1"/>
    </xf>
    <xf numFmtId="0" fontId="79" fillId="25" borderId="22" xfId="0" applyFont="1" applyFill="1" applyBorder="1" applyAlignment="1">
      <alignment horizontal="left" vertical="center" wrapText="1"/>
    </xf>
    <xf numFmtId="0" fontId="79" fillId="25" borderId="23"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79" fillId="25" borderId="13" xfId="0" applyFont="1" applyFill="1" applyBorder="1" applyAlignment="1">
      <alignment horizontal="left" vertical="center" wrapText="1"/>
    </xf>
    <xf numFmtId="0" fontId="34" fillId="25" borderId="0" xfId="57" applyFont="1" applyFill="1" applyBorder="1" applyAlignment="1" applyProtection="1">
      <alignment horizontal="center" vertical="center" wrapText="1"/>
      <protection locked="0"/>
    </xf>
    <xf numFmtId="0" fontId="33" fillId="31" borderId="0" xfId="57" applyFont="1" applyFill="1" applyBorder="1" applyAlignment="1" applyProtection="1">
      <alignment horizontal="center" vertical="center" wrapText="1"/>
      <protection locked="0"/>
    </xf>
    <xf numFmtId="0" fontId="25" fillId="25" borderId="12" xfId="57" applyFont="1" applyFill="1" applyBorder="1" applyAlignment="1" applyProtection="1">
      <alignment horizontal="right" vertical="center" wrapText="1"/>
      <protection locked="0"/>
    </xf>
    <xf numFmtId="0" fontId="134" fillId="25" borderId="12" xfId="49" applyFont="1" applyFill="1" applyBorder="1" applyAlignment="1" applyProtection="1">
      <alignment horizontal="left" vertical="center" wrapText="1"/>
      <protection locked="0"/>
    </xf>
    <xf numFmtId="178" fontId="25" fillId="25" borderId="12" xfId="57" applyNumberFormat="1"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2" fontId="116" fillId="25" borderId="12" xfId="57" applyNumberFormat="1" applyFont="1" applyFill="1" applyBorder="1" applyAlignment="1" applyProtection="1">
      <alignment horizontal="center" vertical="center" wrapText="1"/>
      <protection locked="0"/>
    </xf>
    <xf numFmtId="176" fontId="29" fillId="25" borderId="10" xfId="57" applyNumberFormat="1" applyFont="1" applyFill="1" applyBorder="1" applyAlignment="1" applyProtection="1">
      <alignment horizontal="left" vertical="center" wrapText="1"/>
      <protection locked="0"/>
    </xf>
    <xf numFmtId="0" fontId="25" fillId="25" borderId="10" xfId="57" applyFont="1" applyFill="1" applyBorder="1" applyAlignment="1" applyProtection="1">
      <alignment horizontal="right" vertical="center" wrapText="1"/>
      <protection locked="0"/>
    </xf>
    <xf numFmtId="0" fontId="29" fillId="25" borderId="10" xfId="57" applyFont="1" applyFill="1" applyBorder="1" applyAlignment="1" applyProtection="1">
      <alignment horizontal="left" vertical="center" wrapText="1"/>
      <protection locked="0"/>
    </xf>
    <xf numFmtId="0" fontId="29" fillId="25" borderId="10" xfId="57" applyNumberFormat="1" applyFont="1" applyFill="1" applyBorder="1" applyAlignment="1" applyProtection="1">
      <alignment horizontal="left" vertical="center" wrapText="1"/>
      <protection locked="0"/>
    </xf>
    <xf numFmtId="175" fontId="25" fillId="24" borderId="43" xfId="57" applyNumberFormat="1" applyFont="1" applyFill="1" applyBorder="1" applyAlignment="1" applyProtection="1">
      <alignment horizontal="center" vertical="center" wrapText="1"/>
      <protection locked="0"/>
    </xf>
    <xf numFmtId="0" fontId="98" fillId="31" borderId="11" xfId="57" applyFont="1" applyFill="1" applyBorder="1" applyAlignment="1" applyProtection="1">
      <alignment horizontal="center" vertical="center" wrapText="1"/>
      <protection locked="0"/>
    </xf>
    <xf numFmtId="14" fontId="98" fillId="31" borderId="11" xfId="57" applyNumberFormat="1" applyFont="1" applyFill="1" applyBorder="1" applyAlignment="1" applyProtection="1">
      <alignment horizontal="center" vertical="center" wrapText="1"/>
      <protection locked="0"/>
    </xf>
    <xf numFmtId="0" fontId="122" fillId="31" borderId="11" xfId="57" applyFont="1" applyFill="1" applyBorder="1" applyAlignment="1" applyProtection="1">
      <alignment horizontal="center" vertical="center" wrapText="1"/>
      <protection locked="0"/>
    </xf>
    <xf numFmtId="2" fontId="98" fillId="31" borderId="11" xfId="57" applyNumberFormat="1" applyFont="1" applyFill="1" applyBorder="1" applyAlignment="1" applyProtection="1">
      <alignment horizontal="center" vertical="center" wrapText="1"/>
      <protection locked="0"/>
    </xf>
    <xf numFmtId="0" fontId="27" fillId="0" borderId="0" xfId="57" applyFont="1" applyFill="1" applyAlignment="1" applyProtection="1">
      <alignment horizontal="center" wrapText="1"/>
      <protection locked="0"/>
    </xf>
    <xf numFmtId="0" fontId="27" fillId="0" borderId="0" xfId="57" applyFont="1" applyFill="1" applyAlignment="1" applyProtection="1">
      <alignment horizontal="center" vertical="center" wrapText="1"/>
      <protection locked="0"/>
    </xf>
    <xf numFmtId="0" fontId="24" fillId="25" borderId="0" xfId="57" applyFont="1" applyFill="1" applyBorder="1" applyAlignment="1" applyProtection="1">
      <alignment horizontal="center" vertical="center" wrapText="1"/>
      <protection locked="0"/>
    </xf>
    <xf numFmtId="0" fontId="31" fillId="31" borderId="44" xfId="57" applyFont="1" applyFill="1" applyBorder="1" applyAlignment="1" applyProtection="1">
      <alignment horizontal="center" vertical="center" wrapText="1"/>
      <protection locked="0"/>
    </xf>
    <xf numFmtId="0" fontId="24" fillId="25" borderId="12" xfId="57" applyFont="1" applyFill="1" applyBorder="1" applyAlignment="1" applyProtection="1">
      <alignment horizontal="right" vertical="center" wrapText="1"/>
      <protection locked="0"/>
    </xf>
    <xf numFmtId="0" fontId="102" fillId="25" borderId="12" xfId="49" applyFont="1" applyFill="1" applyBorder="1" applyAlignment="1" applyProtection="1">
      <alignment horizontal="left" vertical="center" wrapText="1"/>
      <protection locked="0"/>
    </xf>
    <xf numFmtId="2" fontId="50" fillId="25" borderId="12" xfId="57" applyNumberFormat="1" applyFont="1" applyFill="1" applyBorder="1" applyAlignment="1" applyProtection="1">
      <alignment horizontal="right" vertical="center" wrapText="1"/>
      <protection locked="0"/>
    </xf>
    <xf numFmtId="0" fontId="50" fillId="25" borderId="12" xfId="57" applyFont="1" applyFill="1" applyBorder="1" applyAlignment="1" applyProtection="1">
      <alignment horizontal="right" vertical="center" wrapText="1"/>
      <protection locked="0"/>
    </xf>
    <xf numFmtId="176" fontId="102" fillId="25" borderId="12" xfId="57" applyNumberFormat="1" applyFont="1" applyFill="1" applyBorder="1" applyAlignment="1" applyProtection="1">
      <alignment horizontal="left" vertical="center" wrapText="1"/>
      <protection locked="0"/>
    </xf>
    <xf numFmtId="2" fontId="102" fillId="25" borderId="12" xfId="57" applyNumberFormat="1" applyFont="1" applyFill="1" applyBorder="1" applyAlignment="1" applyProtection="1">
      <alignment horizontal="left" vertical="center" wrapText="1"/>
      <protection locked="0"/>
    </xf>
    <xf numFmtId="0" fontId="135" fillId="27" borderId="24" xfId="57" applyFont="1" applyFill="1" applyBorder="1" applyAlignment="1">
      <alignment horizontal="center" vertical="center" wrapText="1"/>
      <protection/>
    </xf>
    <xf numFmtId="0" fontId="135" fillId="27" borderId="27" xfId="57" applyFont="1" applyFill="1" applyBorder="1" applyAlignment="1">
      <alignment horizontal="center" vertical="center" wrapText="1"/>
      <protection/>
    </xf>
    <xf numFmtId="0" fontId="135" fillId="27" borderId="11" xfId="57" applyFont="1" applyFill="1" applyBorder="1" applyAlignment="1">
      <alignment horizontal="center" textRotation="90"/>
      <protection/>
    </xf>
    <xf numFmtId="0" fontId="56" fillId="25" borderId="10" xfId="57" applyNumberFormat="1" applyFont="1" applyFill="1" applyBorder="1" applyAlignment="1" applyProtection="1">
      <alignment horizontal="left" vertical="center" wrapText="1"/>
      <protection locked="0"/>
    </xf>
    <xf numFmtId="0" fontId="88" fillId="25" borderId="12" xfId="57" applyFont="1" applyFill="1" applyBorder="1" applyAlignment="1" applyProtection="1">
      <alignment horizontal="center" vertical="center" wrapText="1"/>
      <protection locked="0"/>
    </xf>
    <xf numFmtId="49" fontId="124" fillId="27" borderId="11" xfId="57" applyNumberFormat="1" applyFont="1" applyFill="1" applyBorder="1" applyAlignment="1">
      <alignment horizontal="center" vertical="center" textRotation="90" wrapText="1"/>
      <protection/>
    </xf>
    <xf numFmtId="0" fontId="103" fillId="27" borderId="11" xfId="57" applyFont="1" applyFill="1" applyBorder="1" applyAlignment="1">
      <alignment horizontal="center" vertical="center"/>
      <protection/>
    </xf>
    <xf numFmtId="175" fontId="24" fillId="24" borderId="43" xfId="57" applyNumberFormat="1" applyFont="1" applyFill="1" applyBorder="1" applyAlignment="1" applyProtection="1">
      <alignment horizontal="center" vertical="center" wrapText="1"/>
      <protection locked="0"/>
    </xf>
    <xf numFmtId="0" fontId="24" fillId="25" borderId="10" xfId="57" applyFont="1" applyFill="1" applyBorder="1" applyAlignment="1" applyProtection="1">
      <alignment horizontal="right" vertical="center" wrapText="1"/>
      <protection locked="0"/>
    </xf>
    <xf numFmtId="0" fontId="56" fillId="25" borderId="10" xfId="57" applyFont="1" applyFill="1" applyBorder="1" applyAlignment="1" applyProtection="1">
      <alignment horizontal="left" vertical="center" wrapText="1"/>
      <protection locked="0"/>
    </xf>
    <xf numFmtId="2" fontId="124" fillId="27" borderId="11" xfId="57" applyNumberFormat="1" applyFont="1" applyFill="1" applyBorder="1" applyAlignment="1">
      <alignment horizontal="center" vertical="center" textRotation="90" wrapText="1"/>
      <protection/>
    </xf>
    <xf numFmtId="175" fontId="27" fillId="24" borderId="43" xfId="57" applyNumberFormat="1" applyFont="1" applyFill="1" applyBorder="1" applyAlignment="1" applyProtection="1">
      <alignment horizontal="center" vertical="center" wrapText="1"/>
      <protection locked="0"/>
    </xf>
    <xf numFmtId="0" fontId="99" fillId="27" borderId="11" xfId="57" applyFont="1" applyFill="1" applyBorder="1" applyAlignment="1">
      <alignment horizontal="center" textRotation="90" wrapText="1"/>
      <protection/>
    </xf>
    <xf numFmtId="0" fontId="99" fillId="27" borderId="24" xfId="57" applyFont="1" applyFill="1" applyBorder="1" applyAlignment="1">
      <alignment horizontal="center" textRotation="90" wrapText="1"/>
      <protection/>
    </xf>
    <xf numFmtId="0" fontId="99" fillId="27" borderId="27" xfId="57" applyFont="1" applyFill="1" applyBorder="1" applyAlignment="1">
      <alignment horizontal="center" textRotation="90" wrapText="1"/>
      <protection/>
    </xf>
    <xf numFmtId="0" fontId="98" fillId="27" borderId="11" xfId="57" applyFont="1" applyFill="1" applyBorder="1" applyAlignment="1" applyProtection="1">
      <alignment horizontal="center" vertical="center" wrapText="1"/>
      <protection locked="0"/>
    </xf>
    <xf numFmtId="0" fontId="98" fillId="27" borderId="11" xfId="57" applyFont="1" applyFill="1" applyBorder="1" applyAlignment="1">
      <alignment horizontal="center" vertical="center" wrapText="1"/>
      <protection/>
    </xf>
    <xf numFmtId="0" fontId="98" fillId="27" borderId="24" xfId="57" applyFont="1" applyFill="1" applyBorder="1" applyAlignment="1">
      <alignment horizontal="center" vertical="center" wrapText="1"/>
      <protection/>
    </xf>
    <xf numFmtId="0" fontId="98" fillId="27" borderId="27" xfId="57" applyFont="1" applyFill="1" applyBorder="1" applyAlignment="1">
      <alignment horizontal="center" vertical="center" wrapText="1"/>
      <protection/>
    </xf>
    <xf numFmtId="0" fontId="25" fillId="25" borderId="10" xfId="57" applyFont="1" applyFill="1" applyBorder="1" applyAlignment="1" applyProtection="1">
      <alignment horizontal="right" vertical="center" wrapText="1"/>
      <protection locked="0"/>
    </xf>
    <xf numFmtId="0" fontId="136" fillId="25" borderId="0" xfId="57" applyFont="1" applyFill="1" applyBorder="1" applyAlignment="1" applyProtection="1">
      <alignment horizontal="center" vertical="center" wrapText="1"/>
      <protection locked="0"/>
    </xf>
    <xf numFmtId="0" fontId="33" fillId="27" borderId="44" xfId="57" applyFont="1" applyFill="1" applyBorder="1" applyAlignment="1" applyProtection="1">
      <alignment horizontal="center" vertical="center" wrapText="1"/>
      <protection locked="0"/>
    </xf>
    <xf numFmtId="0" fontId="25" fillId="18" borderId="12" xfId="57" applyFont="1" applyFill="1" applyBorder="1" applyAlignment="1" applyProtection="1">
      <alignment horizontal="right" vertical="center" wrapText="1"/>
      <protection locked="0"/>
    </xf>
    <xf numFmtId="0" fontId="116" fillId="18" borderId="12" xfId="49" applyFont="1" applyFill="1" applyBorder="1" applyAlignment="1" applyProtection="1">
      <alignment horizontal="left" vertical="center" wrapText="1"/>
      <protection locked="0"/>
    </xf>
    <xf numFmtId="0" fontId="32" fillId="18" borderId="12" xfId="57" applyNumberFormat="1" applyFont="1" applyFill="1" applyBorder="1" applyAlignment="1" applyProtection="1">
      <alignment horizontal="right" vertical="center" wrapText="1"/>
      <protection locked="0"/>
    </xf>
    <xf numFmtId="2" fontId="29" fillId="18" borderId="12" xfId="57" applyNumberFormat="1" applyFont="1" applyFill="1" applyBorder="1" applyAlignment="1" applyProtection="1">
      <alignment horizontal="left" vertical="center" wrapText="1"/>
      <protection locked="0"/>
    </xf>
    <xf numFmtId="0" fontId="29" fillId="18" borderId="12" xfId="57" applyFont="1" applyFill="1" applyBorder="1" applyAlignment="1" applyProtection="1">
      <alignment horizontal="left" vertical="center" wrapText="1"/>
      <protection locked="0"/>
    </xf>
    <xf numFmtId="0" fontId="29" fillId="25" borderId="10" xfId="57" applyFont="1" applyFill="1" applyBorder="1" applyAlignment="1" applyProtection="1">
      <alignment horizontal="left" vertical="center" wrapText="1"/>
      <protection locked="0"/>
    </xf>
    <xf numFmtId="177" fontId="98" fillId="27" borderId="11" xfId="57" applyNumberFormat="1" applyFont="1" applyFill="1" applyBorder="1" applyAlignment="1">
      <alignment horizontal="center" vertical="center" wrapText="1"/>
      <protection/>
    </xf>
    <xf numFmtId="177" fontId="29" fillId="25" borderId="10" xfId="57" applyNumberFormat="1" applyFont="1" applyFill="1" applyBorder="1" applyAlignment="1" applyProtection="1">
      <alignment horizontal="left" vertical="center" wrapText="1"/>
      <protection locked="0"/>
    </xf>
    <xf numFmtId="0" fontId="42" fillId="31" borderId="0" xfId="57" applyFont="1" applyFill="1" applyBorder="1" applyAlignment="1" applyProtection="1">
      <alignment horizontal="center" vertical="center" wrapText="1"/>
      <protection locked="0"/>
    </xf>
    <xf numFmtId="0" fontId="25" fillId="25" borderId="0" xfId="57" applyFont="1" applyFill="1" applyBorder="1" applyAlignment="1" applyProtection="1">
      <alignment horizontal="left" vertical="center" wrapText="1"/>
      <protection locked="0"/>
    </xf>
    <xf numFmtId="0" fontId="25" fillId="25" borderId="10" xfId="57" applyFont="1" applyFill="1" applyBorder="1" applyAlignment="1" applyProtection="1">
      <alignment horizontal="left" vertical="center" wrapText="1"/>
      <protection locked="0"/>
    </xf>
    <xf numFmtId="0" fontId="90" fillId="25" borderId="0" xfId="57" applyFont="1" applyFill="1" applyBorder="1" applyAlignment="1" applyProtection="1">
      <alignment horizontal="center" vertical="center" wrapText="1"/>
      <protection locked="0"/>
    </xf>
    <xf numFmtId="0" fontId="8" fillId="31" borderId="44" xfId="57" applyFont="1" applyFill="1" applyBorder="1" applyAlignment="1" applyProtection="1">
      <alignment horizontal="center" vertical="center" wrapText="1"/>
      <protection locked="0"/>
    </xf>
    <xf numFmtId="176" fontId="120" fillId="25" borderId="12" xfId="57" applyNumberFormat="1" applyFont="1" applyFill="1" applyBorder="1" applyAlignment="1" applyProtection="1">
      <alignment horizontal="left" vertical="center" wrapText="1"/>
      <protection locked="0"/>
    </xf>
    <xf numFmtId="2" fontId="137" fillId="25" borderId="12" xfId="57" applyNumberFormat="1" applyFont="1" applyFill="1" applyBorder="1" applyAlignment="1" applyProtection="1">
      <alignment horizontal="center" vertical="center" wrapText="1"/>
      <protection locked="0"/>
    </xf>
    <xf numFmtId="0" fontId="137" fillId="25" borderId="12" xfId="57" applyFont="1" applyFill="1" applyBorder="1" applyAlignment="1" applyProtection="1">
      <alignment horizontal="center" vertical="center" wrapText="1"/>
      <protection locked="0"/>
    </xf>
    <xf numFmtId="0" fontId="137" fillId="25" borderId="12" xfId="57" applyFont="1" applyFill="1" applyBorder="1" applyAlignment="1" applyProtection="1">
      <alignment horizontal="right" vertical="center" wrapText="1"/>
      <protection locked="0"/>
    </xf>
    <xf numFmtId="0" fontId="72" fillId="25" borderId="10" xfId="57" applyNumberFormat="1" applyFont="1" applyFill="1" applyBorder="1" applyAlignment="1" applyProtection="1">
      <alignment horizontal="left" vertical="center" wrapText="1"/>
      <protection locked="0"/>
    </xf>
    <xf numFmtId="0" fontId="138" fillId="25" borderId="0" xfId="57" applyFont="1" applyFill="1" applyBorder="1" applyAlignment="1" applyProtection="1">
      <alignment horizontal="center" vertical="center" wrapText="1"/>
      <protection locked="0"/>
    </xf>
    <xf numFmtId="0" fontId="31" fillId="27" borderId="44" xfId="57" applyFont="1" applyFill="1" applyBorder="1" applyAlignment="1" applyProtection="1">
      <alignment horizontal="center" vertical="center" wrapText="1"/>
      <protection locked="0"/>
    </xf>
    <xf numFmtId="173" fontId="102" fillId="25" borderId="10" xfId="57" applyNumberFormat="1" applyFont="1" applyFill="1" applyBorder="1" applyAlignment="1" applyProtection="1">
      <alignment horizontal="left" vertical="center" wrapText="1"/>
      <protection locked="0"/>
    </xf>
    <xf numFmtId="178" fontId="124" fillId="27" borderId="11" xfId="57" applyNumberFormat="1" applyFont="1" applyFill="1" applyBorder="1" applyAlignment="1">
      <alignment horizontal="center" vertical="center"/>
      <protection/>
    </xf>
    <xf numFmtId="176" fontId="29" fillId="18" borderId="12" xfId="57" applyNumberFormat="1" applyFont="1" applyFill="1" applyBorder="1" applyAlignment="1" applyProtection="1">
      <alignment horizontal="left" vertical="center" wrapText="1"/>
      <protection locked="0"/>
    </xf>
    <xf numFmtId="0" fontId="139" fillId="28" borderId="13" xfId="0" applyFont="1" applyFill="1" applyBorder="1" applyAlignment="1">
      <alignment horizontal="center" vertical="center" wrapText="1"/>
    </xf>
    <xf numFmtId="0" fontId="103" fillId="28" borderId="13" xfId="0" applyFont="1" applyFill="1" applyBorder="1" applyAlignment="1">
      <alignment horizontal="right" vertic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466725</xdr:colOff>
      <xdr:row>1</xdr:row>
      <xdr:rowOff>1428750</xdr:rowOff>
    </xdr:from>
    <xdr:to>
      <xdr:col>6</xdr:col>
      <xdr:colOff>409575</xdr:colOff>
      <xdr:row>11</xdr:row>
      <xdr:rowOff>76200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24100" y="1590675"/>
          <a:ext cx="160020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638175" cy="35909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142875</xdr:rowOff>
    </xdr:from>
    <xdr:to>
      <xdr:col>12</xdr:col>
      <xdr:colOff>1676400</xdr:colOff>
      <xdr:row>2</xdr:row>
      <xdr:rowOff>76200</xdr:rowOff>
    </xdr:to>
    <xdr:grpSp>
      <xdr:nvGrpSpPr>
        <xdr:cNvPr id="4" name="4 Grup"/>
        <xdr:cNvGrpSpPr>
          <a:grpSpLocks/>
        </xdr:cNvGrpSpPr>
      </xdr:nvGrpSpPr>
      <xdr:grpSpPr>
        <a:xfrm>
          <a:off x="9648825" y="142875"/>
          <a:ext cx="762000" cy="3552825"/>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76200</xdr:colOff>
      <xdr:row>1</xdr:row>
      <xdr:rowOff>257175</xdr:rowOff>
    </xdr:to>
    <xdr:grpSp>
      <xdr:nvGrpSpPr>
        <xdr:cNvPr id="1" name="1 Grup"/>
        <xdr:cNvGrpSpPr>
          <a:grpSpLocks/>
        </xdr:cNvGrpSpPr>
      </xdr:nvGrpSpPr>
      <xdr:grpSpPr>
        <a:xfrm>
          <a:off x="1257300" y="0"/>
          <a:ext cx="58102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9</xdr:col>
      <xdr:colOff>428625</xdr:colOff>
      <xdr:row>0</xdr:row>
      <xdr:rowOff>0</xdr:rowOff>
    </xdr:from>
    <xdr:to>
      <xdr:col>10</xdr:col>
      <xdr:colOff>552450</xdr:colOff>
      <xdr:row>1</xdr:row>
      <xdr:rowOff>257175</xdr:rowOff>
    </xdr:to>
    <xdr:grpSp>
      <xdr:nvGrpSpPr>
        <xdr:cNvPr id="4" name="4 Grup"/>
        <xdr:cNvGrpSpPr>
          <a:grpSpLocks/>
        </xdr:cNvGrpSpPr>
      </xdr:nvGrpSpPr>
      <xdr:grpSpPr>
        <a:xfrm>
          <a:off x="795337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94297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1076325</xdr:colOff>
      <xdr:row>0</xdr:row>
      <xdr:rowOff>0</xdr:rowOff>
    </xdr:from>
    <xdr:to>
      <xdr:col>13</xdr:col>
      <xdr:colOff>66675</xdr:colOff>
      <xdr:row>1</xdr:row>
      <xdr:rowOff>104775</xdr:rowOff>
    </xdr:to>
    <xdr:grpSp>
      <xdr:nvGrpSpPr>
        <xdr:cNvPr id="4" name="4 Grup"/>
        <xdr:cNvGrpSpPr>
          <a:grpSpLocks/>
        </xdr:cNvGrpSpPr>
      </xdr:nvGrpSpPr>
      <xdr:grpSpPr>
        <a:xfrm>
          <a:off x="9477375" y="0"/>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4</xdr:col>
      <xdr:colOff>714375</xdr:colOff>
      <xdr:row>0</xdr:row>
      <xdr:rowOff>876300</xdr:rowOff>
    </xdr:to>
    <xdr:grpSp>
      <xdr:nvGrpSpPr>
        <xdr:cNvPr id="1" name="4 Grup"/>
        <xdr:cNvGrpSpPr>
          <a:grpSpLocks/>
        </xdr:cNvGrpSpPr>
      </xdr:nvGrpSpPr>
      <xdr:grpSpPr>
        <a:xfrm>
          <a:off x="2933700" y="0"/>
          <a:ext cx="66675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27</xdr:col>
      <xdr:colOff>704850</xdr:colOff>
      <xdr:row>0</xdr:row>
      <xdr:rowOff>28575</xdr:rowOff>
    </xdr:from>
    <xdr:to>
      <xdr:col>28</xdr:col>
      <xdr:colOff>581025</xdr:colOff>
      <xdr:row>1</xdr:row>
      <xdr:rowOff>28575</xdr:rowOff>
    </xdr:to>
    <xdr:grpSp>
      <xdr:nvGrpSpPr>
        <xdr:cNvPr id="4" name="4 Grup"/>
        <xdr:cNvGrpSpPr>
          <a:grpSpLocks/>
        </xdr:cNvGrpSpPr>
      </xdr:nvGrpSpPr>
      <xdr:grpSpPr>
        <a:xfrm>
          <a:off x="27546300" y="28575"/>
          <a:ext cx="81915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9632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877550" y="0"/>
          <a:ext cx="8382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2</xdr:col>
      <xdr:colOff>438150</xdr:colOff>
      <xdr:row>1</xdr:row>
      <xdr:rowOff>257175</xdr:rowOff>
    </xdr:to>
    <xdr:grpSp>
      <xdr:nvGrpSpPr>
        <xdr:cNvPr id="4" name="8 Grup"/>
        <xdr:cNvGrpSpPr>
          <a:grpSpLocks/>
        </xdr:cNvGrpSpPr>
      </xdr:nvGrpSpPr>
      <xdr:grpSpPr>
        <a:xfrm>
          <a:off x="238125" y="0"/>
          <a:ext cx="6000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57150</xdr:colOff>
      <xdr:row>0</xdr:row>
      <xdr:rowOff>0</xdr:rowOff>
    </xdr:from>
    <xdr:to>
      <xdr:col>15</xdr:col>
      <xdr:colOff>257175</xdr:colOff>
      <xdr:row>1</xdr:row>
      <xdr:rowOff>209550</xdr:rowOff>
    </xdr:to>
    <xdr:grpSp>
      <xdr:nvGrpSpPr>
        <xdr:cNvPr id="4" name="8 Grup"/>
        <xdr:cNvGrpSpPr>
          <a:grpSpLocks/>
        </xdr:cNvGrpSpPr>
      </xdr:nvGrpSpPr>
      <xdr:grpSpPr>
        <a:xfrm>
          <a:off x="10677525" y="0"/>
          <a:ext cx="83820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552450</xdr:colOff>
      <xdr:row>0</xdr:row>
      <xdr:rowOff>19050</xdr:rowOff>
    </xdr:from>
    <xdr:to>
      <xdr:col>14</xdr:col>
      <xdr:colOff>381000</xdr:colOff>
      <xdr:row>1</xdr:row>
      <xdr:rowOff>219075</xdr:rowOff>
    </xdr:to>
    <xdr:grpSp>
      <xdr:nvGrpSpPr>
        <xdr:cNvPr id="4" name="4 Grup"/>
        <xdr:cNvGrpSpPr>
          <a:grpSpLocks/>
        </xdr:cNvGrpSpPr>
      </xdr:nvGrpSpPr>
      <xdr:grpSpPr>
        <a:xfrm>
          <a:off x="10591800" y="19050"/>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85725</xdr:rowOff>
    </xdr:from>
    <xdr:to>
      <xdr:col>4</xdr:col>
      <xdr:colOff>104775</xdr:colOff>
      <xdr:row>2</xdr:row>
      <xdr:rowOff>19050</xdr:rowOff>
    </xdr:to>
    <xdr:grpSp>
      <xdr:nvGrpSpPr>
        <xdr:cNvPr id="1" name="1 Grup"/>
        <xdr:cNvGrpSpPr>
          <a:grpSpLocks/>
        </xdr:cNvGrpSpPr>
      </xdr:nvGrpSpPr>
      <xdr:grpSpPr>
        <a:xfrm>
          <a:off x="1143000" y="85725"/>
          <a:ext cx="7239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100965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9632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0</xdr:row>
      <xdr:rowOff>0</xdr:rowOff>
    </xdr:from>
    <xdr:to>
      <xdr:col>3</xdr:col>
      <xdr:colOff>800100</xdr:colOff>
      <xdr:row>1</xdr:row>
      <xdr:rowOff>257175</xdr:rowOff>
    </xdr:to>
    <xdr:grpSp>
      <xdr:nvGrpSpPr>
        <xdr:cNvPr id="1" name="5 Grup"/>
        <xdr:cNvGrpSpPr>
          <a:grpSpLocks/>
        </xdr:cNvGrpSpPr>
      </xdr:nvGrpSpPr>
      <xdr:grpSpPr>
        <a:xfrm>
          <a:off x="1047750" y="0"/>
          <a:ext cx="695325"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466725</xdr:colOff>
      <xdr:row>0</xdr:row>
      <xdr:rowOff>0</xdr:rowOff>
    </xdr:from>
    <xdr:to>
      <xdr:col>15</xdr:col>
      <xdr:colOff>85725</xdr:colOff>
      <xdr:row>1</xdr:row>
      <xdr:rowOff>257175</xdr:rowOff>
    </xdr:to>
    <xdr:grpSp>
      <xdr:nvGrpSpPr>
        <xdr:cNvPr id="4" name="8 Grup"/>
        <xdr:cNvGrpSpPr>
          <a:grpSpLocks/>
        </xdr:cNvGrpSpPr>
      </xdr:nvGrpSpPr>
      <xdr:grpSpPr>
        <a:xfrm>
          <a:off x="11182350" y="0"/>
          <a:ext cx="8382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1362075" cy="296227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114300</xdr:rowOff>
    </xdr:from>
    <xdr:to>
      <xdr:col>12</xdr:col>
      <xdr:colOff>1676400</xdr:colOff>
      <xdr:row>2</xdr:row>
      <xdr:rowOff>0</xdr:rowOff>
    </xdr:to>
    <xdr:grpSp>
      <xdr:nvGrpSpPr>
        <xdr:cNvPr id="4" name="4 Grup"/>
        <xdr:cNvGrpSpPr>
          <a:grpSpLocks/>
        </xdr:cNvGrpSpPr>
      </xdr:nvGrpSpPr>
      <xdr:grpSpPr>
        <a:xfrm>
          <a:off x="12582525" y="114300"/>
          <a:ext cx="762000" cy="28765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1134725" y="85725"/>
          <a:ext cx="1133475"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877550" y="0"/>
          <a:ext cx="83820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200025</xdr:colOff>
      <xdr:row>0</xdr:row>
      <xdr:rowOff>133350</xdr:rowOff>
    </xdr:from>
    <xdr:to>
      <xdr:col>4</xdr:col>
      <xdr:colOff>190500</xdr:colOff>
      <xdr:row>2</xdr:row>
      <xdr:rowOff>66675</xdr:rowOff>
    </xdr:to>
    <xdr:grpSp>
      <xdr:nvGrpSpPr>
        <xdr:cNvPr id="4" name="8 Grup"/>
        <xdr:cNvGrpSpPr>
          <a:grpSpLocks/>
        </xdr:cNvGrpSpPr>
      </xdr:nvGrpSpPr>
      <xdr:grpSpPr>
        <a:xfrm>
          <a:off x="1143000" y="133350"/>
          <a:ext cx="80962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5 Grup"/>
        <xdr:cNvGrpSpPr>
          <a:grpSpLocks/>
        </xdr:cNvGrpSpPr>
      </xdr:nvGrpSpPr>
      <xdr:grpSpPr>
        <a:xfrm>
          <a:off x="247650" y="0"/>
          <a:ext cx="81915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8 Grup"/>
        <xdr:cNvGrpSpPr>
          <a:grpSpLocks/>
        </xdr:cNvGrpSpPr>
      </xdr:nvGrpSpPr>
      <xdr:grpSpPr>
        <a:xfrm>
          <a:off x="10820400" y="85725"/>
          <a:ext cx="762000" cy="78105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0</xdr:rowOff>
    </xdr:from>
    <xdr:to>
      <xdr:col>3</xdr:col>
      <xdr:colOff>771525</xdr:colOff>
      <xdr:row>1</xdr:row>
      <xdr:rowOff>257175</xdr:rowOff>
    </xdr:to>
    <xdr:grpSp>
      <xdr:nvGrpSpPr>
        <xdr:cNvPr id="1" name="1 Grup"/>
        <xdr:cNvGrpSpPr>
          <a:grpSpLocks/>
        </xdr:cNvGrpSpPr>
      </xdr:nvGrpSpPr>
      <xdr:grpSpPr>
        <a:xfrm>
          <a:off x="981075" y="0"/>
          <a:ext cx="73342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09442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45845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28575</xdr:rowOff>
    </xdr:from>
    <xdr:to>
      <xdr:col>2</xdr:col>
      <xdr:colOff>95250</xdr:colOff>
      <xdr:row>1</xdr:row>
      <xdr:rowOff>238125</xdr:rowOff>
    </xdr:to>
    <xdr:grpSp>
      <xdr:nvGrpSpPr>
        <xdr:cNvPr id="1" name="5 Grup"/>
        <xdr:cNvGrpSpPr>
          <a:grpSpLocks/>
        </xdr:cNvGrpSpPr>
      </xdr:nvGrpSpPr>
      <xdr:grpSpPr>
        <a:xfrm>
          <a:off x="257175" y="28575"/>
          <a:ext cx="828675"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695325</xdr:colOff>
      <xdr:row>0</xdr:row>
      <xdr:rowOff>9525</xdr:rowOff>
    </xdr:from>
    <xdr:to>
      <xdr:col>15</xdr:col>
      <xdr:colOff>133350</xdr:colOff>
      <xdr:row>1</xdr:row>
      <xdr:rowOff>209550</xdr:rowOff>
    </xdr:to>
    <xdr:grpSp>
      <xdr:nvGrpSpPr>
        <xdr:cNvPr id="4" name="8 Grup"/>
        <xdr:cNvGrpSpPr>
          <a:grpSpLocks/>
        </xdr:cNvGrpSpPr>
      </xdr:nvGrpSpPr>
      <xdr:grpSpPr>
        <a:xfrm>
          <a:off x="10582275" y="9525"/>
          <a:ext cx="77152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1704975</xdr:colOff>
      <xdr:row>0</xdr:row>
      <xdr:rowOff>9525</xdr:rowOff>
    </xdr:from>
    <xdr:to>
      <xdr:col>15</xdr:col>
      <xdr:colOff>133350</xdr:colOff>
      <xdr:row>1</xdr:row>
      <xdr:rowOff>209550</xdr:rowOff>
    </xdr:to>
    <xdr:grpSp>
      <xdr:nvGrpSpPr>
        <xdr:cNvPr id="4" name="4 Grup"/>
        <xdr:cNvGrpSpPr>
          <a:grpSpLocks/>
        </xdr:cNvGrpSpPr>
      </xdr:nvGrpSpPr>
      <xdr:grpSpPr>
        <a:xfrm>
          <a:off x="11744325" y="9525"/>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
      <selection activeCell="A2" sqref="A2:K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19"/>
      <c r="B1" s="120"/>
      <c r="C1" s="120"/>
      <c r="D1" s="120"/>
      <c r="E1" s="120"/>
      <c r="F1" s="120"/>
      <c r="G1" s="120"/>
      <c r="H1" s="120"/>
      <c r="I1" s="120"/>
      <c r="J1" s="120"/>
      <c r="K1" s="121"/>
    </row>
    <row r="2" spans="1:11" ht="116.25" customHeight="1">
      <c r="A2" s="498" t="s">
        <v>726</v>
      </c>
      <c r="B2" s="499"/>
      <c r="C2" s="499"/>
      <c r="D2" s="499"/>
      <c r="E2" s="499"/>
      <c r="F2" s="499"/>
      <c r="G2" s="499"/>
      <c r="H2" s="499"/>
      <c r="I2" s="499"/>
      <c r="J2" s="499"/>
      <c r="K2" s="500"/>
    </row>
    <row r="3" spans="1:11" ht="14.25">
      <c r="A3" s="122"/>
      <c r="B3" s="123"/>
      <c r="C3" s="123"/>
      <c r="D3" s="123"/>
      <c r="E3" s="123"/>
      <c r="F3" s="123"/>
      <c r="G3" s="123"/>
      <c r="H3" s="123"/>
      <c r="I3" s="123"/>
      <c r="J3" s="123"/>
      <c r="K3" s="124"/>
    </row>
    <row r="4" spans="1:11" ht="12.75">
      <c r="A4" s="125"/>
      <c r="B4" s="126"/>
      <c r="C4" s="126"/>
      <c r="D4" s="126"/>
      <c r="E4" s="126"/>
      <c r="F4" s="126"/>
      <c r="G4" s="126"/>
      <c r="H4" s="126"/>
      <c r="I4" s="126"/>
      <c r="J4" s="126"/>
      <c r="K4" s="127"/>
    </row>
    <row r="5" spans="1:11" ht="12.75">
      <c r="A5" s="125"/>
      <c r="B5" s="126"/>
      <c r="C5" s="126"/>
      <c r="D5" s="126"/>
      <c r="E5" s="126"/>
      <c r="F5" s="126"/>
      <c r="G5" s="126"/>
      <c r="H5" s="126"/>
      <c r="I5" s="126"/>
      <c r="J5" s="126"/>
      <c r="K5" s="127"/>
    </row>
    <row r="6" spans="1:11" ht="12.75">
      <c r="A6" s="125"/>
      <c r="B6" s="126"/>
      <c r="C6" s="126"/>
      <c r="D6" s="126"/>
      <c r="E6" s="126"/>
      <c r="F6" s="126"/>
      <c r="G6" s="126"/>
      <c r="H6" s="126"/>
      <c r="I6" s="126"/>
      <c r="J6" s="126"/>
      <c r="K6" s="127"/>
    </row>
    <row r="7" spans="1:11" ht="12.75">
      <c r="A7" s="125"/>
      <c r="B7" s="126"/>
      <c r="C7" s="126"/>
      <c r="D7" s="126"/>
      <c r="E7" s="126"/>
      <c r="F7" s="126"/>
      <c r="G7" s="126"/>
      <c r="H7" s="126"/>
      <c r="I7" s="126"/>
      <c r="J7" s="126"/>
      <c r="K7" s="127"/>
    </row>
    <row r="8" spans="1:11" ht="12.75">
      <c r="A8" s="125"/>
      <c r="B8" s="126"/>
      <c r="C8" s="126"/>
      <c r="D8" s="126"/>
      <c r="E8" s="126"/>
      <c r="F8" s="126"/>
      <c r="G8" s="126"/>
      <c r="H8" s="126"/>
      <c r="I8" s="126"/>
      <c r="J8" s="126"/>
      <c r="K8" s="127"/>
    </row>
    <row r="9" spans="1:11" ht="12.75">
      <c r="A9" s="125"/>
      <c r="B9" s="126"/>
      <c r="C9" s="126"/>
      <c r="D9" s="126"/>
      <c r="E9" s="126"/>
      <c r="F9" s="126"/>
      <c r="G9" s="126"/>
      <c r="H9" s="126"/>
      <c r="I9" s="126"/>
      <c r="J9" s="126"/>
      <c r="K9" s="127"/>
    </row>
    <row r="10" spans="1:11" ht="12.75">
      <c r="A10" s="125"/>
      <c r="B10" s="126"/>
      <c r="C10" s="126"/>
      <c r="D10" s="126"/>
      <c r="E10" s="126"/>
      <c r="F10" s="126"/>
      <c r="G10" s="126"/>
      <c r="H10" s="126"/>
      <c r="I10" s="126"/>
      <c r="J10" s="126"/>
      <c r="K10" s="127"/>
    </row>
    <row r="11" spans="1:11" ht="12.75">
      <c r="A11" s="125"/>
      <c r="B11" s="126"/>
      <c r="C11" s="126"/>
      <c r="D11" s="126"/>
      <c r="E11" s="126"/>
      <c r="F11" s="126"/>
      <c r="G11" s="126"/>
      <c r="H11" s="126"/>
      <c r="I11" s="126"/>
      <c r="J11" s="126"/>
      <c r="K11" s="127"/>
    </row>
    <row r="12" spans="1:11" ht="51.75" customHeight="1">
      <c r="A12" s="513"/>
      <c r="B12" s="514"/>
      <c r="C12" s="514"/>
      <c r="D12" s="514"/>
      <c r="E12" s="514"/>
      <c r="F12" s="514"/>
      <c r="G12" s="514"/>
      <c r="H12" s="514"/>
      <c r="I12" s="514"/>
      <c r="J12" s="514"/>
      <c r="K12" s="515"/>
    </row>
    <row r="13" spans="1:11" ht="71.25" customHeight="1">
      <c r="A13" s="501" t="s">
        <v>701</v>
      </c>
      <c r="B13" s="502"/>
      <c r="C13" s="502"/>
      <c r="D13" s="502"/>
      <c r="E13" s="502"/>
      <c r="F13" s="502"/>
      <c r="G13" s="502"/>
      <c r="H13" s="502"/>
      <c r="I13" s="502"/>
      <c r="J13" s="502"/>
      <c r="K13" s="503"/>
    </row>
    <row r="14" spans="1:11" ht="72" customHeight="1">
      <c r="A14" s="507" t="str">
        <f>F19</f>
        <v>Federasyon Deneme Atletizm Yarışmaları</v>
      </c>
      <c r="B14" s="508"/>
      <c r="C14" s="508"/>
      <c r="D14" s="508"/>
      <c r="E14" s="508"/>
      <c r="F14" s="508"/>
      <c r="G14" s="508"/>
      <c r="H14" s="508"/>
      <c r="I14" s="508"/>
      <c r="J14" s="508"/>
      <c r="K14" s="509"/>
    </row>
    <row r="15" spans="1:11" ht="51.75" customHeight="1">
      <c r="A15" s="504"/>
      <c r="B15" s="505"/>
      <c r="C15" s="505"/>
      <c r="D15" s="505"/>
      <c r="E15" s="505"/>
      <c r="F15" s="505"/>
      <c r="G15" s="505"/>
      <c r="H15" s="505"/>
      <c r="I15" s="505"/>
      <c r="J15" s="505"/>
      <c r="K15" s="506"/>
    </row>
    <row r="16" spans="1:11" ht="12.75">
      <c r="A16" s="125"/>
      <c r="B16" s="126"/>
      <c r="C16" s="126"/>
      <c r="D16" s="126"/>
      <c r="E16" s="126"/>
      <c r="F16" s="126"/>
      <c r="G16" s="126"/>
      <c r="H16" s="126"/>
      <c r="I16" s="126"/>
      <c r="J16" s="126"/>
      <c r="K16" s="127"/>
    </row>
    <row r="17" spans="1:11" ht="25.5">
      <c r="A17" s="516"/>
      <c r="B17" s="517"/>
      <c r="C17" s="517"/>
      <c r="D17" s="517"/>
      <c r="E17" s="517"/>
      <c r="F17" s="517"/>
      <c r="G17" s="517"/>
      <c r="H17" s="517"/>
      <c r="I17" s="517"/>
      <c r="J17" s="517"/>
      <c r="K17" s="518"/>
    </row>
    <row r="18" spans="1:11" ht="24.75" customHeight="1">
      <c r="A18" s="522" t="s">
        <v>88</v>
      </c>
      <c r="B18" s="523"/>
      <c r="C18" s="523"/>
      <c r="D18" s="523"/>
      <c r="E18" s="523"/>
      <c r="F18" s="523"/>
      <c r="G18" s="523"/>
      <c r="H18" s="523"/>
      <c r="I18" s="523"/>
      <c r="J18" s="523"/>
      <c r="K18" s="524"/>
    </row>
    <row r="19" spans="1:11" s="30" customFormat="1" ht="35.25" customHeight="1">
      <c r="A19" s="519" t="s">
        <v>84</v>
      </c>
      <c r="B19" s="520"/>
      <c r="C19" s="520"/>
      <c r="D19" s="520"/>
      <c r="E19" s="521"/>
      <c r="F19" s="510" t="s">
        <v>666</v>
      </c>
      <c r="G19" s="511"/>
      <c r="H19" s="511"/>
      <c r="I19" s="511"/>
      <c r="J19" s="511"/>
      <c r="K19" s="512"/>
    </row>
    <row r="20" spans="1:11" s="30" customFormat="1" ht="35.25" customHeight="1">
      <c r="A20" s="525" t="s">
        <v>85</v>
      </c>
      <c r="B20" s="526"/>
      <c r="C20" s="526"/>
      <c r="D20" s="526"/>
      <c r="E20" s="527"/>
      <c r="F20" s="510" t="s">
        <v>701</v>
      </c>
      <c r="G20" s="511"/>
      <c r="H20" s="511"/>
      <c r="I20" s="511"/>
      <c r="J20" s="511"/>
      <c r="K20" s="512"/>
    </row>
    <row r="21" spans="1:11" s="30" customFormat="1" ht="35.25" customHeight="1">
      <c r="A21" s="525" t="s">
        <v>86</v>
      </c>
      <c r="B21" s="526"/>
      <c r="C21" s="526"/>
      <c r="D21" s="526"/>
      <c r="E21" s="527"/>
      <c r="F21" s="510" t="s">
        <v>777</v>
      </c>
      <c r="G21" s="511"/>
      <c r="H21" s="511"/>
      <c r="I21" s="511"/>
      <c r="J21" s="511"/>
      <c r="K21" s="512"/>
    </row>
    <row r="22" spans="1:11" s="30" customFormat="1" ht="35.25" customHeight="1">
      <c r="A22" s="525" t="s">
        <v>87</v>
      </c>
      <c r="B22" s="526"/>
      <c r="C22" s="526"/>
      <c r="D22" s="526"/>
      <c r="E22" s="527"/>
      <c r="F22" s="510" t="s">
        <v>725</v>
      </c>
      <c r="G22" s="511"/>
      <c r="H22" s="511"/>
      <c r="I22" s="511"/>
      <c r="J22" s="511"/>
      <c r="K22" s="512"/>
    </row>
    <row r="23" spans="1:11" s="30" customFormat="1" ht="35.25" customHeight="1">
      <c r="A23" s="525" t="s">
        <v>89</v>
      </c>
      <c r="B23" s="526"/>
      <c r="C23" s="526"/>
      <c r="D23" s="526"/>
      <c r="E23" s="527"/>
      <c r="F23" s="254">
        <v>40</v>
      </c>
      <c r="G23" s="128"/>
      <c r="H23" s="128"/>
      <c r="I23" s="128"/>
      <c r="J23" s="128"/>
      <c r="K23" s="129"/>
    </row>
    <row r="24" spans="1:11" s="30" customFormat="1" ht="35.25" customHeight="1">
      <c r="A24" s="530" t="s">
        <v>422</v>
      </c>
      <c r="B24" s="531"/>
      <c r="C24" s="531"/>
      <c r="D24" s="531"/>
      <c r="E24" s="532"/>
      <c r="F24" s="414">
        <v>16</v>
      </c>
      <c r="G24" s="128"/>
      <c r="H24" s="128"/>
      <c r="I24" s="128"/>
      <c r="J24" s="128"/>
      <c r="K24" s="129"/>
    </row>
    <row r="25" spans="1:11" ht="15.75">
      <c r="A25" s="539"/>
      <c r="B25" s="540"/>
      <c r="C25" s="540"/>
      <c r="D25" s="540"/>
      <c r="E25" s="540"/>
      <c r="F25" s="528"/>
      <c r="G25" s="528"/>
      <c r="H25" s="528"/>
      <c r="I25" s="528"/>
      <c r="J25" s="528"/>
      <c r="K25" s="529"/>
    </row>
    <row r="26" spans="1:11" ht="20.25">
      <c r="A26" s="536"/>
      <c r="B26" s="537"/>
      <c r="C26" s="537"/>
      <c r="D26" s="537"/>
      <c r="E26" s="537"/>
      <c r="F26" s="537"/>
      <c r="G26" s="537"/>
      <c r="H26" s="537"/>
      <c r="I26" s="537"/>
      <c r="J26" s="537"/>
      <c r="K26" s="538"/>
    </row>
    <row r="27" spans="1:11" ht="12.75">
      <c r="A27" s="125"/>
      <c r="B27" s="126"/>
      <c r="C27" s="126"/>
      <c r="D27" s="126"/>
      <c r="E27" s="126"/>
      <c r="F27" s="126"/>
      <c r="G27" s="126"/>
      <c r="H27" s="126"/>
      <c r="I27" s="126"/>
      <c r="J27" s="126"/>
      <c r="K27" s="127"/>
    </row>
    <row r="28" spans="1:11" ht="20.25">
      <c r="A28" s="533"/>
      <c r="B28" s="534"/>
      <c r="C28" s="534"/>
      <c r="D28" s="534"/>
      <c r="E28" s="534"/>
      <c r="F28" s="534"/>
      <c r="G28" s="534"/>
      <c r="H28" s="534"/>
      <c r="I28" s="534"/>
      <c r="J28" s="534"/>
      <c r="K28" s="535"/>
    </row>
    <row r="29" spans="1:11" ht="12.75">
      <c r="A29" s="125"/>
      <c r="B29" s="126"/>
      <c r="C29" s="126"/>
      <c r="D29" s="126"/>
      <c r="E29" s="126"/>
      <c r="F29" s="126"/>
      <c r="G29" s="126"/>
      <c r="H29" s="126"/>
      <c r="I29" s="126"/>
      <c r="J29" s="126"/>
      <c r="K29" s="127"/>
    </row>
  </sheetData>
  <sheetProtection/>
  <mergeCells count="21">
    <mergeCell ref="A28:K28"/>
    <mergeCell ref="A26:K26"/>
    <mergeCell ref="A25:E25"/>
    <mergeCell ref="A21:E21"/>
    <mergeCell ref="A22:E22"/>
    <mergeCell ref="F22:K22"/>
    <mergeCell ref="A20:E20"/>
    <mergeCell ref="F25:K25"/>
    <mergeCell ref="A23:E23"/>
    <mergeCell ref="A24:E24"/>
    <mergeCell ref="F20:K20"/>
    <mergeCell ref="F21:K21"/>
    <mergeCell ref="A2:K2"/>
    <mergeCell ref="A13:K13"/>
    <mergeCell ref="A15:K15"/>
    <mergeCell ref="A14:K14"/>
    <mergeCell ref="F19:K19"/>
    <mergeCell ref="A12:K12"/>
    <mergeCell ref="A17:K17"/>
    <mergeCell ref="A19:E19"/>
    <mergeCell ref="A18:K18"/>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2">
      <selection activeCell="A1" sqref="A1:P1"/>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8.28125" style="22" customWidth="1"/>
    <col min="12" max="12" width="13.28125" style="24" bestFit="1" customWidth="1"/>
    <col min="13" max="13" width="23.140625" style="49" customWidth="1"/>
    <col min="14" max="14" width="11.57421875" style="49" bestFit="1" customWidth="1"/>
    <col min="15" max="15" width="9.57421875" style="20" customWidth="1"/>
    <col min="16" max="16" width="7.7109375" style="20" customWidth="1"/>
    <col min="17" max="17" width="5.7109375" style="20" customWidth="1"/>
    <col min="18" max="19" width="9.140625" style="20" customWidth="1"/>
    <col min="20" max="20" width="6.00390625" style="162" bestFit="1" customWidth="1"/>
    <col min="21" max="21" width="4.4218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255</v>
      </c>
      <c r="E3" s="601"/>
      <c r="F3" s="602" t="s">
        <v>315</v>
      </c>
      <c r="G3" s="602"/>
      <c r="H3" s="603" t="s">
        <v>674</v>
      </c>
      <c r="I3" s="604"/>
      <c r="J3" s="604"/>
      <c r="K3" s="604"/>
      <c r="L3" s="604"/>
      <c r="M3" s="209" t="s">
        <v>423</v>
      </c>
      <c r="N3" s="559">
        <v>5954</v>
      </c>
      <c r="O3" s="559"/>
      <c r="P3" s="559"/>
      <c r="T3" s="161"/>
      <c r="U3" s="160"/>
    </row>
    <row r="4" spans="1:21" s="11" customFormat="1" ht="17.25" customHeight="1">
      <c r="A4" s="597" t="s">
        <v>86</v>
      </c>
      <c r="B4" s="597"/>
      <c r="C4" s="597"/>
      <c r="D4" s="605" t="s">
        <v>777</v>
      </c>
      <c r="E4" s="605"/>
      <c r="F4" s="28"/>
      <c r="G4" s="28"/>
      <c r="H4" s="28"/>
      <c r="I4" s="28"/>
      <c r="J4" s="28"/>
      <c r="K4" s="28"/>
      <c r="L4" s="29"/>
      <c r="M4" s="69" t="s">
        <v>92</v>
      </c>
      <c r="N4" s="562" t="s">
        <v>781</v>
      </c>
      <c r="O4" s="562"/>
      <c r="P4" s="562"/>
      <c r="T4" s="161"/>
      <c r="U4" s="160"/>
    </row>
    <row r="5" spans="1:21" s="10" customFormat="1" ht="19.5" customHeight="1">
      <c r="A5" s="12"/>
      <c r="B5" s="12"/>
      <c r="C5" s="13"/>
      <c r="D5" s="14"/>
      <c r="E5" s="15"/>
      <c r="F5" s="15"/>
      <c r="G5" s="15"/>
      <c r="H5" s="15"/>
      <c r="I5" s="12"/>
      <c r="J5" s="12"/>
      <c r="K5" s="12"/>
      <c r="L5" s="16"/>
      <c r="M5" s="17"/>
      <c r="N5" s="589">
        <v>41805.75335046296</v>
      </c>
      <c r="O5" s="589"/>
      <c r="P5" s="589"/>
      <c r="T5" s="161"/>
      <c r="U5" s="160"/>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c r="O6" s="175"/>
      <c r="P6" s="176"/>
      <c r="T6" s="162"/>
      <c r="U6" s="163"/>
    </row>
    <row r="7" spans="1:16" ht="26.25" customHeight="1">
      <c r="A7" s="590"/>
      <c r="B7" s="592"/>
      <c r="C7" s="593"/>
      <c r="D7" s="594"/>
      <c r="E7" s="594"/>
      <c r="F7" s="594"/>
      <c r="G7" s="596"/>
      <c r="H7" s="19"/>
      <c r="I7" s="43" t="s">
        <v>10</v>
      </c>
      <c r="J7" s="40" t="s">
        <v>83</v>
      </c>
      <c r="K7" s="40" t="s">
        <v>82</v>
      </c>
      <c r="L7" s="41" t="s">
        <v>11</v>
      </c>
      <c r="M7" s="42" t="s">
        <v>12</v>
      </c>
      <c r="N7" s="42" t="s">
        <v>312</v>
      </c>
      <c r="O7" s="40" t="s">
        <v>13</v>
      </c>
      <c r="P7" s="40" t="s">
        <v>25</v>
      </c>
    </row>
    <row r="8" spans="1:21" s="18" customFormat="1" ht="39.75" customHeight="1">
      <c r="A8" s="66">
        <v>1</v>
      </c>
      <c r="B8" s="181">
        <v>207</v>
      </c>
      <c r="C8" s="91">
        <v>35697</v>
      </c>
      <c r="D8" s="150" t="s">
        <v>709</v>
      </c>
      <c r="E8" s="150" t="s">
        <v>667</v>
      </c>
      <c r="F8" s="138">
        <v>10066</v>
      </c>
      <c r="G8" s="181" t="s">
        <v>716</v>
      </c>
      <c r="H8" s="21"/>
      <c r="I8" s="66">
        <v>1</v>
      </c>
      <c r="J8" s="149" t="s">
        <v>43</v>
      </c>
      <c r="K8" s="181" t="s">
        <v>722</v>
      </c>
      <c r="L8" s="91" t="s">
        <v>722</v>
      </c>
      <c r="M8" s="150" t="s">
        <v>722</v>
      </c>
      <c r="N8" s="150" t="s">
        <v>722</v>
      </c>
      <c r="O8" s="138"/>
      <c r="P8" s="193"/>
      <c r="T8" s="162"/>
      <c r="U8" s="163"/>
    </row>
    <row r="9" spans="1:21" s="18" customFormat="1" ht="39.75" customHeight="1">
      <c r="A9" s="66"/>
      <c r="B9" s="194"/>
      <c r="C9" s="91"/>
      <c r="D9" s="195"/>
      <c r="E9" s="132"/>
      <c r="F9" s="138"/>
      <c r="G9" s="181"/>
      <c r="H9" s="21"/>
      <c r="I9" s="66">
        <v>2</v>
      </c>
      <c r="J9" s="149" t="s">
        <v>45</v>
      </c>
      <c r="K9" s="181" t="s">
        <v>722</v>
      </c>
      <c r="L9" s="91" t="s">
        <v>722</v>
      </c>
      <c r="M9" s="150" t="s">
        <v>722</v>
      </c>
      <c r="N9" s="150" t="s">
        <v>722</v>
      </c>
      <c r="O9" s="138"/>
      <c r="P9" s="193"/>
      <c r="T9" s="162"/>
      <c r="U9" s="163"/>
    </row>
    <row r="10" spans="1:21" s="18" customFormat="1" ht="39.75" customHeight="1">
      <c r="A10" s="66"/>
      <c r="B10" s="194"/>
      <c r="C10" s="91"/>
      <c r="D10" s="195"/>
      <c r="E10" s="132"/>
      <c r="F10" s="138"/>
      <c r="G10" s="181"/>
      <c r="H10" s="21"/>
      <c r="I10" s="66">
        <v>3</v>
      </c>
      <c r="J10" s="149" t="s">
        <v>46</v>
      </c>
      <c r="K10" s="181" t="s">
        <v>722</v>
      </c>
      <c r="L10" s="91" t="s">
        <v>722</v>
      </c>
      <c r="M10" s="150" t="s">
        <v>722</v>
      </c>
      <c r="N10" s="150" t="s">
        <v>722</v>
      </c>
      <c r="O10" s="138"/>
      <c r="P10" s="193"/>
      <c r="T10" s="162"/>
      <c r="U10" s="163"/>
    </row>
    <row r="11" spans="1:21" s="18" customFormat="1" ht="39.75" customHeight="1">
      <c r="A11" s="66"/>
      <c r="B11" s="194"/>
      <c r="C11" s="91"/>
      <c r="D11" s="195"/>
      <c r="E11" s="132"/>
      <c r="F11" s="138"/>
      <c r="G11" s="181"/>
      <c r="H11" s="21"/>
      <c r="I11" s="66">
        <v>4</v>
      </c>
      <c r="J11" s="149" t="s">
        <v>47</v>
      </c>
      <c r="K11" s="181">
        <v>207</v>
      </c>
      <c r="L11" s="91">
        <v>35697</v>
      </c>
      <c r="M11" s="150" t="s">
        <v>709</v>
      </c>
      <c r="N11" s="150" t="s">
        <v>667</v>
      </c>
      <c r="O11" s="138">
        <v>10066</v>
      </c>
      <c r="P11" s="193">
        <v>6</v>
      </c>
      <c r="T11" s="162"/>
      <c r="U11" s="163"/>
    </row>
    <row r="12" spans="1:21" s="18" customFormat="1" ht="39.75" customHeight="1">
      <c r="A12" s="66"/>
      <c r="B12" s="194"/>
      <c r="C12" s="91"/>
      <c r="D12" s="195"/>
      <c r="E12" s="132"/>
      <c r="F12" s="92"/>
      <c r="G12" s="181"/>
      <c r="H12" s="21"/>
      <c r="I12" s="66">
        <v>5</v>
      </c>
      <c r="J12" s="149" t="s">
        <v>48</v>
      </c>
      <c r="K12" s="181" t="s">
        <v>722</v>
      </c>
      <c r="L12" s="91" t="s">
        <v>722</v>
      </c>
      <c r="M12" s="150" t="s">
        <v>722</v>
      </c>
      <c r="N12" s="150" t="s">
        <v>722</v>
      </c>
      <c r="O12" s="138"/>
      <c r="P12" s="193"/>
      <c r="T12" s="162"/>
      <c r="U12" s="163"/>
    </row>
    <row r="13" spans="1:21" s="18" customFormat="1" ht="39.75" customHeight="1">
      <c r="A13" s="66"/>
      <c r="B13" s="194"/>
      <c r="C13" s="91"/>
      <c r="D13" s="195"/>
      <c r="E13" s="132"/>
      <c r="F13" s="92"/>
      <c r="G13" s="181"/>
      <c r="H13" s="21"/>
      <c r="I13" s="66">
        <v>6</v>
      </c>
      <c r="J13" s="149" t="s">
        <v>49</v>
      </c>
      <c r="K13" s="181" t="s">
        <v>722</v>
      </c>
      <c r="L13" s="91" t="s">
        <v>722</v>
      </c>
      <c r="M13" s="150" t="s">
        <v>722</v>
      </c>
      <c r="N13" s="150" t="s">
        <v>722</v>
      </c>
      <c r="O13" s="138"/>
      <c r="P13" s="193"/>
      <c r="T13" s="162"/>
      <c r="U13" s="163"/>
    </row>
    <row r="14" spans="1:21" s="18" customFormat="1" ht="39.75" customHeight="1">
      <c r="A14" s="66"/>
      <c r="B14" s="194"/>
      <c r="C14" s="91"/>
      <c r="D14" s="195"/>
      <c r="E14" s="132"/>
      <c r="F14" s="92"/>
      <c r="G14" s="181"/>
      <c r="H14" s="21"/>
      <c r="I14" s="66">
        <v>7</v>
      </c>
      <c r="J14" s="149" t="s">
        <v>256</v>
      </c>
      <c r="K14" s="181" t="s">
        <v>722</v>
      </c>
      <c r="L14" s="91" t="s">
        <v>722</v>
      </c>
      <c r="M14" s="150" t="s">
        <v>722</v>
      </c>
      <c r="N14" s="150" t="s">
        <v>722</v>
      </c>
      <c r="O14" s="138"/>
      <c r="P14" s="193"/>
      <c r="T14" s="162"/>
      <c r="U14" s="163"/>
    </row>
    <row r="15" spans="1:21" s="18" customFormat="1" ht="39.75" customHeight="1">
      <c r="A15" s="66"/>
      <c r="B15" s="194"/>
      <c r="C15" s="91"/>
      <c r="D15" s="195"/>
      <c r="E15" s="132"/>
      <c r="F15" s="92"/>
      <c r="G15" s="181"/>
      <c r="H15" s="21"/>
      <c r="I15" s="66">
        <v>8</v>
      </c>
      <c r="J15" s="149" t="s">
        <v>257</v>
      </c>
      <c r="K15" s="181" t="s">
        <v>722</v>
      </c>
      <c r="L15" s="91" t="s">
        <v>722</v>
      </c>
      <c r="M15" s="150" t="s">
        <v>722</v>
      </c>
      <c r="N15" s="150" t="s">
        <v>722</v>
      </c>
      <c r="O15" s="138"/>
      <c r="P15" s="193"/>
      <c r="T15" s="162"/>
      <c r="U15" s="163"/>
    </row>
    <row r="16" spans="1:21" s="18" customFormat="1" ht="39.75" customHeight="1">
      <c r="A16" s="66"/>
      <c r="B16" s="194"/>
      <c r="C16" s="91"/>
      <c r="D16" s="195"/>
      <c r="E16" s="132"/>
      <c r="F16" s="92"/>
      <c r="G16" s="181"/>
      <c r="H16" s="21"/>
      <c r="I16" s="174" t="s">
        <v>15</v>
      </c>
      <c r="J16" s="175"/>
      <c r="K16" s="175"/>
      <c r="L16" s="175"/>
      <c r="M16" s="178" t="s">
        <v>272</v>
      </c>
      <c r="N16" s="179"/>
      <c r="O16" s="175"/>
      <c r="P16" s="176"/>
      <c r="T16" s="162"/>
      <c r="U16" s="163"/>
    </row>
    <row r="17" spans="1:21" s="18" customFormat="1" ht="39.75" customHeight="1">
      <c r="A17" s="66"/>
      <c r="B17" s="194"/>
      <c r="C17" s="91"/>
      <c r="D17" s="195"/>
      <c r="E17" s="132"/>
      <c r="F17" s="92"/>
      <c r="G17" s="181"/>
      <c r="H17" s="21"/>
      <c r="I17" s="43" t="s">
        <v>10</v>
      </c>
      <c r="J17" s="40" t="s">
        <v>83</v>
      </c>
      <c r="K17" s="40" t="s">
        <v>82</v>
      </c>
      <c r="L17" s="41" t="s">
        <v>11</v>
      </c>
      <c r="M17" s="42" t="s">
        <v>12</v>
      </c>
      <c r="N17" s="42" t="s">
        <v>312</v>
      </c>
      <c r="O17" s="40" t="s">
        <v>13</v>
      </c>
      <c r="P17" s="40" t="s">
        <v>25</v>
      </c>
      <c r="T17" s="162"/>
      <c r="U17" s="163"/>
    </row>
    <row r="18" spans="1:21" s="18" customFormat="1" ht="39.75" customHeight="1">
      <c r="A18" s="66"/>
      <c r="B18" s="194"/>
      <c r="C18" s="91"/>
      <c r="D18" s="195"/>
      <c r="E18" s="132"/>
      <c r="F18" s="92"/>
      <c r="G18" s="181"/>
      <c r="H18" s="21"/>
      <c r="I18" s="66">
        <v>1</v>
      </c>
      <c r="J18" s="149" t="s">
        <v>50</v>
      </c>
      <c r="K18" s="181" t="s">
        <v>722</v>
      </c>
      <c r="L18" s="91" t="s">
        <v>722</v>
      </c>
      <c r="M18" s="150" t="s">
        <v>722</v>
      </c>
      <c r="N18" s="150" t="s">
        <v>722</v>
      </c>
      <c r="O18" s="92"/>
      <c r="P18" s="193"/>
      <c r="T18" s="162"/>
      <c r="U18" s="163"/>
    </row>
    <row r="19" spans="1:21" s="18" customFormat="1" ht="39.75" customHeight="1">
      <c r="A19" s="66"/>
      <c r="B19" s="194"/>
      <c r="C19" s="91"/>
      <c r="D19" s="195"/>
      <c r="E19" s="132"/>
      <c r="F19" s="92"/>
      <c r="G19" s="181"/>
      <c r="H19" s="21"/>
      <c r="I19" s="66">
        <v>2</v>
      </c>
      <c r="J19" s="149" t="s">
        <v>44</v>
      </c>
      <c r="K19" s="181" t="s">
        <v>722</v>
      </c>
      <c r="L19" s="91" t="s">
        <v>722</v>
      </c>
      <c r="M19" s="150" t="s">
        <v>722</v>
      </c>
      <c r="N19" s="150" t="s">
        <v>722</v>
      </c>
      <c r="O19" s="92"/>
      <c r="P19" s="193"/>
      <c r="T19" s="162"/>
      <c r="U19" s="163"/>
    </row>
    <row r="20" spans="1:21" s="18" customFormat="1" ht="39.75" customHeight="1">
      <c r="A20" s="66"/>
      <c r="B20" s="194"/>
      <c r="C20" s="91"/>
      <c r="D20" s="195"/>
      <c r="E20" s="132"/>
      <c r="F20" s="92"/>
      <c r="G20" s="181"/>
      <c r="H20" s="21"/>
      <c r="I20" s="66">
        <v>3</v>
      </c>
      <c r="J20" s="149" t="s">
        <v>51</v>
      </c>
      <c r="K20" s="181" t="s">
        <v>722</v>
      </c>
      <c r="L20" s="91" t="s">
        <v>722</v>
      </c>
      <c r="M20" s="150" t="s">
        <v>722</v>
      </c>
      <c r="N20" s="150" t="s">
        <v>722</v>
      </c>
      <c r="O20" s="92"/>
      <c r="P20" s="193"/>
      <c r="T20" s="162"/>
      <c r="U20" s="163"/>
    </row>
    <row r="21" spans="1:21" s="18" customFormat="1" ht="39.75" customHeight="1">
      <c r="A21" s="66"/>
      <c r="B21" s="194"/>
      <c r="C21" s="91"/>
      <c r="D21" s="195"/>
      <c r="E21" s="132"/>
      <c r="F21" s="92"/>
      <c r="G21" s="181"/>
      <c r="H21" s="21"/>
      <c r="I21" s="66">
        <v>4</v>
      </c>
      <c r="J21" s="149" t="s">
        <v>52</v>
      </c>
      <c r="K21" s="181" t="s">
        <v>722</v>
      </c>
      <c r="L21" s="91" t="s">
        <v>722</v>
      </c>
      <c r="M21" s="150" t="s">
        <v>722</v>
      </c>
      <c r="N21" s="150" t="s">
        <v>722</v>
      </c>
      <c r="O21" s="92"/>
      <c r="P21" s="193"/>
      <c r="T21" s="162"/>
      <c r="U21" s="163"/>
    </row>
    <row r="22" spans="1:21" s="18" customFormat="1" ht="39.75" customHeight="1">
      <c r="A22" s="66"/>
      <c r="B22" s="194"/>
      <c r="C22" s="91"/>
      <c r="D22" s="195"/>
      <c r="E22" s="132"/>
      <c r="F22" s="92"/>
      <c r="G22" s="181"/>
      <c r="H22" s="21"/>
      <c r="I22" s="66">
        <v>5</v>
      </c>
      <c r="J22" s="149" t="s">
        <v>53</v>
      </c>
      <c r="K22" s="181" t="s">
        <v>722</v>
      </c>
      <c r="L22" s="91" t="s">
        <v>722</v>
      </c>
      <c r="M22" s="150" t="s">
        <v>722</v>
      </c>
      <c r="N22" s="150" t="s">
        <v>722</v>
      </c>
      <c r="O22" s="92"/>
      <c r="P22" s="193"/>
      <c r="T22" s="162"/>
      <c r="U22" s="163"/>
    </row>
    <row r="23" spans="1:21" s="18" customFormat="1" ht="39.75" customHeight="1">
      <c r="A23" s="66"/>
      <c r="B23" s="194"/>
      <c r="C23" s="91"/>
      <c r="D23" s="195"/>
      <c r="E23" s="132"/>
      <c r="F23" s="92"/>
      <c r="G23" s="181"/>
      <c r="H23" s="21"/>
      <c r="I23" s="66">
        <v>6</v>
      </c>
      <c r="J23" s="149" t="s">
        <v>54</v>
      </c>
      <c r="K23" s="181" t="s">
        <v>722</v>
      </c>
      <c r="L23" s="91" t="s">
        <v>722</v>
      </c>
      <c r="M23" s="150" t="s">
        <v>722</v>
      </c>
      <c r="N23" s="150" t="s">
        <v>722</v>
      </c>
      <c r="O23" s="92"/>
      <c r="P23" s="193"/>
      <c r="T23" s="162"/>
      <c r="U23" s="163"/>
    </row>
    <row r="24" spans="1:21" s="18" customFormat="1" ht="39.75" customHeight="1">
      <c r="A24" s="66"/>
      <c r="B24" s="194"/>
      <c r="C24" s="91"/>
      <c r="D24" s="195"/>
      <c r="E24" s="132"/>
      <c r="F24" s="92"/>
      <c r="G24" s="181"/>
      <c r="H24" s="21"/>
      <c r="I24" s="66">
        <v>7</v>
      </c>
      <c r="J24" s="149" t="s">
        <v>258</v>
      </c>
      <c r="K24" s="181" t="s">
        <v>722</v>
      </c>
      <c r="L24" s="91" t="s">
        <v>722</v>
      </c>
      <c r="M24" s="150" t="s">
        <v>722</v>
      </c>
      <c r="N24" s="150" t="s">
        <v>722</v>
      </c>
      <c r="O24" s="92"/>
      <c r="P24" s="193"/>
      <c r="T24" s="162"/>
      <c r="U24" s="163"/>
    </row>
    <row r="25" spans="1:21" s="18" customFormat="1" ht="39.75" customHeight="1">
      <c r="A25" s="66"/>
      <c r="B25" s="194"/>
      <c r="C25" s="91"/>
      <c r="D25" s="195"/>
      <c r="E25" s="132"/>
      <c r="F25" s="92"/>
      <c r="G25" s="181"/>
      <c r="H25" s="21"/>
      <c r="I25" s="66">
        <v>8</v>
      </c>
      <c r="J25" s="149" t="s">
        <v>259</v>
      </c>
      <c r="K25" s="181" t="s">
        <v>722</v>
      </c>
      <c r="L25" s="91" t="s">
        <v>722</v>
      </c>
      <c r="M25" s="150" t="s">
        <v>722</v>
      </c>
      <c r="N25" s="150" t="s">
        <v>722</v>
      </c>
      <c r="O25" s="92"/>
      <c r="P25" s="193"/>
      <c r="T25" s="162"/>
      <c r="U25" s="163"/>
    </row>
    <row r="26" spans="1:21" s="18" customFormat="1" ht="39.75" customHeight="1">
      <c r="A26" s="66"/>
      <c r="B26" s="194"/>
      <c r="C26" s="91"/>
      <c r="D26" s="195"/>
      <c r="E26" s="132"/>
      <c r="F26" s="92"/>
      <c r="G26" s="181"/>
      <c r="H26" s="21"/>
      <c r="I26" s="174" t="s">
        <v>16</v>
      </c>
      <c r="J26" s="175"/>
      <c r="K26" s="175"/>
      <c r="L26" s="175"/>
      <c r="M26" s="178" t="s">
        <v>272</v>
      </c>
      <c r="N26" s="179"/>
      <c r="O26" s="175"/>
      <c r="P26" s="176"/>
      <c r="T26" s="162"/>
      <c r="U26" s="163"/>
    </row>
    <row r="27" spans="1:21" s="18" customFormat="1" ht="39.75" customHeight="1">
      <c r="A27" s="66"/>
      <c r="B27" s="194"/>
      <c r="C27" s="91"/>
      <c r="D27" s="195"/>
      <c r="E27" s="132"/>
      <c r="F27" s="92"/>
      <c r="G27" s="181"/>
      <c r="H27" s="21"/>
      <c r="I27" s="43" t="s">
        <v>10</v>
      </c>
      <c r="J27" s="40" t="s">
        <v>83</v>
      </c>
      <c r="K27" s="40" t="s">
        <v>82</v>
      </c>
      <c r="L27" s="41" t="s">
        <v>11</v>
      </c>
      <c r="M27" s="42" t="s">
        <v>12</v>
      </c>
      <c r="N27" s="42" t="s">
        <v>312</v>
      </c>
      <c r="O27" s="40" t="s">
        <v>13</v>
      </c>
      <c r="P27" s="40" t="s">
        <v>25</v>
      </c>
      <c r="T27" s="162"/>
      <c r="U27" s="163"/>
    </row>
    <row r="28" spans="1:21" s="18" customFormat="1" ht="39.75" customHeight="1">
      <c r="A28" s="66"/>
      <c r="B28" s="194"/>
      <c r="C28" s="91"/>
      <c r="D28" s="195"/>
      <c r="E28" s="132"/>
      <c r="F28" s="92"/>
      <c r="G28" s="181"/>
      <c r="H28" s="21"/>
      <c r="I28" s="66">
        <v>1</v>
      </c>
      <c r="J28" s="149" t="s">
        <v>55</v>
      </c>
      <c r="K28" s="181" t="s">
        <v>722</v>
      </c>
      <c r="L28" s="91" t="s">
        <v>722</v>
      </c>
      <c r="M28" s="150" t="s">
        <v>722</v>
      </c>
      <c r="N28" s="150" t="s">
        <v>722</v>
      </c>
      <c r="O28" s="92"/>
      <c r="P28" s="193"/>
      <c r="T28" s="162"/>
      <c r="U28" s="163"/>
    </row>
    <row r="29" spans="1:21" s="18" customFormat="1" ht="39.75" customHeight="1">
      <c r="A29" s="66"/>
      <c r="B29" s="194"/>
      <c r="C29" s="91"/>
      <c r="D29" s="195"/>
      <c r="E29" s="132"/>
      <c r="F29" s="92"/>
      <c r="G29" s="181"/>
      <c r="H29" s="21"/>
      <c r="I29" s="66">
        <v>2</v>
      </c>
      <c r="J29" s="149" t="s">
        <v>56</v>
      </c>
      <c r="K29" s="181" t="s">
        <v>722</v>
      </c>
      <c r="L29" s="91" t="s">
        <v>722</v>
      </c>
      <c r="M29" s="150" t="s">
        <v>722</v>
      </c>
      <c r="N29" s="150" t="s">
        <v>722</v>
      </c>
      <c r="O29" s="92"/>
      <c r="P29" s="193"/>
      <c r="T29" s="162"/>
      <c r="U29" s="163"/>
    </row>
    <row r="30" spans="1:21" s="18" customFormat="1" ht="39.75" customHeight="1">
      <c r="A30" s="66"/>
      <c r="B30" s="194"/>
      <c r="C30" s="91"/>
      <c r="D30" s="195"/>
      <c r="E30" s="132"/>
      <c r="F30" s="92"/>
      <c r="G30" s="181"/>
      <c r="H30" s="21"/>
      <c r="I30" s="66">
        <v>3</v>
      </c>
      <c r="J30" s="149" t="s">
        <v>57</v>
      </c>
      <c r="K30" s="181" t="s">
        <v>722</v>
      </c>
      <c r="L30" s="91" t="s">
        <v>722</v>
      </c>
      <c r="M30" s="150" t="s">
        <v>722</v>
      </c>
      <c r="N30" s="150" t="s">
        <v>722</v>
      </c>
      <c r="O30" s="92"/>
      <c r="P30" s="193"/>
      <c r="T30" s="162"/>
      <c r="U30" s="163"/>
    </row>
    <row r="31" spans="1:21" s="18" customFormat="1" ht="39.75" customHeight="1">
      <c r="A31" s="66"/>
      <c r="B31" s="194"/>
      <c r="C31" s="91"/>
      <c r="D31" s="195"/>
      <c r="E31" s="132"/>
      <c r="F31" s="92"/>
      <c r="G31" s="181"/>
      <c r="H31" s="21"/>
      <c r="I31" s="66">
        <v>4</v>
      </c>
      <c r="J31" s="149" t="s">
        <v>58</v>
      </c>
      <c r="K31" s="181" t="s">
        <v>722</v>
      </c>
      <c r="L31" s="91" t="s">
        <v>722</v>
      </c>
      <c r="M31" s="150" t="s">
        <v>722</v>
      </c>
      <c r="N31" s="150" t="s">
        <v>722</v>
      </c>
      <c r="O31" s="92"/>
      <c r="P31" s="193"/>
      <c r="T31" s="162"/>
      <c r="U31" s="163"/>
    </row>
    <row r="32" spans="1:21" s="18" customFormat="1" ht="39.75" customHeight="1">
      <c r="A32" s="66"/>
      <c r="B32" s="194"/>
      <c r="C32" s="91"/>
      <c r="D32" s="195"/>
      <c r="E32" s="132"/>
      <c r="F32" s="92"/>
      <c r="G32" s="181"/>
      <c r="H32" s="21"/>
      <c r="I32" s="66">
        <v>5</v>
      </c>
      <c r="J32" s="149" t="s">
        <v>59</v>
      </c>
      <c r="K32" s="181" t="s">
        <v>722</v>
      </c>
      <c r="L32" s="91" t="s">
        <v>722</v>
      </c>
      <c r="M32" s="150" t="s">
        <v>722</v>
      </c>
      <c r="N32" s="150" t="s">
        <v>722</v>
      </c>
      <c r="O32" s="92"/>
      <c r="P32" s="193"/>
      <c r="T32" s="162"/>
      <c r="U32" s="163"/>
    </row>
    <row r="33" spans="1:21" s="18" customFormat="1" ht="39.75" customHeight="1">
      <c r="A33" s="66"/>
      <c r="B33" s="194"/>
      <c r="C33" s="91"/>
      <c r="D33" s="195"/>
      <c r="E33" s="132"/>
      <c r="F33" s="92"/>
      <c r="G33" s="181"/>
      <c r="H33" s="21"/>
      <c r="I33" s="66">
        <v>6</v>
      </c>
      <c r="J33" s="149" t="s">
        <v>60</v>
      </c>
      <c r="K33" s="181" t="s">
        <v>722</v>
      </c>
      <c r="L33" s="91" t="s">
        <v>722</v>
      </c>
      <c r="M33" s="150" t="s">
        <v>722</v>
      </c>
      <c r="N33" s="150" t="s">
        <v>722</v>
      </c>
      <c r="O33" s="92"/>
      <c r="P33" s="193"/>
      <c r="T33" s="162"/>
      <c r="U33" s="163"/>
    </row>
    <row r="34" spans="1:21" s="18" customFormat="1" ht="39.75" customHeight="1">
      <c r="A34" s="66"/>
      <c r="B34" s="194"/>
      <c r="C34" s="91"/>
      <c r="D34" s="195"/>
      <c r="E34" s="132"/>
      <c r="F34" s="92"/>
      <c r="G34" s="181"/>
      <c r="H34" s="21"/>
      <c r="I34" s="66">
        <v>7</v>
      </c>
      <c r="J34" s="149" t="s">
        <v>260</v>
      </c>
      <c r="K34" s="181" t="s">
        <v>722</v>
      </c>
      <c r="L34" s="91" t="s">
        <v>722</v>
      </c>
      <c r="M34" s="150" t="s">
        <v>722</v>
      </c>
      <c r="N34" s="150" t="s">
        <v>722</v>
      </c>
      <c r="O34" s="92"/>
      <c r="P34" s="193"/>
      <c r="T34" s="162"/>
      <c r="U34" s="163"/>
    </row>
    <row r="35" spans="1:21" s="18" customFormat="1" ht="39.75" customHeight="1">
      <c r="A35" s="66"/>
      <c r="B35" s="194"/>
      <c r="C35" s="91"/>
      <c r="D35" s="195"/>
      <c r="E35" s="132"/>
      <c r="F35" s="92"/>
      <c r="G35" s="181"/>
      <c r="H35" s="21"/>
      <c r="I35" s="66">
        <v>8</v>
      </c>
      <c r="J35" s="149" t="s">
        <v>261</v>
      </c>
      <c r="K35" s="181" t="s">
        <v>722</v>
      </c>
      <c r="L35" s="91" t="s">
        <v>722</v>
      </c>
      <c r="M35" s="150" t="s">
        <v>722</v>
      </c>
      <c r="N35" s="150" t="s">
        <v>722</v>
      </c>
      <c r="O35" s="92"/>
      <c r="P35" s="193"/>
      <c r="T35" s="162"/>
      <c r="U35" s="163"/>
    </row>
    <row r="36" spans="1:21" s="18" customFormat="1" ht="39.75" customHeight="1">
      <c r="A36" s="66"/>
      <c r="B36" s="194"/>
      <c r="C36" s="91"/>
      <c r="D36" s="195"/>
      <c r="E36" s="132"/>
      <c r="F36" s="92"/>
      <c r="G36" s="181"/>
      <c r="H36" s="21"/>
      <c r="I36" s="174" t="s">
        <v>314</v>
      </c>
      <c r="J36" s="175"/>
      <c r="K36" s="175"/>
      <c r="L36" s="175"/>
      <c r="M36" s="178" t="s">
        <v>272</v>
      </c>
      <c r="N36" s="179"/>
      <c r="O36" s="175"/>
      <c r="P36" s="176"/>
      <c r="T36" s="162"/>
      <c r="U36" s="163"/>
    </row>
    <row r="37" spans="1:21" s="18" customFormat="1" ht="39.75" customHeight="1">
      <c r="A37" s="66"/>
      <c r="B37" s="194"/>
      <c r="C37" s="91"/>
      <c r="D37" s="195"/>
      <c r="E37" s="132"/>
      <c r="F37" s="92"/>
      <c r="G37" s="181"/>
      <c r="H37" s="21"/>
      <c r="I37" s="43" t="s">
        <v>10</v>
      </c>
      <c r="J37" s="40" t="s">
        <v>83</v>
      </c>
      <c r="K37" s="40" t="s">
        <v>82</v>
      </c>
      <c r="L37" s="41" t="s">
        <v>11</v>
      </c>
      <c r="M37" s="42" t="s">
        <v>12</v>
      </c>
      <c r="N37" s="42" t="s">
        <v>312</v>
      </c>
      <c r="O37" s="40" t="s">
        <v>13</v>
      </c>
      <c r="P37" s="40" t="s">
        <v>25</v>
      </c>
      <c r="T37" s="162"/>
      <c r="U37" s="163"/>
    </row>
    <row r="38" spans="1:21" s="18" customFormat="1" ht="39.75" customHeight="1">
      <c r="A38" s="66"/>
      <c r="B38" s="194"/>
      <c r="C38" s="91"/>
      <c r="D38" s="195"/>
      <c r="E38" s="132"/>
      <c r="F38" s="92"/>
      <c r="G38" s="181"/>
      <c r="H38" s="21"/>
      <c r="I38" s="66">
        <v>1</v>
      </c>
      <c r="J38" s="149" t="s">
        <v>332</v>
      </c>
      <c r="K38" s="181" t="s">
        <v>722</v>
      </c>
      <c r="L38" s="91" t="s">
        <v>722</v>
      </c>
      <c r="M38" s="150" t="s">
        <v>722</v>
      </c>
      <c r="N38" s="150" t="s">
        <v>722</v>
      </c>
      <c r="O38" s="92"/>
      <c r="P38" s="193"/>
      <c r="T38" s="162"/>
      <c r="U38" s="163"/>
    </row>
    <row r="39" spans="1:21" s="18" customFormat="1" ht="39.75" customHeight="1">
      <c r="A39" s="66"/>
      <c r="B39" s="194"/>
      <c r="C39" s="91"/>
      <c r="D39" s="195"/>
      <c r="E39" s="132"/>
      <c r="F39" s="92"/>
      <c r="G39" s="181"/>
      <c r="H39" s="21"/>
      <c r="I39" s="66">
        <v>2</v>
      </c>
      <c r="J39" s="149" t="s">
        <v>333</v>
      </c>
      <c r="K39" s="181" t="s">
        <v>722</v>
      </c>
      <c r="L39" s="91" t="s">
        <v>722</v>
      </c>
      <c r="M39" s="150" t="s">
        <v>722</v>
      </c>
      <c r="N39" s="150" t="s">
        <v>722</v>
      </c>
      <c r="O39" s="92"/>
      <c r="P39" s="193"/>
      <c r="T39" s="162"/>
      <c r="U39" s="163"/>
    </row>
    <row r="40" spans="1:21" s="18" customFormat="1" ht="39.75" customHeight="1">
      <c r="A40" s="66"/>
      <c r="B40" s="194"/>
      <c r="C40" s="91"/>
      <c r="D40" s="195"/>
      <c r="E40" s="132"/>
      <c r="F40" s="92"/>
      <c r="G40" s="181"/>
      <c r="H40" s="21"/>
      <c r="I40" s="66">
        <v>3</v>
      </c>
      <c r="J40" s="149" t="s">
        <v>334</v>
      </c>
      <c r="K40" s="181" t="s">
        <v>722</v>
      </c>
      <c r="L40" s="91" t="s">
        <v>722</v>
      </c>
      <c r="M40" s="150" t="s">
        <v>722</v>
      </c>
      <c r="N40" s="150" t="s">
        <v>722</v>
      </c>
      <c r="O40" s="92"/>
      <c r="P40" s="193"/>
      <c r="T40" s="162"/>
      <c r="U40" s="163"/>
    </row>
    <row r="41" spans="1:21" s="18" customFormat="1" ht="39.75" customHeight="1">
      <c r="A41" s="66"/>
      <c r="B41" s="194"/>
      <c r="C41" s="91"/>
      <c r="D41" s="195"/>
      <c r="E41" s="132"/>
      <c r="F41" s="92"/>
      <c r="G41" s="181"/>
      <c r="H41" s="21"/>
      <c r="I41" s="66">
        <v>4</v>
      </c>
      <c r="J41" s="149" t="s">
        <v>335</v>
      </c>
      <c r="K41" s="181" t="s">
        <v>722</v>
      </c>
      <c r="L41" s="91" t="s">
        <v>722</v>
      </c>
      <c r="M41" s="150" t="s">
        <v>722</v>
      </c>
      <c r="N41" s="150" t="s">
        <v>722</v>
      </c>
      <c r="O41" s="92"/>
      <c r="P41" s="193"/>
      <c r="T41" s="162"/>
      <c r="U41" s="163"/>
    </row>
    <row r="42" spans="1:21" s="18" customFormat="1" ht="39.75" customHeight="1">
      <c r="A42" s="66"/>
      <c r="B42" s="194"/>
      <c r="C42" s="91"/>
      <c r="D42" s="195"/>
      <c r="E42" s="132"/>
      <c r="F42" s="92"/>
      <c r="G42" s="181"/>
      <c r="H42" s="21"/>
      <c r="I42" s="66">
        <v>5</v>
      </c>
      <c r="J42" s="149" t="s">
        <v>336</v>
      </c>
      <c r="K42" s="181" t="s">
        <v>722</v>
      </c>
      <c r="L42" s="91" t="s">
        <v>722</v>
      </c>
      <c r="M42" s="150" t="s">
        <v>722</v>
      </c>
      <c r="N42" s="150" t="s">
        <v>722</v>
      </c>
      <c r="O42" s="92"/>
      <c r="P42" s="193"/>
      <c r="T42" s="162"/>
      <c r="U42" s="163"/>
    </row>
    <row r="43" spans="1:21" s="18" customFormat="1" ht="39.75" customHeight="1">
      <c r="A43" s="66"/>
      <c r="B43" s="194"/>
      <c r="C43" s="91"/>
      <c r="D43" s="195"/>
      <c r="E43" s="132"/>
      <c r="F43" s="92"/>
      <c r="G43" s="181"/>
      <c r="H43" s="21"/>
      <c r="I43" s="66">
        <v>6</v>
      </c>
      <c r="J43" s="149" t="s">
        <v>337</v>
      </c>
      <c r="K43" s="181" t="s">
        <v>722</v>
      </c>
      <c r="L43" s="91" t="s">
        <v>722</v>
      </c>
      <c r="M43" s="150" t="s">
        <v>722</v>
      </c>
      <c r="N43" s="150" t="s">
        <v>722</v>
      </c>
      <c r="O43" s="92"/>
      <c r="P43" s="193"/>
      <c r="T43" s="162"/>
      <c r="U43" s="163"/>
    </row>
    <row r="44" spans="1:21" s="18" customFormat="1" ht="39.75" customHeight="1">
      <c r="A44" s="66"/>
      <c r="B44" s="194"/>
      <c r="C44" s="91"/>
      <c r="D44" s="195"/>
      <c r="E44" s="132"/>
      <c r="F44" s="92"/>
      <c r="G44" s="181"/>
      <c r="H44" s="21"/>
      <c r="I44" s="66">
        <v>7</v>
      </c>
      <c r="J44" s="149" t="s">
        <v>338</v>
      </c>
      <c r="K44" s="181" t="s">
        <v>722</v>
      </c>
      <c r="L44" s="91" t="s">
        <v>722</v>
      </c>
      <c r="M44" s="150" t="s">
        <v>722</v>
      </c>
      <c r="N44" s="150" t="s">
        <v>722</v>
      </c>
      <c r="O44" s="92"/>
      <c r="P44" s="193"/>
      <c r="T44" s="162"/>
      <c r="U44" s="163"/>
    </row>
    <row r="45" spans="1:21" s="18" customFormat="1" ht="39.75" customHeight="1">
      <c r="A45" s="66"/>
      <c r="B45" s="194"/>
      <c r="C45" s="91"/>
      <c r="D45" s="195"/>
      <c r="E45" s="132"/>
      <c r="F45" s="92"/>
      <c r="G45" s="181"/>
      <c r="H45" s="21"/>
      <c r="I45" s="66">
        <v>8</v>
      </c>
      <c r="J45" s="149" t="s">
        <v>339</v>
      </c>
      <c r="K45" s="181" t="s">
        <v>722</v>
      </c>
      <c r="L45" s="91" t="s">
        <v>722</v>
      </c>
      <c r="M45" s="150" t="s">
        <v>722</v>
      </c>
      <c r="N45" s="150" t="s">
        <v>722</v>
      </c>
      <c r="O45" s="92"/>
      <c r="P45" s="193"/>
      <c r="T45" s="162"/>
      <c r="U45" s="163"/>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85" zoomScaleSheetLayoutView="85" zoomScalePageLayoutView="0" workbookViewId="0" topLeftCell="A1">
      <selection activeCell="A1" sqref="A1:P1"/>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36"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20.00390625" style="49" bestFit="1" customWidth="1"/>
    <col min="14" max="14" width="10.421875" style="49" bestFit="1" customWidth="1"/>
    <col min="15" max="15" width="9.57421875" style="136" customWidth="1"/>
    <col min="16" max="16" width="7.7109375" style="20" customWidth="1"/>
    <col min="17" max="17" width="5.7109375" style="20" customWidth="1"/>
    <col min="18" max="19" width="9.140625" style="20" customWidth="1"/>
    <col min="20" max="20" width="8.00390625" style="165" bestFit="1" customWidth="1"/>
    <col min="21" max="21" width="4.71093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36.75" customHeight="1">
      <c r="A3" s="600" t="s">
        <v>94</v>
      </c>
      <c r="B3" s="600"/>
      <c r="C3" s="600"/>
      <c r="D3" s="601" t="s">
        <v>222</v>
      </c>
      <c r="E3" s="601"/>
      <c r="F3" s="602" t="s">
        <v>315</v>
      </c>
      <c r="G3" s="602"/>
      <c r="H3" s="603" t="s">
        <v>673</v>
      </c>
      <c r="I3" s="604"/>
      <c r="J3" s="604"/>
      <c r="K3" s="604"/>
      <c r="L3" s="604"/>
      <c r="M3" s="209" t="s">
        <v>424</v>
      </c>
      <c r="N3" s="607">
        <v>44000</v>
      </c>
      <c r="O3" s="607"/>
      <c r="P3" s="607"/>
      <c r="T3" s="161"/>
      <c r="U3" s="160"/>
    </row>
    <row r="4" spans="1:21" s="11" customFormat="1" ht="17.25" customHeight="1">
      <c r="A4" s="597" t="s">
        <v>86</v>
      </c>
      <c r="B4" s="597"/>
      <c r="C4" s="597"/>
      <c r="D4" s="605" t="s">
        <v>777</v>
      </c>
      <c r="E4" s="605"/>
      <c r="F4" s="28"/>
      <c r="G4" s="28"/>
      <c r="H4" s="28"/>
      <c r="I4" s="28"/>
      <c r="J4" s="28"/>
      <c r="K4" s="28"/>
      <c r="L4" s="29"/>
      <c r="M4" s="69" t="s">
        <v>92</v>
      </c>
      <c r="N4" s="562" t="s">
        <v>782</v>
      </c>
      <c r="O4" s="562"/>
      <c r="P4" s="562"/>
      <c r="T4" s="161"/>
      <c r="U4" s="160"/>
    </row>
    <row r="5" spans="1:21" s="10" customFormat="1" ht="15" customHeight="1">
      <c r="A5" s="12"/>
      <c r="B5" s="12"/>
      <c r="C5" s="13"/>
      <c r="D5" s="14"/>
      <c r="E5" s="15"/>
      <c r="F5" s="137"/>
      <c r="G5" s="15"/>
      <c r="H5" s="15"/>
      <c r="I5" s="12"/>
      <c r="J5" s="12"/>
      <c r="K5" s="12"/>
      <c r="L5" s="16"/>
      <c r="M5" s="17"/>
      <c r="N5" s="563">
        <v>41805.74829282407</v>
      </c>
      <c r="O5" s="563"/>
      <c r="P5" s="563"/>
      <c r="T5" s="164"/>
      <c r="U5" s="160"/>
    </row>
    <row r="6" spans="1:21" s="18" customFormat="1" ht="18.75" customHeight="1">
      <c r="A6" s="590" t="s">
        <v>10</v>
      </c>
      <c r="B6" s="591" t="s">
        <v>82</v>
      </c>
      <c r="C6" s="593" t="s">
        <v>91</v>
      </c>
      <c r="D6" s="594" t="s">
        <v>12</v>
      </c>
      <c r="E6" s="594" t="s">
        <v>312</v>
      </c>
      <c r="F6" s="606" t="s">
        <v>13</v>
      </c>
      <c r="G6" s="595" t="s">
        <v>191</v>
      </c>
      <c r="I6" s="174" t="s">
        <v>14</v>
      </c>
      <c r="J6" s="175"/>
      <c r="K6" s="175"/>
      <c r="L6" s="175"/>
      <c r="M6" s="175"/>
      <c r="N6" s="175"/>
      <c r="O6" s="175"/>
      <c r="P6" s="176"/>
      <c r="T6" s="165"/>
      <c r="U6" s="163"/>
    </row>
    <row r="7" spans="1:16" ht="26.25" customHeight="1">
      <c r="A7" s="590"/>
      <c r="B7" s="592"/>
      <c r="C7" s="593"/>
      <c r="D7" s="594"/>
      <c r="E7" s="594"/>
      <c r="F7" s="606"/>
      <c r="G7" s="596"/>
      <c r="H7" s="19"/>
      <c r="I7" s="43" t="s">
        <v>10</v>
      </c>
      <c r="J7" s="43" t="s">
        <v>83</v>
      </c>
      <c r="K7" s="43" t="s">
        <v>82</v>
      </c>
      <c r="L7" s="93" t="s">
        <v>11</v>
      </c>
      <c r="M7" s="94" t="s">
        <v>12</v>
      </c>
      <c r="N7" s="94" t="s">
        <v>312</v>
      </c>
      <c r="O7" s="133" t="s">
        <v>13</v>
      </c>
      <c r="P7" s="43" t="s">
        <v>25</v>
      </c>
    </row>
    <row r="8" spans="1:21" s="18" customFormat="1" ht="33.75" customHeight="1">
      <c r="A8" s="66">
        <v>1</v>
      </c>
      <c r="B8" s="194">
        <v>158</v>
      </c>
      <c r="C8" s="91">
        <v>36064</v>
      </c>
      <c r="D8" s="195" t="s">
        <v>714</v>
      </c>
      <c r="E8" s="132" t="s">
        <v>701</v>
      </c>
      <c r="F8" s="138">
        <v>45227</v>
      </c>
      <c r="G8" s="181"/>
      <c r="H8" s="21"/>
      <c r="I8" s="66">
        <v>1</v>
      </c>
      <c r="J8" s="149" t="s">
        <v>193</v>
      </c>
      <c r="K8" s="181">
        <v>219</v>
      </c>
      <c r="L8" s="91">
        <v>35862</v>
      </c>
      <c r="M8" s="150" t="s">
        <v>798</v>
      </c>
      <c r="N8" s="150" t="s">
        <v>701</v>
      </c>
      <c r="O8" s="138">
        <v>51225</v>
      </c>
      <c r="P8" s="193">
        <v>4</v>
      </c>
      <c r="T8" s="165"/>
      <c r="U8" s="163"/>
    </row>
    <row r="9" spans="1:21" s="18" customFormat="1" ht="33.75" customHeight="1">
      <c r="A9" s="66">
        <v>2</v>
      </c>
      <c r="B9" s="194">
        <v>139</v>
      </c>
      <c r="C9" s="91">
        <v>35516</v>
      </c>
      <c r="D9" s="195" t="s">
        <v>801</v>
      </c>
      <c r="E9" s="132" t="s">
        <v>855</v>
      </c>
      <c r="F9" s="138">
        <v>45535</v>
      </c>
      <c r="G9" s="181"/>
      <c r="H9" s="21"/>
      <c r="I9" s="66">
        <v>2</v>
      </c>
      <c r="J9" s="149" t="s">
        <v>194</v>
      </c>
      <c r="K9" s="181">
        <v>211</v>
      </c>
      <c r="L9" s="91">
        <v>35332</v>
      </c>
      <c r="M9" s="150" t="s">
        <v>799</v>
      </c>
      <c r="N9" s="150" t="s">
        <v>854</v>
      </c>
      <c r="O9" s="138" t="s">
        <v>874</v>
      </c>
      <c r="P9" s="193" t="s">
        <v>716</v>
      </c>
      <c r="T9" s="165"/>
      <c r="U9" s="163"/>
    </row>
    <row r="10" spans="1:21" s="18" customFormat="1" ht="33.75" customHeight="1">
      <c r="A10" s="66">
        <v>3</v>
      </c>
      <c r="B10" s="194">
        <v>217</v>
      </c>
      <c r="C10" s="91">
        <v>34882</v>
      </c>
      <c r="D10" s="195" t="s">
        <v>803</v>
      </c>
      <c r="E10" s="132" t="s">
        <v>701</v>
      </c>
      <c r="F10" s="138">
        <v>50688</v>
      </c>
      <c r="G10" s="181"/>
      <c r="H10" s="21"/>
      <c r="I10" s="66">
        <v>3</v>
      </c>
      <c r="J10" s="149" t="s">
        <v>195</v>
      </c>
      <c r="K10" s="181">
        <v>158</v>
      </c>
      <c r="L10" s="91">
        <v>36064</v>
      </c>
      <c r="M10" s="150" t="s">
        <v>714</v>
      </c>
      <c r="N10" s="150" t="s">
        <v>701</v>
      </c>
      <c r="O10" s="138">
        <v>45227</v>
      </c>
      <c r="P10" s="193">
        <v>1</v>
      </c>
      <c r="T10" s="165"/>
      <c r="U10" s="163"/>
    </row>
    <row r="11" spans="1:21" s="18" customFormat="1" ht="33.75" customHeight="1">
      <c r="A11" s="66">
        <v>4</v>
      </c>
      <c r="B11" s="194">
        <v>219</v>
      </c>
      <c r="C11" s="91">
        <v>35862</v>
      </c>
      <c r="D11" s="195" t="s">
        <v>798</v>
      </c>
      <c r="E11" s="132" t="s">
        <v>701</v>
      </c>
      <c r="F11" s="138">
        <v>51225</v>
      </c>
      <c r="G11" s="181"/>
      <c r="H11" s="21"/>
      <c r="I11" s="66">
        <v>4</v>
      </c>
      <c r="J11" s="149" t="s">
        <v>196</v>
      </c>
      <c r="K11" s="181">
        <v>139</v>
      </c>
      <c r="L11" s="91">
        <v>35516</v>
      </c>
      <c r="M11" s="150" t="s">
        <v>801</v>
      </c>
      <c r="N11" s="150" t="s">
        <v>855</v>
      </c>
      <c r="O11" s="138">
        <v>45535</v>
      </c>
      <c r="P11" s="193">
        <v>2</v>
      </c>
      <c r="T11" s="165"/>
      <c r="U11" s="163"/>
    </row>
    <row r="12" spans="1:21" s="18" customFormat="1" ht="33.75" customHeight="1">
      <c r="A12" s="66" t="s">
        <v>716</v>
      </c>
      <c r="B12" s="194">
        <v>211</v>
      </c>
      <c r="C12" s="91">
        <v>35332</v>
      </c>
      <c r="D12" s="195" t="s">
        <v>799</v>
      </c>
      <c r="E12" s="132" t="s">
        <v>854</v>
      </c>
      <c r="F12" s="138" t="s">
        <v>874</v>
      </c>
      <c r="G12" s="181"/>
      <c r="H12" s="21"/>
      <c r="I12" s="66">
        <v>5</v>
      </c>
      <c r="J12" s="149" t="s">
        <v>197</v>
      </c>
      <c r="K12" s="181">
        <v>217</v>
      </c>
      <c r="L12" s="91">
        <v>34882</v>
      </c>
      <c r="M12" s="150" t="s">
        <v>803</v>
      </c>
      <c r="N12" s="150" t="s">
        <v>701</v>
      </c>
      <c r="O12" s="138">
        <v>50688</v>
      </c>
      <c r="P12" s="193">
        <v>3</v>
      </c>
      <c r="T12" s="165"/>
      <c r="U12" s="163"/>
    </row>
    <row r="13" spans="1:21" s="18" customFormat="1" ht="33.75" customHeight="1">
      <c r="A13" s="66"/>
      <c r="B13" s="194"/>
      <c r="C13" s="91"/>
      <c r="D13" s="195"/>
      <c r="E13" s="132"/>
      <c r="F13" s="138"/>
      <c r="G13" s="181"/>
      <c r="H13" s="21"/>
      <c r="I13" s="66">
        <v>6</v>
      </c>
      <c r="J13" s="149" t="s">
        <v>198</v>
      </c>
      <c r="K13" s="181" t="s">
        <v>722</v>
      </c>
      <c r="L13" s="91" t="s">
        <v>722</v>
      </c>
      <c r="M13" s="150" t="s">
        <v>722</v>
      </c>
      <c r="N13" s="150" t="s">
        <v>722</v>
      </c>
      <c r="O13" s="138"/>
      <c r="P13" s="193"/>
      <c r="T13" s="165"/>
      <c r="U13" s="163"/>
    </row>
    <row r="14" spans="1:21" s="18" customFormat="1" ht="33.75" customHeight="1">
      <c r="A14" s="66"/>
      <c r="B14" s="194"/>
      <c r="C14" s="91"/>
      <c r="D14" s="195"/>
      <c r="E14" s="132"/>
      <c r="F14" s="138"/>
      <c r="G14" s="181"/>
      <c r="H14" s="21"/>
      <c r="I14" s="66">
        <v>7</v>
      </c>
      <c r="J14" s="149" t="s">
        <v>199</v>
      </c>
      <c r="K14" s="181" t="s">
        <v>722</v>
      </c>
      <c r="L14" s="91" t="s">
        <v>722</v>
      </c>
      <c r="M14" s="150" t="s">
        <v>722</v>
      </c>
      <c r="N14" s="150" t="s">
        <v>722</v>
      </c>
      <c r="O14" s="138"/>
      <c r="P14" s="193"/>
      <c r="T14" s="165"/>
      <c r="U14" s="163"/>
    </row>
    <row r="15" spans="1:21" s="18" customFormat="1" ht="33.75" customHeight="1">
      <c r="A15" s="66"/>
      <c r="B15" s="194"/>
      <c r="C15" s="91"/>
      <c r="D15" s="195"/>
      <c r="E15" s="132"/>
      <c r="F15" s="138"/>
      <c r="G15" s="181"/>
      <c r="H15" s="21"/>
      <c r="I15" s="66">
        <v>8</v>
      </c>
      <c r="J15" s="149" t="s">
        <v>200</v>
      </c>
      <c r="K15" s="181" t="s">
        <v>722</v>
      </c>
      <c r="L15" s="91" t="s">
        <v>722</v>
      </c>
      <c r="M15" s="150" t="s">
        <v>722</v>
      </c>
      <c r="N15" s="150" t="s">
        <v>722</v>
      </c>
      <c r="O15" s="138"/>
      <c r="P15" s="193"/>
      <c r="T15" s="165"/>
      <c r="U15" s="163"/>
    </row>
    <row r="16" spans="1:21" s="18" customFormat="1" ht="33.75" customHeight="1">
      <c r="A16" s="66"/>
      <c r="B16" s="194"/>
      <c r="C16" s="91"/>
      <c r="D16" s="195"/>
      <c r="E16" s="132"/>
      <c r="F16" s="138"/>
      <c r="G16" s="181"/>
      <c r="H16" s="21"/>
      <c r="I16" s="66">
        <v>9</v>
      </c>
      <c r="J16" s="149" t="s">
        <v>201</v>
      </c>
      <c r="K16" s="181" t="s">
        <v>722</v>
      </c>
      <c r="L16" s="91" t="s">
        <v>722</v>
      </c>
      <c r="M16" s="150" t="s">
        <v>722</v>
      </c>
      <c r="N16" s="150" t="s">
        <v>722</v>
      </c>
      <c r="O16" s="138"/>
      <c r="P16" s="193"/>
      <c r="T16" s="165"/>
      <c r="U16" s="163"/>
    </row>
    <row r="17" spans="1:21" s="18" customFormat="1" ht="33.75" customHeight="1">
      <c r="A17" s="66"/>
      <c r="B17" s="194"/>
      <c r="C17" s="91"/>
      <c r="D17" s="195"/>
      <c r="E17" s="132"/>
      <c r="F17" s="138"/>
      <c r="G17" s="181"/>
      <c r="H17" s="21"/>
      <c r="I17" s="66">
        <v>10</v>
      </c>
      <c r="J17" s="149" t="s">
        <v>202</v>
      </c>
      <c r="K17" s="181" t="s">
        <v>722</v>
      </c>
      <c r="L17" s="91" t="s">
        <v>722</v>
      </c>
      <c r="M17" s="150" t="s">
        <v>722</v>
      </c>
      <c r="N17" s="150" t="s">
        <v>722</v>
      </c>
      <c r="O17" s="138"/>
      <c r="P17" s="193"/>
      <c r="T17" s="165"/>
      <c r="U17" s="163"/>
    </row>
    <row r="18" spans="1:21" s="18" customFormat="1" ht="33.75" customHeight="1">
      <c r="A18" s="66"/>
      <c r="B18" s="194"/>
      <c r="C18" s="91"/>
      <c r="D18" s="195"/>
      <c r="E18" s="132"/>
      <c r="F18" s="138"/>
      <c r="G18" s="181"/>
      <c r="H18" s="21"/>
      <c r="I18" s="66">
        <v>11</v>
      </c>
      <c r="J18" s="149" t="s">
        <v>203</v>
      </c>
      <c r="K18" s="181" t="s">
        <v>722</v>
      </c>
      <c r="L18" s="91" t="s">
        <v>722</v>
      </c>
      <c r="M18" s="150" t="s">
        <v>722</v>
      </c>
      <c r="N18" s="150" t="s">
        <v>722</v>
      </c>
      <c r="O18" s="138"/>
      <c r="P18" s="193"/>
      <c r="T18" s="165"/>
      <c r="U18" s="163"/>
    </row>
    <row r="19" spans="1:21" s="18" customFormat="1" ht="33.75" customHeight="1">
      <c r="A19" s="66"/>
      <c r="B19" s="194"/>
      <c r="C19" s="91"/>
      <c r="D19" s="195"/>
      <c r="E19" s="132"/>
      <c r="F19" s="138"/>
      <c r="G19" s="181"/>
      <c r="H19" s="21"/>
      <c r="I19" s="66">
        <v>12</v>
      </c>
      <c r="J19" s="149" t="s">
        <v>204</v>
      </c>
      <c r="K19" s="181" t="s">
        <v>722</v>
      </c>
      <c r="L19" s="91" t="s">
        <v>722</v>
      </c>
      <c r="M19" s="150" t="s">
        <v>722</v>
      </c>
      <c r="N19" s="150" t="s">
        <v>722</v>
      </c>
      <c r="O19" s="138"/>
      <c r="P19" s="193"/>
      <c r="T19" s="165"/>
      <c r="U19" s="163"/>
    </row>
    <row r="20" spans="1:21" s="18" customFormat="1" ht="33.75" customHeight="1">
      <c r="A20" s="66"/>
      <c r="B20" s="194"/>
      <c r="C20" s="91"/>
      <c r="D20" s="195"/>
      <c r="E20" s="132"/>
      <c r="F20" s="138"/>
      <c r="G20" s="181"/>
      <c r="H20" s="21"/>
      <c r="I20" s="66">
        <v>13</v>
      </c>
      <c r="J20" s="149" t="s">
        <v>379</v>
      </c>
      <c r="K20" s="181" t="s">
        <v>722</v>
      </c>
      <c r="L20" s="91" t="s">
        <v>722</v>
      </c>
      <c r="M20" s="150" t="s">
        <v>722</v>
      </c>
      <c r="N20" s="150" t="s">
        <v>722</v>
      </c>
      <c r="O20" s="138"/>
      <c r="P20" s="193"/>
      <c r="T20" s="165"/>
      <c r="U20" s="163"/>
    </row>
    <row r="21" spans="1:21" s="18" customFormat="1" ht="33.75" customHeight="1">
      <c r="A21" s="66"/>
      <c r="B21" s="194"/>
      <c r="C21" s="91"/>
      <c r="D21" s="195"/>
      <c r="E21" s="132"/>
      <c r="F21" s="138"/>
      <c r="G21" s="181"/>
      <c r="H21" s="21"/>
      <c r="I21" s="66">
        <v>14</v>
      </c>
      <c r="J21" s="149" t="s">
        <v>380</v>
      </c>
      <c r="K21" s="181" t="s">
        <v>722</v>
      </c>
      <c r="L21" s="91" t="s">
        <v>722</v>
      </c>
      <c r="M21" s="150" t="s">
        <v>722</v>
      </c>
      <c r="N21" s="150" t="s">
        <v>722</v>
      </c>
      <c r="O21" s="138"/>
      <c r="P21" s="193"/>
      <c r="T21" s="165"/>
      <c r="U21" s="163"/>
    </row>
    <row r="22" spans="1:21" s="18" customFormat="1" ht="33.75" customHeight="1">
      <c r="A22" s="66"/>
      <c r="B22" s="194"/>
      <c r="C22" s="91"/>
      <c r="D22" s="195"/>
      <c r="E22" s="132"/>
      <c r="F22" s="138"/>
      <c r="G22" s="181"/>
      <c r="H22" s="21"/>
      <c r="I22" s="66">
        <v>15</v>
      </c>
      <c r="J22" s="149" t="s">
        <v>381</v>
      </c>
      <c r="K22" s="181" t="s">
        <v>722</v>
      </c>
      <c r="L22" s="91" t="s">
        <v>722</v>
      </c>
      <c r="M22" s="150" t="s">
        <v>722</v>
      </c>
      <c r="N22" s="150" t="s">
        <v>722</v>
      </c>
      <c r="O22" s="138"/>
      <c r="P22" s="193"/>
      <c r="T22" s="165"/>
      <c r="U22" s="163"/>
    </row>
    <row r="23" spans="1:21" s="18" customFormat="1" ht="33.75" customHeight="1">
      <c r="A23" s="66"/>
      <c r="B23" s="194"/>
      <c r="C23" s="91"/>
      <c r="D23" s="195"/>
      <c r="E23" s="132"/>
      <c r="F23" s="138"/>
      <c r="G23" s="181"/>
      <c r="H23" s="21"/>
      <c r="I23" s="66">
        <v>16</v>
      </c>
      <c r="J23" s="149" t="s">
        <v>382</v>
      </c>
      <c r="K23" s="181" t="s">
        <v>722</v>
      </c>
      <c r="L23" s="91" t="s">
        <v>722</v>
      </c>
      <c r="M23" s="150" t="s">
        <v>722</v>
      </c>
      <c r="N23" s="150" t="s">
        <v>722</v>
      </c>
      <c r="O23" s="138"/>
      <c r="P23" s="193"/>
      <c r="T23" s="165"/>
      <c r="U23" s="163"/>
    </row>
    <row r="24" spans="1:21" s="18" customFormat="1" ht="33.75" customHeight="1">
      <c r="A24" s="66"/>
      <c r="B24" s="194"/>
      <c r="C24" s="91"/>
      <c r="D24" s="195"/>
      <c r="E24" s="132"/>
      <c r="F24" s="138"/>
      <c r="G24" s="181"/>
      <c r="H24" s="21"/>
      <c r="I24" s="66">
        <v>17</v>
      </c>
      <c r="J24" s="149" t="s">
        <v>383</v>
      </c>
      <c r="K24" s="181" t="s">
        <v>722</v>
      </c>
      <c r="L24" s="91" t="s">
        <v>722</v>
      </c>
      <c r="M24" s="150" t="s">
        <v>722</v>
      </c>
      <c r="N24" s="150" t="s">
        <v>722</v>
      </c>
      <c r="O24" s="138"/>
      <c r="P24" s="193"/>
      <c r="T24" s="165"/>
      <c r="U24" s="163"/>
    </row>
    <row r="25" spans="1:21" s="18" customFormat="1" ht="33.75" customHeight="1">
      <c r="A25" s="66"/>
      <c r="B25" s="194"/>
      <c r="C25" s="91"/>
      <c r="D25" s="195"/>
      <c r="E25" s="132"/>
      <c r="F25" s="138"/>
      <c r="G25" s="181"/>
      <c r="H25" s="21"/>
      <c r="I25" s="66">
        <v>18</v>
      </c>
      <c r="J25" s="149" t="s">
        <v>384</v>
      </c>
      <c r="K25" s="181" t="s">
        <v>722</v>
      </c>
      <c r="L25" s="91" t="s">
        <v>722</v>
      </c>
      <c r="M25" s="150" t="s">
        <v>722</v>
      </c>
      <c r="N25" s="150" t="s">
        <v>722</v>
      </c>
      <c r="O25" s="138"/>
      <c r="P25" s="193"/>
      <c r="T25" s="165"/>
      <c r="U25" s="163"/>
    </row>
    <row r="26" spans="1:21" s="18" customFormat="1" ht="33.75" customHeight="1">
      <c r="A26" s="66"/>
      <c r="B26" s="194"/>
      <c r="C26" s="91"/>
      <c r="D26" s="195"/>
      <c r="E26" s="132"/>
      <c r="F26" s="138"/>
      <c r="G26" s="181"/>
      <c r="H26" s="21"/>
      <c r="I26" s="66">
        <v>19</v>
      </c>
      <c r="J26" s="149" t="s">
        <v>385</v>
      </c>
      <c r="K26" s="181" t="s">
        <v>722</v>
      </c>
      <c r="L26" s="91" t="s">
        <v>722</v>
      </c>
      <c r="M26" s="150" t="s">
        <v>722</v>
      </c>
      <c r="N26" s="150" t="s">
        <v>722</v>
      </c>
      <c r="O26" s="138"/>
      <c r="P26" s="193"/>
      <c r="T26" s="165"/>
      <c r="U26" s="163"/>
    </row>
    <row r="27" spans="1:21" s="18" customFormat="1" ht="33.75" customHeight="1">
      <c r="A27" s="66"/>
      <c r="B27" s="194"/>
      <c r="C27" s="91"/>
      <c r="D27" s="195"/>
      <c r="E27" s="132"/>
      <c r="F27" s="138"/>
      <c r="G27" s="181"/>
      <c r="H27" s="21"/>
      <c r="I27" s="66">
        <v>20</v>
      </c>
      <c r="J27" s="149" t="s">
        <v>386</v>
      </c>
      <c r="K27" s="181" t="s">
        <v>722</v>
      </c>
      <c r="L27" s="91" t="s">
        <v>722</v>
      </c>
      <c r="M27" s="150" t="s">
        <v>722</v>
      </c>
      <c r="N27" s="150" t="s">
        <v>722</v>
      </c>
      <c r="O27" s="138"/>
      <c r="P27" s="193"/>
      <c r="T27" s="165"/>
      <c r="U27" s="163"/>
    </row>
    <row r="28" spans="1:21" s="18" customFormat="1" ht="33.75" customHeight="1">
      <c r="A28" s="66"/>
      <c r="B28" s="194"/>
      <c r="C28" s="91"/>
      <c r="D28" s="195"/>
      <c r="E28" s="132"/>
      <c r="F28" s="138"/>
      <c r="G28" s="181"/>
      <c r="H28" s="21"/>
      <c r="I28" s="174" t="s">
        <v>15</v>
      </c>
      <c r="J28" s="175"/>
      <c r="K28" s="175"/>
      <c r="L28" s="175"/>
      <c r="M28" s="175"/>
      <c r="N28" s="175"/>
      <c r="O28" s="175"/>
      <c r="P28" s="176"/>
      <c r="T28" s="165"/>
      <c r="U28" s="163"/>
    </row>
    <row r="29" spans="1:21" s="18" customFormat="1" ht="33.75" customHeight="1">
      <c r="A29" s="66"/>
      <c r="B29" s="194"/>
      <c r="C29" s="91"/>
      <c r="D29" s="195"/>
      <c r="E29" s="132"/>
      <c r="F29" s="138"/>
      <c r="G29" s="181"/>
      <c r="H29" s="21"/>
      <c r="I29" s="43" t="s">
        <v>10</v>
      </c>
      <c r="J29" s="43" t="s">
        <v>83</v>
      </c>
      <c r="K29" s="43" t="s">
        <v>82</v>
      </c>
      <c r="L29" s="93" t="s">
        <v>11</v>
      </c>
      <c r="M29" s="94" t="s">
        <v>12</v>
      </c>
      <c r="N29" s="94" t="s">
        <v>312</v>
      </c>
      <c r="O29" s="133" t="s">
        <v>13</v>
      </c>
      <c r="P29" s="43" t="s">
        <v>25</v>
      </c>
      <c r="T29" s="165"/>
      <c r="U29" s="163"/>
    </row>
    <row r="30" spans="1:21" s="18" customFormat="1" ht="33.75" customHeight="1">
      <c r="A30" s="66"/>
      <c r="B30" s="194"/>
      <c r="C30" s="91"/>
      <c r="D30" s="195"/>
      <c r="E30" s="132"/>
      <c r="F30" s="138"/>
      <c r="G30" s="181"/>
      <c r="H30" s="21"/>
      <c r="I30" s="66">
        <v>1</v>
      </c>
      <c r="J30" s="149" t="s">
        <v>205</v>
      </c>
      <c r="K30" s="181" t="s">
        <v>722</v>
      </c>
      <c r="L30" s="91" t="s">
        <v>722</v>
      </c>
      <c r="M30" s="150" t="s">
        <v>722</v>
      </c>
      <c r="N30" s="150" t="s">
        <v>722</v>
      </c>
      <c r="O30" s="138"/>
      <c r="P30" s="193"/>
      <c r="T30" s="165"/>
      <c r="U30" s="163"/>
    </row>
    <row r="31" spans="1:21" s="18" customFormat="1" ht="33.75" customHeight="1">
      <c r="A31" s="66"/>
      <c r="B31" s="194"/>
      <c r="C31" s="91"/>
      <c r="D31" s="195"/>
      <c r="E31" s="132"/>
      <c r="F31" s="138"/>
      <c r="G31" s="181"/>
      <c r="H31" s="21"/>
      <c r="I31" s="66">
        <v>2</v>
      </c>
      <c r="J31" s="149" t="s">
        <v>206</v>
      </c>
      <c r="K31" s="181" t="s">
        <v>722</v>
      </c>
      <c r="L31" s="91" t="s">
        <v>722</v>
      </c>
      <c r="M31" s="150" t="s">
        <v>722</v>
      </c>
      <c r="N31" s="150" t="s">
        <v>722</v>
      </c>
      <c r="O31" s="138"/>
      <c r="P31" s="193"/>
      <c r="T31" s="165"/>
      <c r="U31" s="163"/>
    </row>
    <row r="32" spans="1:21" s="18" customFormat="1" ht="33.75" customHeight="1">
      <c r="A32" s="66"/>
      <c r="B32" s="194"/>
      <c r="C32" s="91"/>
      <c r="D32" s="195"/>
      <c r="E32" s="132"/>
      <c r="F32" s="138"/>
      <c r="G32" s="181"/>
      <c r="H32" s="21"/>
      <c r="I32" s="66">
        <v>3</v>
      </c>
      <c r="J32" s="149" t="s">
        <v>207</v>
      </c>
      <c r="K32" s="181" t="s">
        <v>722</v>
      </c>
      <c r="L32" s="91" t="s">
        <v>722</v>
      </c>
      <c r="M32" s="150" t="s">
        <v>722</v>
      </c>
      <c r="N32" s="150" t="s">
        <v>722</v>
      </c>
      <c r="O32" s="138"/>
      <c r="P32" s="193"/>
      <c r="T32" s="165"/>
      <c r="U32" s="163"/>
    </row>
    <row r="33" spans="1:21" s="18" customFormat="1" ht="33.75" customHeight="1">
      <c r="A33" s="66"/>
      <c r="B33" s="194"/>
      <c r="C33" s="91"/>
      <c r="D33" s="195"/>
      <c r="E33" s="132"/>
      <c r="F33" s="138"/>
      <c r="G33" s="181"/>
      <c r="H33" s="21"/>
      <c r="I33" s="66">
        <v>4</v>
      </c>
      <c r="J33" s="149" t="s">
        <v>208</v>
      </c>
      <c r="K33" s="181" t="s">
        <v>722</v>
      </c>
      <c r="L33" s="91" t="s">
        <v>722</v>
      </c>
      <c r="M33" s="150" t="s">
        <v>722</v>
      </c>
      <c r="N33" s="150" t="s">
        <v>722</v>
      </c>
      <c r="O33" s="138"/>
      <c r="P33" s="193"/>
      <c r="T33" s="165"/>
      <c r="U33" s="163"/>
    </row>
    <row r="34" spans="1:21" s="18" customFormat="1" ht="33.75" customHeight="1">
      <c r="A34" s="66"/>
      <c r="B34" s="194"/>
      <c r="C34" s="91"/>
      <c r="D34" s="195"/>
      <c r="E34" s="132"/>
      <c r="F34" s="138"/>
      <c r="G34" s="181"/>
      <c r="H34" s="21"/>
      <c r="I34" s="66">
        <v>5</v>
      </c>
      <c r="J34" s="149" t="s">
        <v>209</v>
      </c>
      <c r="K34" s="181" t="s">
        <v>722</v>
      </c>
      <c r="L34" s="91" t="s">
        <v>722</v>
      </c>
      <c r="M34" s="150" t="s">
        <v>722</v>
      </c>
      <c r="N34" s="150" t="s">
        <v>722</v>
      </c>
      <c r="O34" s="138"/>
      <c r="P34" s="193"/>
      <c r="T34" s="165"/>
      <c r="U34" s="163"/>
    </row>
    <row r="35" spans="1:21" s="18" customFormat="1" ht="33.75" customHeight="1">
      <c r="A35" s="66"/>
      <c r="B35" s="194"/>
      <c r="C35" s="91"/>
      <c r="D35" s="195"/>
      <c r="E35" s="132"/>
      <c r="F35" s="138"/>
      <c r="G35" s="181"/>
      <c r="H35" s="21"/>
      <c r="I35" s="66">
        <v>6</v>
      </c>
      <c r="J35" s="149" t="s">
        <v>210</v>
      </c>
      <c r="K35" s="181" t="s">
        <v>722</v>
      </c>
      <c r="L35" s="91" t="s">
        <v>722</v>
      </c>
      <c r="M35" s="150" t="s">
        <v>722</v>
      </c>
      <c r="N35" s="150" t="s">
        <v>722</v>
      </c>
      <c r="O35" s="138"/>
      <c r="P35" s="193"/>
      <c r="T35" s="165"/>
      <c r="U35" s="163"/>
    </row>
    <row r="36" spans="1:21" s="18" customFormat="1" ht="33.75" customHeight="1">
      <c r="A36" s="66"/>
      <c r="B36" s="194"/>
      <c r="C36" s="91"/>
      <c r="D36" s="195"/>
      <c r="E36" s="132"/>
      <c r="F36" s="138"/>
      <c r="G36" s="181"/>
      <c r="H36" s="21"/>
      <c r="I36" s="66">
        <v>7</v>
      </c>
      <c r="J36" s="149" t="s">
        <v>211</v>
      </c>
      <c r="K36" s="181" t="s">
        <v>722</v>
      </c>
      <c r="L36" s="91" t="s">
        <v>722</v>
      </c>
      <c r="M36" s="150" t="s">
        <v>722</v>
      </c>
      <c r="N36" s="150" t="s">
        <v>722</v>
      </c>
      <c r="O36" s="138"/>
      <c r="P36" s="193"/>
      <c r="T36" s="165"/>
      <c r="U36" s="163"/>
    </row>
    <row r="37" spans="1:21" s="18" customFormat="1" ht="33.75" customHeight="1">
      <c r="A37" s="66"/>
      <c r="B37" s="194"/>
      <c r="C37" s="91"/>
      <c r="D37" s="195"/>
      <c r="E37" s="132"/>
      <c r="F37" s="138"/>
      <c r="G37" s="181"/>
      <c r="H37" s="21"/>
      <c r="I37" s="66">
        <v>8</v>
      </c>
      <c r="J37" s="149" t="s">
        <v>212</v>
      </c>
      <c r="K37" s="181" t="s">
        <v>722</v>
      </c>
      <c r="L37" s="91" t="s">
        <v>722</v>
      </c>
      <c r="M37" s="150" t="s">
        <v>722</v>
      </c>
      <c r="N37" s="150" t="s">
        <v>722</v>
      </c>
      <c r="O37" s="138"/>
      <c r="P37" s="193"/>
      <c r="T37" s="165"/>
      <c r="U37" s="163"/>
    </row>
    <row r="38" spans="1:21" s="18" customFormat="1" ht="33.75" customHeight="1">
      <c r="A38" s="66"/>
      <c r="B38" s="194"/>
      <c r="C38" s="91"/>
      <c r="D38" s="195"/>
      <c r="E38" s="132"/>
      <c r="F38" s="138"/>
      <c r="G38" s="181"/>
      <c r="H38" s="21"/>
      <c r="I38" s="66">
        <v>9</v>
      </c>
      <c r="J38" s="149" t="s">
        <v>213</v>
      </c>
      <c r="K38" s="181" t="s">
        <v>722</v>
      </c>
      <c r="L38" s="91" t="s">
        <v>722</v>
      </c>
      <c r="M38" s="150" t="s">
        <v>722</v>
      </c>
      <c r="N38" s="150" t="s">
        <v>722</v>
      </c>
      <c r="O38" s="138"/>
      <c r="P38" s="193"/>
      <c r="T38" s="165"/>
      <c r="U38" s="163"/>
    </row>
    <row r="39" spans="1:21" s="18" customFormat="1" ht="33.75" customHeight="1">
      <c r="A39" s="66"/>
      <c r="B39" s="194"/>
      <c r="C39" s="91"/>
      <c r="D39" s="195"/>
      <c r="E39" s="132"/>
      <c r="F39" s="138"/>
      <c r="G39" s="181"/>
      <c r="H39" s="21"/>
      <c r="I39" s="66">
        <v>10</v>
      </c>
      <c r="J39" s="149" t="s">
        <v>214</v>
      </c>
      <c r="K39" s="181" t="s">
        <v>722</v>
      </c>
      <c r="L39" s="91" t="s">
        <v>722</v>
      </c>
      <c r="M39" s="150" t="s">
        <v>722</v>
      </c>
      <c r="N39" s="150" t="s">
        <v>722</v>
      </c>
      <c r="O39" s="138"/>
      <c r="P39" s="193"/>
      <c r="T39" s="165"/>
      <c r="U39" s="163"/>
    </row>
    <row r="40" spans="1:21" s="18" customFormat="1" ht="33.75" customHeight="1">
      <c r="A40" s="66"/>
      <c r="B40" s="194"/>
      <c r="C40" s="91"/>
      <c r="D40" s="195"/>
      <c r="E40" s="132"/>
      <c r="F40" s="138"/>
      <c r="G40" s="181"/>
      <c r="H40" s="21"/>
      <c r="I40" s="66">
        <v>11</v>
      </c>
      <c r="J40" s="149" t="s">
        <v>215</v>
      </c>
      <c r="K40" s="181" t="s">
        <v>722</v>
      </c>
      <c r="L40" s="91" t="s">
        <v>722</v>
      </c>
      <c r="M40" s="150" t="s">
        <v>722</v>
      </c>
      <c r="N40" s="150" t="s">
        <v>722</v>
      </c>
      <c r="O40" s="138"/>
      <c r="P40" s="193"/>
      <c r="T40" s="165"/>
      <c r="U40" s="163"/>
    </row>
    <row r="41" spans="1:21" s="18" customFormat="1" ht="33.75" customHeight="1">
      <c r="A41" s="66"/>
      <c r="B41" s="194"/>
      <c r="C41" s="91"/>
      <c r="D41" s="195"/>
      <c r="E41" s="132"/>
      <c r="F41" s="138"/>
      <c r="G41" s="181"/>
      <c r="H41" s="21"/>
      <c r="I41" s="66">
        <v>12</v>
      </c>
      <c r="J41" s="149" t="s">
        <v>216</v>
      </c>
      <c r="K41" s="181" t="s">
        <v>722</v>
      </c>
      <c r="L41" s="91" t="s">
        <v>722</v>
      </c>
      <c r="M41" s="150" t="s">
        <v>722</v>
      </c>
      <c r="N41" s="150" t="s">
        <v>722</v>
      </c>
      <c r="O41" s="138"/>
      <c r="P41" s="193"/>
      <c r="T41" s="165"/>
      <c r="U41" s="163"/>
    </row>
    <row r="42" spans="1:21" s="18" customFormat="1" ht="33.75" customHeight="1">
      <c r="A42" s="66"/>
      <c r="B42" s="194"/>
      <c r="C42" s="91"/>
      <c r="D42" s="195"/>
      <c r="E42" s="132"/>
      <c r="F42" s="138"/>
      <c r="G42" s="181"/>
      <c r="H42" s="21"/>
      <c r="I42" s="66">
        <v>13</v>
      </c>
      <c r="J42" s="149" t="s">
        <v>387</v>
      </c>
      <c r="K42" s="181" t="s">
        <v>722</v>
      </c>
      <c r="L42" s="91" t="s">
        <v>722</v>
      </c>
      <c r="M42" s="150" t="s">
        <v>722</v>
      </c>
      <c r="N42" s="150" t="s">
        <v>722</v>
      </c>
      <c r="O42" s="138"/>
      <c r="P42" s="193"/>
      <c r="T42" s="165"/>
      <c r="U42" s="163"/>
    </row>
    <row r="43" spans="1:21" s="18" customFormat="1" ht="33.75" customHeight="1">
      <c r="A43" s="66"/>
      <c r="B43" s="194"/>
      <c r="C43" s="91"/>
      <c r="D43" s="195"/>
      <c r="E43" s="132"/>
      <c r="F43" s="138"/>
      <c r="G43" s="181"/>
      <c r="H43" s="21"/>
      <c r="I43" s="66">
        <v>14</v>
      </c>
      <c r="J43" s="149" t="s">
        <v>388</v>
      </c>
      <c r="K43" s="181" t="s">
        <v>722</v>
      </c>
      <c r="L43" s="91" t="s">
        <v>722</v>
      </c>
      <c r="M43" s="150" t="s">
        <v>722</v>
      </c>
      <c r="N43" s="150" t="s">
        <v>722</v>
      </c>
      <c r="O43" s="138"/>
      <c r="P43" s="193"/>
      <c r="T43" s="165"/>
      <c r="U43" s="163"/>
    </row>
    <row r="44" spans="1:21" s="18" customFormat="1" ht="33.75" customHeight="1">
      <c r="A44" s="66"/>
      <c r="B44" s="194"/>
      <c r="C44" s="91"/>
      <c r="D44" s="195"/>
      <c r="E44" s="132"/>
      <c r="F44" s="138"/>
      <c r="G44" s="181"/>
      <c r="H44" s="21"/>
      <c r="I44" s="66">
        <v>15</v>
      </c>
      <c r="J44" s="149" t="s">
        <v>389</v>
      </c>
      <c r="K44" s="181" t="s">
        <v>722</v>
      </c>
      <c r="L44" s="91" t="s">
        <v>722</v>
      </c>
      <c r="M44" s="150" t="s">
        <v>722</v>
      </c>
      <c r="N44" s="150" t="s">
        <v>722</v>
      </c>
      <c r="O44" s="138"/>
      <c r="P44" s="193"/>
      <c r="T44" s="165"/>
      <c r="U44" s="163"/>
    </row>
    <row r="45" spans="1:21" s="18" customFormat="1" ht="33.75" customHeight="1">
      <c r="A45" s="66"/>
      <c r="B45" s="194"/>
      <c r="C45" s="91"/>
      <c r="D45" s="195"/>
      <c r="E45" s="132"/>
      <c r="F45" s="138"/>
      <c r="G45" s="181"/>
      <c r="H45" s="21"/>
      <c r="I45" s="66">
        <v>16</v>
      </c>
      <c r="J45" s="149" t="s">
        <v>390</v>
      </c>
      <c r="K45" s="181" t="s">
        <v>722</v>
      </c>
      <c r="L45" s="91" t="s">
        <v>722</v>
      </c>
      <c r="M45" s="150" t="s">
        <v>722</v>
      </c>
      <c r="N45" s="150" t="s">
        <v>722</v>
      </c>
      <c r="O45" s="138"/>
      <c r="P45" s="193"/>
      <c r="T45" s="165"/>
      <c r="U45" s="163"/>
    </row>
    <row r="46" spans="1:21" s="18" customFormat="1" ht="33.75" customHeight="1">
      <c r="A46" s="66"/>
      <c r="B46" s="194"/>
      <c r="C46" s="91"/>
      <c r="D46" s="195"/>
      <c r="E46" s="132"/>
      <c r="F46" s="138"/>
      <c r="G46" s="181"/>
      <c r="H46" s="21"/>
      <c r="I46" s="66">
        <v>17</v>
      </c>
      <c r="J46" s="149" t="s">
        <v>391</v>
      </c>
      <c r="K46" s="181" t="s">
        <v>722</v>
      </c>
      <c r="L46" s="91" t="s">
        <v>722</v>
      </c>
      <c r="M46" s="150" t="s">
        <v>722</v>
      </c>
      <c r="N46" s="150" t="s">
        <v>722</v>
      </c>
      <c r="O46" s="138"/>
      <c r="P46" s="193"/>
      <c r="T46" s="165"/>
      <c r="U46" s="163"/>
    </row>
    <row r="47" spans="1:21" s="18" customFormat="1" ht="33.75" customHeight="1">
      <c r="A47" s="66"/>
      <c r="B47" s="194"/>
      <c r="C47" s="91"/>
      <c r="D47" s="195"/>
      <c r="E47" s="132"/>
      <c r="F47" s="138"/>
      <c r="G47" s="181"/>
      <c r="H47" s="21"/>
      <c r="I47" s="66">
        <v>18</v>
      </c>
      <c r="J47" s="149" t="s">
        <v>392</v>
      </c>
      <c r="K47" s="181" t="s">
        <v>722</v>
      </c>
      <c r="L47" s="91" t="s">
        <v>722</v>
      </c>
      <c r="M47" s="150" t="s">
        <v>722</v>
      </c>
      <c r="N47" s="150" t="s">
        <v>722</v>
      </c>
      <c r="O47" s="138"/>
      <c r="P47" s="193"/>
      <c r="T47" s="165"/>
      <c r="U47" s="163"/>
    </row>
    <row r="48" spans="1:21" s="18" customFormat="1" ht="33.75" customHeight="1">
      <c r="A48" s="66"/>
      <c r="B48" s="194"/>
      <c r="C48" s="91"/>
      <c r="D48" s="195"/>
      <c r="E48" s="132"/>
      <c r="F48" s="138"/>
      <c r="G48" s="181"/>
      <c r="H48" s="21"/>
      <c r="I48" s="66">
        <v>19</v>
      </c>
      <c r="J48" s="149" t="s">
        <v>393</v>
      </c>
      <c r="K48" s="181" t="s">
        <v>722</v>
      </c>
      <c r="L48" s="91" t="s">
        <v>722</v>
      </c>
      <c r="M48" s="150" t="s">
        <v>722</v>
      </c>
      <c r="N48" s="150" t="s">
        <v>722</v>
      </c>
      <c r="O48" s="138"/>
      <c r="P48" s="193"/>
      <c r="T48" s="165"/>
      <c r="U48" s="163"/>
    </row>
    <row r="49" spans="1:21" s="18" customFormat="1" ht="33.75" customHeight="1">
      <c r="A49" s="66"/>
      <c r="B49" s="194"/>
      <c r="C49" s="91"/>
      <c r="D49" s="195"/>
      <c r="E49" s="132"/>
      <c r="F49" s="138"/>
      <c r="G49" s="181"/>
      <c r="H49" s="21"/>
      <c r="I49" s="66">
        <v>20</v>
      </c>
      <c r="J49" s="149" t="s">
        <v>394</v>
      </c>
      <c r="K49" s="181" t="s">
        <v>722</v>
      </c>
      <c r="L49" s="91" t="s">
        <v>722</v>
      </c>
      <c r="M49" s="150" t="s">
        <v>722</v>
      </c>
      <c r="N49" s="150" t="s">
        <v>722</v>
      </c>
      <c r="O49" s="138"/>
      <c r="P49" s="193"/>
      <c r="T49" s="165"/>
      <c r="U49" s="163"/>
    </row>
    <row r="50" spans="1:17" ht="14.25" customHeight="1">
      <c r="A50" s="25" t="s">
        <v>17</v>
      </c>
      <c r="B50" s="25"/>
      <c r="C50" s="25"/>
      <c r="D50" s="51"/>
      <c r="E50" s="44" t="s">
        <v>0</v>
      </c>
      <c r="F50" s="140" t="s">
        <v>1</v>
      </c>
      <c r="G50" s="22"/>
      <c r="H50" s="26" t="s">
        <v>2</v>
      </c>
      <c r="I50" s="26"/>
      <c r="J50" s="26"/>
      <c r="K50" s="26"/>
      <c r="M50" s="47" t="s">
        <v>3</v>
      </c>
      <c r="N50" s="48" t="s">
        <v>3</v>
      </c>
      <c r="O50" s="135"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85" zoomScaleSheetLayoutView="85" zoomScalePageLayoutView="0" workbookViewId="0" topLeftCell="A2">
      <selection activeCell="A1" sqref="A1:P1"/>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36" bestFit="1" customWidth="1"/>
    <col min="7" max="7" width="7.57421875" style="23" customWidth="1"/>
    <col min="8" max="8" width="2.140625" style="20" customWidth="1"/>
    <col min="9" max="9" width="4.421875" style="22" customWidth="1"/>
    <col min="10" max="10" width="18.57421875" style="22" hidden="1" customWidth="1"/>
    <col min="11" max="11" width="6.57421875" style="22" customWidth="1"/>
    <col min="12" max="12" width="12.8515625" style="24" bestFit="1" customWidth="1"/>
    <col min="13" max="13" width="22.28125" style="49" bestFit="1" customWidth="1"/>
    <col min="14" max="14" width="25.57421875" style="49" customWidth="1"/>
    <col min="15" max="15" width="10.421875" style="136" bestFit="1" customWidth="1"/>
    <col min="16" max="16" width="7.7109375" style="20" customWidth="1"/>
    <col min="17" max="17" width="5.7109375" style="20" customWidth="1"/>
    <col min="18" max="19" width="9.140625" style="20" customWidth="1"/>
    <col min="20" max="20" width="8.00390625" style="165" bestFit="1" customWidth="1"/>
    <col min="21" max="21" width="4.71093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30.75" customHeight="1">
      <c r="A3" s="600" t="s">
        <v>94</v>
      </c>
      <c r="B3" s="600"/>
      <c r="C3" s="600"/>
      <c r="D3" s="601" t="s">
        <v>310</v>
      </c>
      <c r="E3" s="601"/>
      <c r="F3" s="602" t="s">
        <v>315</v>
      </c>
      <c r="G3" s="602"/>
      <c r="H3" s="603" t="s">
        <v>789</v>
      </c>
      <c r="I3" s="604"/>
      <c r="J3" s="604"/>
      <c r="K3" s="604"/>
      <c r="L3" s="604"/>
      <c r="M3" s="209" t="s">
        <v>424</v>
      </c>
      <c r="N3" s="607">
        <v>113000</v>
      </c>
      <c r="O3" s="607"/>
      <c r="P3" s="607"/>
      <c r="T3" s="161"/>
      <c r="U3" s="160"/>
    </row>
    <row r="4" spans="1:21" s="11" customFormat="1" ht="17.25" customHeight="1">
      <c r="A4" s="597" t="s">
        <v>86</v>
      </c>
      <c r="B4" s="597"/>
      <c r="C4" s="597"/>
      <c r="D4" s="605" t="s">
        <v>777</v>
      </c>
      <c r="E4" s="605"/>
      <c r="F4" s="28"/>
      <c r="G4" s="28"/>
      <c r="H4" s="28"/>
      <c r="I4" s="28"/>
      <c r="J4" s="28"/>
      <c r="K4" s="28"/>
      <c r="L4" s="29"/>
      <c r="M4" s="69" t="s">
        <v>92</v>
      </c>
      <c r="N4" s="562" t="s">
        <v>783</v>
      </c>
      <c r="O4" s="562"/>
      <c r="P4" s="562"/>
      <c r="T4" s="161"/>
      <c r="U4" s="160"/>
    </row>
    <row r="5" spans="1:21" s="10" customFormat="1" ht="15" customHeight="1">
      <c r="A5" s="12"/>
      <c r="B5" s="12"/>
      <c r="C5" s="13"/>
      <c r="D5" s="14"/>
      <c r="E5" s="15"/>
      <c r="F5" s="137"/>
      <c r="G5" s="15"/>
      <c r="H5" s="15"/>
      <c r="I5" s="12"/>
      <c r="J5" s="12"/>
      <c r="K5" s="12"/>
      <c r="L5" s="16"/>
      <c r="M5" s="17"/>
      <c r="N5" s="563">
        <v>41805.75361736111</v>
      </c>
      <c r="O5" s="563"/>
      <c r="P5" s="563"/>
      <c r="T5" s="164"/>
      <c r="U5" s="160"/>
    </row>
    <row r="6" spans="1:21" s="18" customFormat="1" ht="18.75" customHeight="1">
      <c r="A6" s="590" t="s">
        <v>10</v>
      </c>
      <c r="B6" s="591" t="s">
        <v>82</v>
      </c>
      <c r="C6" s="593" t="s">
        <v>91</v>
      </c>
      <c r="D6" s="594" t="s">
        <v>12</v>
      </c>
      <c r="E6" s="594" t="s">
        <v>312</v>
      </c>
      <c r="F6" s="606" t="s">
        <v>13</v>
      </c>
      <c r="G6" s="595" t="s">
        <v>191</v>
      </c>
      <c r="I6" s="174" t="s">
        <v>14</v>
      </c>
      <c r="J6" s="175"/>
      <c r="K6" s="175"/>
      <c r="L6" s="175"/>
      <c r="M6" s="175"/>
      <c r="N6" s="175"/>
      <c r="O6" s="175"/>
      <c r="P6" s="176"/>
      <c r="T6" s="165"/>
      <c r="U6" s="163"/>
    </row>
    <row r="7" spans="1:16" ht="26.25" customHeight="1">
      <c r="A7" s="590"/>
      <c r="B7" s="592"/>
      <c r="C7" s="593"/>
      <c r="D7" s="594"/>
      <c r="E7" s="594"/>
      <c r="F7" s="606"/>
      <c r="G7" s="596"/>
      <c r="H7" s="19"/>
      <c r="I7" s="43" t="s">
        <v>10</v>
      </c>
      <c r="J7" s="43" t="s">
        <v>83</v>
      </c>
      <c r="K7" s="43" t="s">
        <v>82</v>
      </c>
      <c r="L7" s="93" t="s">
        <v>11</v>
      </c>
      <c r="M7" s="94" t="s">
        <v>12</v>
      </c>
      <c r="N7" s="94" t="s">
        <v>312</v>
      </c>
      <c r="O7" s="133" t="s">
        <v>13</v>
      </c>
      <c r="P7" s="43" t="s">
        <v>25</v>
      </c>
    </row>
    <row r="8" spans="1:21" s="18" customFormat="1" ht="33.75" customHeight="1">
      <c r="A8" s="66" t="s">
        <v>716</v>
      </c>
      <c r="B8" s="181">
        <v>201</v>
      </c>
      <c r="C8" s="91">
        <v>34709</v>
      </c>
      <c r="D8" s="150" t="s">
        <v>702</v>
      </c>
      <c r="E8" s="150" t="s">
        <v>701</v>
      </c>
      <c r="F8" s="138" t="s">
        <v>882</v>
      </c>
      <c r="G8" s="181"/>
      <c r="H8" s="21"/>
      <c r="I8" s="66">
        <v>1</v>
      </c>
      <c r="J8" s="149" t="s">
        <v>457</v>
      </c>
      <c r="K8" s="181">
        <v>201</v>
      </c>
      <c r="L8" s="91">
        <v>34709</v>
      </c>
      <c r="M8" s="150" t="s">
        <v>702</v>
      </c>
      <c r="N8" s="150" t="s">
        <v>701</v>
      </c>
      <c r="O8" s="138" t="s">
        <v>882</v>
      </c>
      <c r="P8" s="193"/>
      <c r="T8" s="165"/>
      <c r="U8" s="163"/>
    </row>
    <row r="9" spans="1:21" s="18" customFormat="1" ht="33.75" customHeight="1">
      <c r="A9" s="66" t="s">
        <v>716</v>
      </c>
      <c r="B9" s="181">
        <v>138</v>
      </c>
      <c r="C9" s="91">
        <v>35077</v>
      </c>
      <c r="D9" s="150" t="s">
        <v>706</v>
      </c>
      <c r="E9" s="150" t="s">
        <v>707</v>
      </c>
      <c r="F9" s="138" t="s">
        <v>874</v>
      </c>
      <c r="G9" s="181"/>
      <c r="H9" s="21"/>
      <c r="I9" s="66">
        <v>2</v>
      </c>
      <c r="J9" s="149" t="s">
        <v>458</v>
      </c>
      <c r="K9" s="181">
        <v>138</v>
      </c>
      <c r="L9" s="91">
        <v>35077</v>
      </c>
      <c r="M9" s="150" t="s">
        <v>706</v>
      </c>
      <c r="N9" s="150" t="s">
        <v>707</v>
      </c>
      <c r="O9" s="138" t="s">
        <v>874</v>
      </c>
      <c r="P9" s="193"/>
      <c r="T9" s="165"/>
      <c r="U9" s="163"/>
    </row>
    <row r="10" spans="1:21" s="18" customFormat="1" ht="33.75" customHeight="1">
      <c r="A10" s="66"/>
      <c r="B10" s="194"/>
      <c r="C10" s="91"/>
      <c r="D10" s="195"/>
      <c r="E10" s="132"/>
      <c r="F10" s="138"/>
      <c r="G10" s="181"/>
      <c r="H10" s="21"/>
      <c r="I10" s="66">
        <v>3</v>
      </c>
      <c r="J10" s="149" t="s">
        <v>459</v>
      </c>
      <c r="K10" s="181" t="s">
        <v>722</v>
      </c>
      <c r="L10" s="91" t="s">
        <v>722</v>
      </c>
      <c r="M10" s="150" t="s">
        <v>722</v>
      </c>
      <c r="N10" s="150" t="s">
        <v>722</v>
      </c>
      <c r="O10" s="138"/>
      <c r="P10" s="193"/>
      <c r="T10" s="165"/>
      <c r="U10" s="163"/>
    </row>
    <row r="11" spans="1:21" s="18" customFormat="1" ht="33.75" customHeight="1">
      <c r="A11" s="66"/>
      <c r="B11" s="194"/>
      <c r="C11" s="91"/>
      <c r="D11" s="195"/>
      <c r="E11" s="132"/>
      <c r="F11" s="138"/>
      <c r="G11" s="181"/>
      <c r="H11" s="21"/>
      <c r="I11" s="66">
        <v>4</v>
      </c>
      <c r="J11" s="149" t="s">
        <v>460</v>
      </c>
      <c r="K11" s="181" t="s">
        <v>722</v>
      </c>
      <c r="L11" s="91" t="s">
        <v>722</v>
      </c>
      <c r="M11" s="150" t="s">
        <v>722</v>
      </c>
      <c r="N11" s="150" t="s">
        <v>722</v>
      </c>
      <c r="O11" s="138"/>
      <c r="P11" s="193"/>
      <c r="T11" s="165"/>
      <c r="U11" s="163"/>
    </row>
    <row r="12" spans="1:21" s="18" customFormat="1" ht="33.75" customHeight="1">
      <c r="A12" s="66"/>
      <c r="B12" s="194"/>
      <c r="C12" s="91"/>
      <c r="D12" s="195"/>
      <c r="E12" s="132"/>
      <c r="F12" s="138"/>
      <c r="G12" s="181"/>
      <c r="H12" s="21"/>
      <c r="I12" s="66">
        <v>5</v>
      </c>
      <c r="J12" s="149" t="s">
        <v>461</v>
      </c>
      <c r="K12" s="181" t="s">
        <v>722</v>
      </c>
      <c r="L12" s="91" t="s">
        <v>722</v>
      </c>
      <c r="M12" s="150" t="s">
        <v>722</v>
      </c>
      <c r="N12" s="150" t="s">
        <v>722</v>
      </c>
      <c r="O12" s="138"/>
      <c r="P12" s="193"/>
      <c r="T12" s="165"/>
      <c r="U12" s="163"/>
    </row>
    <row r="13" spans="1:21" s="18" customFormat="1" ht="33.75" customHeight="1">
      <c r="A13" s="66"/>
      <c r="B13" s="194"/>
      <c r="C13" s="91"/>
      <c r="D13" s="195"/>
      <c r="E13" s="132"/>
      <c r="F13" s="138"/>
      <c r="G13" s="181"/>
      <c r="H13" s="21"/>
      <c r="I13" s="66">
        <v>6</v>
      </c>
      <c r="J13" s="149" t="s">
        <v>462</v>
      </c>
      <c r="K13" s="181" t="s">
        <v>722</v>
      </c>
      <c r="L13" s="91" t="s">
        <v>722</v>
      </c>
      <c r="M13" s="150" t="s">
        <v>722</v>
      </c>
      <c r="N13" s="150" t="s">
        <v>722</v>
      </c>
      <c r="O13" s="138"/>
      <c r="P13" s="193"/>
      <c r="T13" s="165"/>
      <c r="U13" s="163"/>
    </row>
    <row r="14" spans="1:21" s="18" customFormat="1" ht="33.75" customHeight="1">
      <c r="A14" s="66"/>
      <c r="B14" s="194"/>
      <c r="C14" s="91"/>
      <c r="D14" s="195"/>
      <c r="E14" s="132"/>
      <c r="F14" s="138"/>
      <c r="G14" s="181"/>
      <c r="H14" s="21"/>
      <c r="I14" s="66">
        <v>7</v>
      </c>
      <c r="J14" s="149" t="s">
        <v>463</v>
      </c>
      <c r="K14" s="181" t="s">
        <v>722</v>
      </c>
      <c r="L14" s="91" t="s">
        <v>722</v>
      </c>
      <c r="M14" s="150"/>
      <c r="N14" s="150" t="s">
        <v>722</v>
      </c>
      <c r="O14" s="138"/>
      <c r="P14" s="193"/>
      <c r="T14" s="165"/>
      <c r="U14" s="163"/>
    </row>
    <row r="15" spans="1:21" s="18" customFormat="1" ht="33.75" customHeight="1">
      <c r="A15" s="66"/>
      <c r="B15" s="194"/>
      <c r="C15" s="91"/>
      <c r="D15" s="195"/>
      <c r="E15" s="132"/>
      <c r="F15" s="138"/>
      <c r="G15" s="181"/>
      <c r="H15" s="21"/>
      <c r="I15" s="66">
        <v>8</v>
      </c>
      <c r="J15" s="149" t="s">
        <v>464</v>
      </c>
      <c r="K15" s="181" t="s">
        <v>722</v>
      </c>
      <c r="L15" s="91" t="s">
        <v>722</v>
      </c>
      <c r="M15" s="150" t="s">
        <v>722</v>
      </c>
      <c r="N15" s="150" t="s">
        <v>722</v>
      </c>
      <c r="O15" s="138"/>
      <c r="P15" s="193"/>
      <c r="T15" s="165"/>
      <c r="U15" s="163"/>
    </row>
    <row r="16" spans="1:21" s="18" customFormat="1" ht="33.75" customHeight="1">
      <c r="A16" s="66"/>
      <c r="B16" s="194"/>
      <c r="C16" s="91"/>
      <c r="D16" s="195"/>
      <c r="E16" s="132"/>
      <c r="F16" s="138"/>
      <c r="G16" s="181"/>
      <c r="H16" s="21"/>
      <c r="I16" s="66">
        <v>9</v>
      </c>
      <c r="J16" s="149" t="s">
        <v>465</v>
      </c>
      <c r="K16" s="181" t="s">
        <v>722</v>
      </c>
      <c r="L16" s="91" t="s">
        <v>722</v>
      </c>
      <c r="M16" s="150" t="s">
        <v>722</v>
      </c>
      <c r="N16" s="150" t="s">
        <v>722</v>
      </c>
      <c r="O16" s="138"/>
      <c r="P16" s="193"/>
      <c r="T16" s="165"/>
      <c r="U16" s="163"/>
    </row>
    <row r="17" spans="1:21" s="18" customFormat="1" ht="33.75" customHeight="1">
      <c r="A17" s="66"/>
      <c r="B17" s="194"/>
      <c r="C17" s="91"/>
      <c r="D17" s="195"/>
      <c r="E17" s="132"/>
      <c r="F17" s="138"/>
      <c r="G17" s="181"/>
      <c r="H17" s="21"/>
      <c r="I17" s="66">
        <v>10</v>
      </c>
      <c r="J17" s="149" t="s">
        <v>466</v>
      </c>
      <c r="K17" s="181" t="s">
        <v>722</v>
      </c>
      <c r="L17" s="91" t="s">
        <v>722</v>
      </c>
      <c r="M17" s="150" t="s">
        <v>722</v>
      </c>
      <c r="N17" s="150" t="s">
        <v>722</v>
      </c>
      <c r="O17" s="138"/>
      <c r="P17" s="193"/>
      <c r="T17" s="165"/>
      <c r="U17" s="163"/>
    </row>
    <row r="18" spans="1:21" s="18" customFormat="1" ht="33.75" customHeight="1">
      <c r="A18" s="66"/>
      <c r="B18" s="194"/>
      <c r="C18" s="91"/>
      <c r="D18" s="195"/>
      <c r="E18" s="132"/>
      <c r="F18" s="138"/>
      <c r="G18" s="181"/>
      <c r="H18" s="21"/>
      <c r="I18" s="66">
        <v>11</v>
      </c>
      <c r="J18" s="149" t="s">
        <v>467</v>
      </c>
      <c r="K18" s="181" t="s">
        <v>722</v>
      </c>
      <c r="L18" s="91" t="s">
        <v>722</v>
      </c>
      <c r="M18" s="150" t="s">
        <v>722</v>
      </c>
      <c r="N18" s="150" t="s">
        <v>722</v>
      </c>
      <c r="O18" s="138"/>
      <c r="P18" s="193"/>
      <c r="T18" s="165"/>
      <c r="U18" s="163"/>
    </row>
    <row r="19" spans="1:21" s="18" customFormat="1" ht="33.75" customHeight="1">
      <c r="A19" s="66"/>
      <c r="B19" s="194"/>
      <c r="C19" s="91"/>
      <c r="D19" s="195"/>
      <c r="E19" s="132"/>
      <c r="F19" s="138"/>
      <c r="G19" s="181"/>
      <c r="H19" s="21"/>
      <c r="I19" s="66">
        <v>12</v>
      </c>
      <c r="J19" s="149" t="s">
        <v>468</v>
      </c>
      <c r="K19" s="181" t="s">
        <v>722</v>
      </c>
      <c r="L19" s="91" t="s">
        <v>722</v>
      </c>
      <c r="M19" s="150" t="s">
        <v>722</v>
      </c>
      <c r="N19" s="150" t="s">
        <v>722</v>
      </c>
      <c r="O19" s="138"/>
      <c r="P19" s="193"/>
      <c r="T19" s="165"/>
      <c r="U19" s="163"/>
    </row>
    <row r="20" spans="1:21" s="18" customFormat="1" ht="33.75" customHeight="1">
      <c r="A20" s="66"/>
      <c r="B20" s="194"/>
      <c r="C20" s="91"/>
      <c r="D20" s="195"/>
      <c r="E20" s="132"/>
      <c r="F20" s="138"/>
      <c r="G20" s="181"/>
      <c r="H20" s="21"/>
      <c r="I20" s="66">
        <v>13</v>
      </c>
      <c r="J20" s="149" t="s">
        <v>469</v>
      </c>
      <c r="K20" s="181" t="s">
        <v>722</v>
      </c>
      <c r="L20" s="91" t="s">
        <v>722</v>
      </c>
      <c r="M20" s="150" t="s">
        <v>722</v>
      </c>
      <c r="N20" s="150" t="s">
        <v>722</v>
      </c>
      <c r="O20" s="138"/>
      <c r="P20" s="193"/>
      <c r="T20" s="165"/>
      <c r="U20" s="163"/>
    </row>
    <row r="21" spans="1:21" s="18" customFormat="1" ht="33.75" customHeight="1">
      <c r="A21" s="66"/>
      <c r="B21" s="194"/>
      <c r="C21" s="91"/>
      <c r="D21" s="195"/>
      <c r="E21" s="132"/>
      <c r="F21" s="138"/>
      <c r="G21" s="181"/>
      <c r="H21" s="21"/>
      <c r="I21" s="66">
        <v>14</v>
      </c>
      <c r="J21" s="149" t="s">
        <v>470</v>
      </c>
      <c r="K21" s="181" t="s">
        <v>722</v>
      </c>
      <c r="L21" s="91" t="s">
        <v>722</v>
      </c>
      <c r="M21" s="150" t="s">
        <v>722</v>
      </c>
      <c r="N21" s="150" t="s">
        <v>722</v>
      </c>
      <c r="O21" s="138"/>
      <c r="P21" s="193"/>
      <c r="T21" s="165"/>
      <c r="U21" s="163"/>
    </row>
    <row r="22" spans="1:21" s="18" customFormat="1" ht="33.75" customHeight="1">
      <c r="A22" s="66"/>
      <c r="B22" s="194"/>
      <c r="C22" s="91"/>
      <c r="D22" s="195"/>
      <c r="E22" s="132"/>
      <c r="F22" s="138"/>
      <c r="G22" s="181"/>
      <c r="H22" s="21"/>
      <c r="I22" s="66">
        <v>15</v>
      </c>
      <c r="J22" s="149" t="s">
        <v>471</v>
      </c>
      <c r="K22" s="181" t="s">
        <v>722</v>
      </c>
      <c r="L22" s="91" t="s">
        <v>722</v>
      </c>
      <c r="M22" s="150" t="s">
        <v>722</v>
      </c>
      <c r="N22" s="150" t="s">
        <v>722</v>
      </c>
      <c r="O22" s="138"/>
      <c r="P22" s="193"/>
      <c r="T22" s="165"/>
      <c r="U22" s="163"/>
    </row>
    <row r="23" spans="1:21" s="18" customFormat="1" ht="33.75" customHeight="1">
      <c r="A23" s="66"/>
      <c r="B23" s="194"/>
      <c r="C23" s="91"/>
      <c r="D23" s="195"/>
      <c r="E23" s="132"/>
      <c r="F23" s="138"/>
      <c r="G23" s="181"/>
      <c r="H23" s="21"/>
      <c r="I23" s="66">
        <v>16</v>
      </c>
      <c r="J23" s="149" t="s">
        <v>472</v>
      </c>
      <c r="K23" s="181" t="s">
        <v>722</v>
      </c>
      <c r="L23" s="91" t="s">
        <v>722</v>
      </c>
      <c r="M23" s="150" t="s">
        <v>722</v>
      </c>
      <c r="N23" s="150" t="s">
        <v>722</v>
      </c>
      <c r="O23" s="138"/>
      <c r="P23" s="193"/>
      <c r="T23" s="165"/>
      <c r="U23" s="163"/>
    </row>
    <row r="24" spans="1:21" s="18" customFormat="1" ht="33.75" customHeight="1">
      <c r="A24" s="66"/>
      <c r="B24" s="194"/>
      <c r="C24" s="91"/>
      <c r="D24" s="195"/>
      <c r="E24" s="132"/>
      <c r="F24" s="138"/>
      <c r="G24" s="181"/>
      <c r="H24" s="21"/>
      <c r="I24" s="66">
        <v>17</v>
      </c>
      <c r="J24" s="149" t="s">
        <v>473</v>
      </c>
      <c r="K24" s="181" t="s">
        <v>722</v>
      </c>
      <c r="L24" s="91" t="s">
        <v>722</v>
      </c>
      <c r="M24" s="150" t="s">
        <v>722</v>
      </c>
      <c r="N24" s="150" t="s">
        <v>722</v>
      </c>
      <c r="O24" s="138"/>
      <c r="P24" s="193"/>
      <c r="T24" s="165"/>
      <c r="U24" s="163"/>
    </row>
    <row r="25" spans="1:21" s="18" customFormat="1" ht="33.75" customHeight="1">
      <c r="A25" s="66"/>
      <c r="B25" s="194"/>
      <c r="C25" s="91"/>
      <c r="D25" s="195"/>
      <c r="E25" s="132"/>
      <c r="F25" s="138"/>
      <c r="G25" s="181"/>
      <c r="H25" s="21"/>
      <c r="I25" s="66">
        <v>18</v>
      </c>
      <c r="J25" s="149" t="s">
        <v>474</v>
      </c>
      <c r="K25" s="181" t="s">
        <v>722</v>
      </c>
      <c r="L25" s="91" t="s">
        <v>722</v>
      </c>
      <c r="M25" s="150" t="s">
        <v>722</v>
      </c>
      <c r="N25" s="150" t="s">
        <v>722</v>
      </c>
      <c r="O25" s="138"/>
      <c r="P25" s="193"/>
      <c r="T25" s="165"/>
      <c r="U25" s="163"/>
    </row>
    <row r="26" spans="1:21" s="18" customFormat="1" ht="33.75" customHeight="1">
      <c r="A26" s="66"/>
      <c r="B26" s="194"/>
      <c r="C26" s="91"/>
      <c r="D26" s="195"/>
      <c r="E26" s="132"/>
      <c r="F26" s="138"/>
      <c r="G26" s="181"/>
      <c r="H26" s="21"/>
      <c r="I26" s="66">
        <v>19</v>
      </c>
      <c r="J26" s="149" t="s">
        <v>475</v>
      </c>
      <c r="K26" s="181" t="s">
        <v>722</v>
      </c>
      <c r="L26" s="91" t="s">
        <v>722</v>
      </c>
      <c r="M26" s="150" t="s">
        <v>722</v>
      </c>
      <c r="N26" s="150" t="s">
        <v>722</v>
      </c>
      <c r="O26" s="138"/>
      <c r="P26" s="193"/>
      <c r="T26" s="165"/>
      <c r="U26" s="163"/>
    </row>
    <row r="27" spans="1:21" s="18" customFormat="1" ht="33.75" customHeight="1">
      <c r="A27" s="66"/>
      <c r="B27" s="194"/>
      <c r="C27" s="91"/>
      <c r="D27" s="195"/>
      <c r="E27" s="132"/>
      <c r="F27" s="138"/>
      <c r="G27" s="181"/>
      <c r="H27" s="21"/>
      <c r="I27" s="66">
        <v>20</v>
      </c>
      <c r="J27" s="149" t="s">
        <v>476</v>
      </c>
      <c r="K27" s="181" t="s">
        <v>722</v>
      </c>
      <c r="L27" s="91" t="s">
        <v>722</v>
      </c>
      <c r="M27" s="150" t="s">
        <v>722</v>
      </c>
      <c r="N27" s="150" t="s">
        <v>722</v>
      </c>
      <c r="O27" s="138"/>
      <c r="P27" s="193"/>
      <c r="T27" s="165"/>
      <c r="U27" s="163"/>
    </row>
    <row r="28" spans="1:21" s="18" customFormat="1" ht="33.75" customHeight="1">
      <c r="A28" s="66"/>
      <c r="B28" s="194"/>
      <c r="C28" s="91"/>
      <c r="D28" s="195"/>
      <c r="E28" s="132"/>
      <c r="F28" s="138"/>
      <c r="G28" s="181"/>
      <c r="H28" s="21"/>
      <c r="I28" s="174" t="s">
        <v>15</v>
      </c>
      <c r="J28" s="175"/>
      <c r="K28" s="175"/>
      <c r="L28" s="175"/>
      <c r="M28" s="175"/>
      <c r="N28" s="175"/>
      <c r="O28" s="175"/>
      <c r="P28" s="176"/>
      <c r="T28" s="165"/>
      <c r="U28" s="163"/>
    </row>
    <row r="29" spans="1:21" s="18" customFormat="1" ht="33.75" customHeight="1">
      <c r="A29" s="66"/>
      <c r="B29" s="194"/>
      <c r="C29" s="91"/>
      <c r="D29" s="195"/>
      <c r="E29" s="132"/>
      <c r="F29" s="138"/>
      <c r="G29" s="181"/>
      <c r="H29" s="21"/>
      <c r="I29" s="43" t="s">
        <v>10</v>
      </c>
      <c r="J29" s="43" t="s">
        <v>83</v>
      </c>
      <c r="K29" s="43" t="s">
        <v>82</v>
      </c>
      <c r="L29" s="93" t="s">
        <v>11</v>
      </c>
      <c r="M29" s="94" t="s">
        <v>12</v>
      </c>
      <c r="N29" s="94" t="s">
        <v>312</v>
      </c>
      <c r="O29" s="133" t="s">
        <v>13</v>
      </c>
      <c r="P29" s="43" t="s">
        <v>25</v>
      </c>
      <c r="T29" s="165"/>
      <c r="U29" s="163"/>
    </row>
    <row r="30" spans="1:21" s="18" customFormat="1" ht="33.75" customHeight="1">
      <c r="A30" s="66"/>
      <c r="B30" s="194"/>
      <c r="C30" s="91"/>
      <c r="D30" s="195"/>
      <c r="E30" s="132"/>
      <c r="F30" s="138"/>
      <c r="G30" s="181"/>
      <c r="H30" s="21"/>
      <c r="I30" s="66">
        <v>1</v>
      </c>
      <c r="J30" s="149" t="s">
        <v>477</v>
      </c>
      <c r="K30" s="181" t="s">
        <v>722</v>
      </c>
      <c r="L30" s="91" t="s">
        <v>722</v>
      </c>
      <c r="M30" s="150" t="s">
        <v>722</v>
      </c>
      <c r="N30" s="150" t="s">
        <v>722</v>
      </c>
      <c r="O30" s="138"/>
      <c r="P30" s="193"/>
      <c r="T30" s="165"/>
      <c r="U30" s="163"/>
    </row>
    <row r="31" spans="1:21" s="18" customFormat="1" ht="33.75" customHeight="1">
      <c r="A31" s="66"/>
      <c r="B31" s="194"/>
      <c r="C31" s="91"/>
      <c r="D31" s="195"/>
      <c r="E31" s="132"/>
      <c r="F31" s="138"/>
      <c r="G31" s="181"/>
      <c r="H31" s="21"/>
      <c r="I31" s="66">
        <v>2</v>
      </c>
      <c r="J31" s="149" t="s">
        <v>478</v>
      </c>
      <c r="K31" s="181" t="s">
        <v>722</v>
      </c>
      <c r="L31" s="91" t="s">
        <v>722</v>
      </c>
      <c r="M31" s="150" t="s">
        <v>722</v>
      </c>
      <c r="N31" s="150" t="s">
        <v>722</v>
      </c>
      <c r="O31" s="138"/>
      <c r="P31" s="193"/>
      <c r="T31" s="165"/>
      <c r="U31" s="163"/>
    </row>
    <row r="32" spans="1:21" s="18" customFormat="1" ht="33.75" customHeight="1">
      <c r="A32" s="66"/>
      <c r="B32" s="194"/>
      <c r="C32" s="91"/>
      <c r="D32" s="195"/>
      <c r="E32" s="132"/>
      <c r="F32" s="138"/>
      <c r="G32" s="181"/>
      <c r="H32" s="21"/>
      <c r="I32" s="66">
        <v>3</v>
      </c>
      <c r="J32" s="149" t="s">
        <v>479</v>
      </c>
      <c r="K32" s="181" t="s">
        <v>722</v>
      </c>
      <c r="L32" s="91" t="s">
        <v>722</v>
      </c>
      <c r="M32" s="150" t="s">
        <v>722</v>
      </c>
      <c r="N32" s="150" t="s">
        <v>722</v>
      </c>
      <c r="O32" s="138"/>
      <c r="P32" s="193"/>
      <c r="T32" s="165"/>
      <c r="U32" s="163"/>
    </row>
    <row r="33" spans="1:21" s="18" customFormat="1" ht="33.75" customHeight="1">
      <c r="A33" s="66"/>
      <c r="B33" s="194"/>
      <c r="C33" s="91"/>
      <c r="D33" s="195"/>
      <c r="E33" s="132"/>
      <c r="F33" s="138"/>
      <c r="G33" s="181"/>
      <c r="H33" s="21"/>
      <c r="I33" s="66">
        <v>4</v>
      </c>
      <c r="J33" s="149" t="s">
        <v>480</v>
      </c>
      <c r="K33" s="181" t="s">
        <v>722</v>
      </c>
      <c r="L33" s="91" t="s">
        <v>722</v>
      </c>
      <c r="M33" s="150" t="s">
        <v>722</v>
      </c>
      <c r="N33" s="150" t="s">
        <v>722</v>
      </c>
      <c r="O33" s="138"/>
      <c r="P33" s="193"/>
      <c r="T33" s="165"/>
      <c r="U33" s="163"/>
    </row>
    <row r="34" spans="1:21" s="18" customFormat="1" ht="33.75" customHeight="1">
      <c r="A34" s="66"/>
      <c r="B34" s="194"/>
      <c r="C34" s="91"/>
      <c r="D34" s="195"/>
      <c r="E34" s="132"/>
      <c r="F34" s="138"/>
      <c r="G34" s="181"/>
      <c r="H34" s="21"/>
      <c r="I34" s="66">
        <v>5</v>
      </c>
      <c r="J34" s="149" t="s">
        <v>481</v>
      </c>
      <c r="K34" s="181" t="s">
        <v>722</v>
      </c>
      <c r="L34" s="91" t="s">
        <v>722</v>
      </c>
      <c r="M34" s="150" t="s">
        <v>722</v>
      </c>
      <c r="N34" s="150" t="s">
        <v>722</v>
      </c>
      <c r="O34" s="138"/>
      <c r="P34" s="193"/>
      <c r="T34" s="165"/>
      <c r="U34" s="163"/>
    </row>
    <row r="35" spans="1:21" s="18" customFormat="1" ht="33.75" customHeight="1">
      <c r="A35" s="66"/>
      <c r="B35" s="194"/>
      <c r="C35" s="91"/>
      <c r="D35" s="195"/>
      <c r="E35" s="132"/>
      <c r="F35" s="138"/>
      <c r="G35" s="181"/>
      <c r="H35" s="21"/>
      <c r="I35" s="66">
        <v>6</v>
      </c>
      <c r="J35" s="149" t="s">
        <v>482</v>
      </c>
      <c r="K35" s="181" t="s">
        <v>722</v>
      </c>
      <c r="L35" s="91" t="s">
        <v>722</v>
      </c>
      <c r="M35" s="150" t="s">
        <v>722</v>
      </c>
      <c r="N35" s="150" t="s">
        <v>722</v>
      </c>
      <c r="O35" s="138"/>
      <c r="P35" s="193"/>
      <c r="T35" s="165"/>
      <c r="U35" s="163"/>
    </row>
    <row r="36" spans="1:21" s="18" customFormat="1" ht="33.75" customHeight="1">
      <c r="A36" s="66"/>
      <c r="B36" s="194"/>
      <c r="C36" s="91"/>
      <c r="D36" s="195"/>
      <c r="E36" s="132"/>
      <c r="F36" s="138"/>
      <c r="G36" s="181"/>
      <c r="H36" s="21"/>
      <c r="I36" s="66">
        <v>7</v>
      </c>
      <c r="J36" s="149" t="s">
        <v>483</v>
      </c>
      <c r="K36" s="181" t="s">
        <v>722</v>
      </c>
      <c r="L36" s="91" t="s">
        <v>722</v>
      </c>
      <c r="M36" s="150" t="s">
        <v>722</v>
      </c>
      <c r="N36" s="150" t="s">
        <v>722</v>
      </c>
      <c r="O36" s="138"/>
      <c r="P36" s="193"/>
      <c r="T36" s="165"/>
      <c r="U36" s="163"/>
    </row>
    <row r="37" spans="1:21" s="18" customFormat="1" ht="33.75" customHeight="1">
      <c r="A37" s="66"/>
      <c r="B37" s="194"/>
      <c r="C37" s="91"/>
      <c r="D37" s="195"/>
      <c r="E37" s="132"/>
      <c r="F37" s="138"/>
      <c r="G37" s="181"/>
      <c r="H37" s="21"/>
      <c r="I37" s="66">
        <v>8</v>
      </c>
      <c r="J37" s="149" t="s">
        <v>484</v>
      </c>
      <c r="K37" s="181" t="s">
        <v>722</v>
      </c>
      <c r="L37" s="91" t="s">
        <v>722</v>
      </c>
      <c r="M37" s="150" t="s">
        <v>722</v>
      </c>
      <c r="N37" s="150" t="s">
        <v>722</v>
      </c>
      <c r="O37" s="138"/>
      <c r="P37" s="193"/>
      <c r="T37" s="165"/>
      <c r="U37" s="163"/>
    </row>
    <row r="38" spans="1:21" s="18" customFormat="1" ht="33.75" customHeight="1">
      <c r="A38" s="66"/>
      <c r="B38" s="194"/>
      <c r="C38" s="91"/>
      <c r="D38" s="195"/>
      <c r="E38" s="132"/>
      <c r="F38" s="138"/>
      <c r="G38" s="181"/>
      <c r="H38" s="21"/>
      <c r="I38" s="66">
        <v>9</v>
      </c>
      <c r="J38" s="149" t="s">
        <v>485</v>
      </c>
      <c r="K38" s="181" t="s">
        <v>722</v>
      </c>
      <c r="L38" s="91" t="s">
        <v>722</v>
      </c>
      <c r="M38" s="150" t="s">
        <v>722</v>
      </c>
      <c r="N38" s="150" t="s">
        <v>722</v>
      </c>
      <c r="O38" s="138"/>
      <c r="P38" s="193"/>
      <c r="T38" s="165"/>
      <c r="U38" s="163"/>
    </row>
    <row r="39" spans="1:21" s="18" customFormat="1" ht="33.75" customHeight="1">
      <c r="A39" s="66"/>
      <c r="B39" s="194"/>
      <c r="C39" s="91"/>
      <c r="D39" s="195"/>
      <c r="E39" s="132"/>
      <c r="F39" s="138"/>
      <c r="G39" s="181"/>
      <c r="H39" s="21"/>
      <c r="I39" s="66">
        <v>10</v>
      </c>
      <c r="J39" s="149" t="s">
        <v>486</v>
      </c>
      <c r="K39" s="181" t="s">
        <v>722</v>
      </c>
      <c r="L39" s="91" t="s">
        <v>722</v>
      </c>
      <c r="M39" s="150" t="s">
        <v>722</v>
      </c>
      <c r="N39" s="150" t="s">
        <v>722</v>
      </c>
      <c r="O39" s="138"/>
      <c r="P39" s="193"/>
      <c r="T39" s="165"/>
      <c r="U39" s="163"/>
    </row>
    <row r="40" spans="1:21" s="18" customFormat="1" ht="33.75" customHeight="1">
      <c r="A40" s="66"/>
      <c r="B40" s="194"/>
      <c r="C40" s="91"/>
      <c r="D40" s="195"/>
      <c r="E40" s="132"/>
      <c r="F40" s="138"/>
      <c r="G40" s="181"/>
      <c r="H40" s="21"/>
      <c r="I40" s="66">
        <v>11</v>
      </c>
      <c r="J40" s="149" t="s">
        <v>487</v>
      </c>
      <c r="K40" s="181" t="s">
        <v>722</v>
      </c>
      <c r="L40" s="91" t="s">
        <v>722</v>
      </c>
      <c r="M40" s="150" t="s">
        <v>722</v>
      </c>
      <c r="N40" s="150" t="s">
        <v>722</v>
      </c>
      <c r="O40" s="138"/>
      <c r="P40" s="193"/>
      <c r="T40" s="165"/>
      <c r="U40" s="163"/>
    </row>
    <row r="41" spans="1:21" s="18" customFormat="1" ht="33.75" customHeight="1">
      <c r="A41" s="66"/>
      <c r="B41" s="194"/>
      <c r="C41" s="91"/>
      <c r="D41" s="195"/>
      <c r="E41" s="132"/>
      <c r="F41" s="138"/>
      <c r="G41" s="181"/>
      <c r="H41" s="21"/>
      <c r="I41" s="66">
        <v>12</v>
      </c>
      <c r="J41" s="149" t="s">
        <v>488</v>
      </c>
      <c r="K41" s="181" t="s">
        <v>722</v>
      </c>
      <c r="L41" s="91" t="s">
        <v>722</v>
      </c>
      <c r="M41" s="150" t="s">
        <v>722</v>
      </c>
      <c r="N41" s="150" t="s">
        <v>722</v>
      </c>
      <c r="O41" s="138"/>
      <c r="P41" s="193"/>
      <c r="T41" s="165"/>
      <c r="U41" s="163"/>
    </row>
    <row r="42" spans="1:21" s="18" customFormat="1" ht="33.75" customHeight="1">
      <c r="A42" s="66"/>
      <c r="B42" s="194"/>
      <c r="C42" s="91"/>
      <c r="D42" s="195"/>
      <c r="E42" s="132"/>
      <c r="F42" s="138"/>
      <c r="G42" s="181"/>
      <c r="H42" s="21"/>
      <c r="I42" s="66">
        <v>13</v>
      </c>
      <c r="J42" s="149" t="s">
        <v>489</v>
      </c>
      <c r="K42" s="181" t="s">
        <v>722</v>
      </c>
      <c r="L42" s="91" t="s">
        <v>722</v>
      </c>
      <c r="M42" s="150" t="s">
        <v>722</v>
      </c>
      <c r="N42" s="150" t="s">
        <v>722</v>
      </c>
      <c r="O42" s="138"/>
      <c r="P42" s="193"/>
      <c r="T42" s="165"/>
      <c r="U42" s="163"/>
    </row>
    <row r="43" spans="1:21" s="18" customFormat="1" ht="33.75" customHeight="1">
      <c r="A43" s="66"/>
      <c r="B43" s="194"/>
      <c r="C43" s="91"/>
      <c r="D43" s="195"/>
      <c r="E43" s="132"/>
      <c r="F43" s="138"/>
      <c r="G43" s="181"/>
      <c r="H43" s="21"/>
      <c r="I43" s="66">
        <v>14</v>
      </c>
      <c r="J43" s="149" t="s">
        <v>490</v>
      </c>
      <c r="K43" s="181" t="s">
        <v>722</v>
      </c>
      <c r="L43" s="91" t="s">
        <v>722</v>
      </c>
      <c r="M43" s="150" t="s">
        <v>722</v>
      </c>
      <c r="N43" s="150" t="s">
        <v>722</v>
      </c>
      <c r="O43" s="138"/>
      <c r="P43" s="193"/>
      <c r="T43" s="165"/>
      <c r="U43" s="163"/>
    </row>
    <row r="44" spans="1:21" s="18" customFormat="1" ht="33.75" customHeight="1">
      <c r="A44" s="66"/>
      <c r="B44" s="194"/>
      <c r="C44" s="91"/>
      <c r="D44" s="195"/>
      <c r="E44" s="132"/>
      <c r="F44" s="138"/>
      <c r="G44" s="181"/>
      <c r="H44" s="21"/>
      <c r="I44" s="66">
        <v>15</v>
      </c>
      <c r="J44" s="149" t="s">
        <v>491</v>
      </c>
      <c r="K44" s="181" t="s">
        <v>722</v>
      </c>
      <c r="L44" s="91" t="s">
        <v>722</v>
      </c>
      <c r="M44" s="150" t="s">
        <v>722</v>
      </c>
      <c r="N44" s="150" t="s">
        <v>722</v>
      </c>
      <c r="O44" s="138"/>
      <c r="P44" s="193"/>
      <c r="T44" s="165"/>
      <c r="U44" s="163"/>
    </row>
    <row r="45" spans="1:21" s="18" customFormat="1" ht="33.75" customHeight="1">
      <c r="A45" s="66"/>
      <c r="B45" s="194"/>
      <c r="C45" s="91"/>
      <c r="D45" s="195"/>
      <c r="E45" s="132"/>
      <c r="F45" s="138"/>
      <c r="G45" s="181"/>
      <c r="H45" s="21"/>
      <c r="I45" s="66">
        <v>16</v>
      </c>
      <c r="J45" s="149" t="s">
        <v>492</v>
      </c>
      <c r="K45" s="181" t="s">
        <v>722</v>
      </c>
      <c r="L45" s="91" t="s">
        <v>722</v>
      </c>
      <c r="M45" s="150" t="s">
        <v>722</v>
      </c>
      <c r="N45" s="150" t="s">
        <v>722</v>
      </c>
      <c r="O45" s="138"/>
      <c r="P45" s="193"/>
      <c r="T45" s="165"/>
      <c r="U45" s="163"/>
    </row>
    <row r="46" spans="1:21" s="18" customFormat="1" ht="33.75" customHeight="1">
      <c r="A46" s="66"/>
      <c r="B46" s="194"/>
      <c r="C46" s="91"/>
      <c r="D46" s="195"/>
      <c r="E46" s="132"/>
      <c r="F46" s="138"/>
      <c r="G46" s="181"/>
      <c r="H46" s="21"/>
      <c r="I46" s="66">
        <v>17</v>
      </c>
      <c r="J46" s="149" t="s">
        <v>493</v>
      </c>
      <c r="K46" s="181" t="s">
        <v>722</v>
      </c>
      <c r="L46" s="91" t="s">
        <v>722</v>
      </c>
      <c r="M46" s="150" t="s">
        <v>722</v>
      </c>
      <c r="N46" s="150" t="s">
        <v>722</v>
      </c>
      <c r="O46" s="138"/>
      <c r="P46" s="193"/>
      <c r="T46" s="165"/>
      <c r="U46" s="163"/>
    </row>
    <row r="47" spans="1:21" s="18" customFormat="1" ht="33.75" customHeight="1">
      <c r="A47" s="66"/>
      <c r="B47" s="194"/>
      <c r="C47" s="91"/>
      <c r="D47" s="195"/>
      <c r="E47" s="132"/>
      <c r="F47" s="138"/>
      <c r="G47" s="181"/>
      <c r="H47" s="21"/>
      <c r="I47" s="66">
        <v>18</v>
      </c>
      <c r="J47" s="149" t="s">
        <v>494</v>
      </c>
      <c r="K47" s="181" t="s">
        <v>722</v>
      </c>
      <c r="L47" s="91" t="s">
        <v>722</v>
      </c>
      <c r="M47" s="150" t="s">
        <v>722</v>
      </c>
      <c r="N47" s="150" t="s">
        <v>722</v>
      </c>
      <c r="O47" s="138"/>
      <c r="P47" s="193"/>
      <c r="T47" s="165"/>
      <c r="U47" s="163"/>
    </row>
    <row r="48" spans="1:21" s="18" customFormat="1" ht="33.75" customHeight="1">
      <c r="A48" s="66"/>
      <c r="B48" s="194"/>
      <c r="C48" s="91"/>
      <c r="D48" s="195"/>
      <c r="E48" s="132"/>
      <c r="F48" s="138"/>
      <c r="G48" s="181"/>
      <c r="H48" s="21"/>
      <c r="I48" s="66">
        <v>19</v>
      </c>
      <c r="J48" s="149" t="s">
        <v>495</v>
      </c>
      <c r="K48" s="181" t="s">
        <v>722</v>
      </c>
      <c r="L48" s="91" t="s">
        <v>722</v>
      </c>
      <c r="M48" s="150" t="s">
        <v>722</v>
      </c>
      <c r="N48" s="150" t="s">
        <v>722</v>
      </c>
      <c r="O48" s="138"/>
      <c r="P48" s="193"/>
      <c r="T48" s="165"/>
      <c r="U48" s="163"/>
    </row>
    <row r="49" spans="1:21" s="18" customFormat="1" ht="33.75" customHeight="1">
      <c r="A49" s="66"/>
      <c r="B49" s="194"/>
      <c r="C49" s="91"/>
      <c r="D49" s="195"/>
      <c r="E49" s="132"/>
      <c r="F49" s="138"/>
      <c r="G49" s="181"/>
      <c r="H49" s="21"/>
      <c r="I49" s="66">
        <v>20</v>
      </c>
      <c r="J49" s="149" t="s">
        <v>496</v>
      </c>
      <c r="K49" s="181" t="s">
        <v>722</v>
      </c>
      <c r="L49" s="91" t="s">
        <v>722</v>
      </c>
      <c r="M49" s="150" t="s">
        <v>722</v>
      </c>
      <c r="N49" s="150" t="s">
        <v>722</v>
      </c>
      <c r="O49" s="138"/>
      <c r="P49" s="193"/>
      <c r="T49" s="165"/>
      <c r="U49" s="163"/>
    </row>
    <row r="50" spans="1:17" ht="14.25" customHeight="1">
      <c r="A50" s="25" t="s">
        <v>17</v>
      </c>
      <c r="B50" s="25"/>
      <c r="C50" s="25"/>
      <c r="D50" s="51"/>
      <c r="E50" s="44" t="s">
        <v>0</v>
      </c>
      <c r="F50" s="140" t="s">
        <v>1</v>
      </c>
      <c r="G50" s="22"/>
      <c r="H50" s="26" t="s">
        <v>2</v>
      </c>
      <c r="I50" s="26"/>
      <c r="J50" s="26"/>
      <c r="K50" s="26"/>
      <c r="M50" s="47" t="s">
        <v>3</v>
      </c>
      <c r="N50" s="48" t="s">
        <v>3</v>
      </c>
      <c r="O50" s="135"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10: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N59"/>
  <sheetViews>
    <sheetView view="pageBreakPreview" zoomScale="80" zoomScaleSheetLayoutView="80" zoomScalePageLayoutView="0" workbookViewId="0" topLeftCell="A1">
      <selection activeCell="F18" sqref="F18"/>
    </sheetView>
  </sheetViews>
  <sheetFormatPr defaultColWidth="9.140625" defaultRowHeight="12.75"/>
  <cols>
    <col min="1" max="1" width="6.8515625" style="73" customWidth="1"/>
    <col min="2" max="2" width="14.7109375" style="73" hidden="1" customWidth="1"/>
    <col min="3" max="3" width="9.140625" style="73" customWidth="1"/>
    <col min="4" max="4" width="12.421875" style="410" customWidth="1"/>
    <col min="5" max="5" width="20.7109375" style="412" customWidth="1"/>
    <col min="6" max="6" width="28.140625" style="412" customWidth="1"/>
    <col min="7" max="7" width="4.57421875" style="3" customWidth="1"/>
    <col min="8" max="8" width="6.8515625" style="3" customWidth="1"/>
    <col min="9" max="9" width="13.28125" style="3" hidden="1" customWidth="1"/>
    <col min="10" max="10" width="9.140625" style="3" customWidth="1"/>
    <col min="11" max="11" width="12.421875" style="410" customWidth="1"/>
    <col min="12" max="12" width="20.7109375" style="412" customWidth="1"/>
    <col min="13" max="13" width="31.00390625" style="412" customWidth="1"/>
    <col min="14" max="16384" width="9.140625" style="3" customWidth="1"/>
  </cols>
  <sheetData>
    <row r="1" spans="1:13" ht="247.5">
      <c r="A1" s="552" t="s">
        <v>421</v>
      </c>
      <c r="B1" s="552"/>
      <c r="C1" s="552"/>
      <c r="D1" s="552"/>
      <c r="E1" s="552"/>
      <c r="F1" s="552"/>
      <c r="G1" s="552"/>
      <c r="H1" s="552"/>
      <c r="I1" s="552"/>
      <c r="J1" s="552"/>
      <c r="K1" s="552"/>
      <c r="L1" s="552"/>
      <c r="M1" s="552"/>
    </row>
    <row r="2" spans="1:13" ht="37.5" customHeight="1">
      <c r="A2" s="608" t="s">
        <v>689</v>
      </c>
      <c r="B2" s="608"/>
      <c r="C2" s="608"/>
      <c r="D2" s="608"/>
      <c r="E2" s="608"/>
      <c r="F2" s="608"/>
      <c r="G2" s="608"/>
      <c r="H2" s="608"/>
      <c r="I2" s="608"/>
      <c r="J2" s="608"/>
      <c r="K2" s="608"/>
      <c r="L2" s="608"/>
      <c r="M2" s="608"/>
    </row>
    <row r="3" spans="1:14" s="4" customFormat="1" ht="17.25" customHeight="1">
      <c r="A3" s="609" t="s">
        <v>690</v>
      </c>
      <c r="B3" s="609"/>
      <c r="C3" s="609"/>
      <c r="D3" s="609"/>
      <c r="E3" s="609"/>
      <c r="F3" s="610" t="s">
        <v>872</v>
      </c>
      <c r="G3" s="609"/>
      <c r="H3" s="609" t="s">
        <v>873</v>
      </c>
      <c r="I3" s="609"/>
      <c r="J3" s="609"/>
      <c r="K3" s="609"/>
      <c r="L3" s="609"/>
      <c r="M3" s="610" t="s">
        <v>869</v>
      </c>
      <c r="N3" s="609"/>
    </row>
    <row r="4" spans="1:13" s="4" customFormat="1" ht="17.25" customHeight="1">
      <c r="A4" s="242" t="s">
        <v>687</v>
      </c>
      <c r="B4" s="242"/>
      <c r="C4" s="243"/>
      <c r="D4" s="246"/>
      <c r="E4" s="407"/>
      <c r="F4" s="407"/>
      <c r="G4" s="243"/>
      <c r="H4" s="242" t="s">
        <v>687</v>
      </c>
      <c r="I4" s="242"/>
      <c r="J4" s="245"/>
      <c r="K4" s="246"/>
      <c r="L4" s="245"/>
      <c r="M4" s="245"/>
    </row>
    <row r="5" spans="1:13" ht="28.5" customHeight="1">
      <c r="A5" s="247" t="s">
        <v>5</v>
      </c>
      <c r="B5" s="247"/>
      <c r="C5" s="248" t="s">
        <v>81</v>
      </c>
      <c r="D5" s="408" t="s">
        <v>18</v>
      </c>
      <c r="E5" s="411" t="s">
        <v>6</v>
      </c>
      <c r="F5" s="411" t="s">
        <v>21</v>
      </c>
      <c r="G5" s="249"/>
      <c r="H5" s="247" t="s">
        <v>5</v>
      </c>
      <c r="I5" s="247"/>
      <c r="J5" s="248" t="s">
        <v>81</v>
      </c>
      <c r="K5" s="408" t="s">
        <v>18</v>
      </c>
      <c r="L5" s="411" t="s">
        <v>6</v>
      </c>
      <c r="M5" s="411" t="s">
        <v>21</v>
      </c>
    </row>
    <row r="6" spans="1:13" s="70" customFormat="1" ht="20.25" customHeight="1">
      <c r="A6" s="77">
        <v>1</v>
      </c>
      <c r="B6" s="77" t="s">
        <v>132</v>
      </c>
      <c r="C6" s="193" t="str">
        <f>_xlfn.IFERROR(VLOOKUP(B6,'KAYIT LİSTESİ'!$B$4:$H$113,3,0)," ")</f>
        <v> </v>
      </c>
      <c r="D6" s="409" t="str">
        <f>_xlfn.IFERROR(VLOOKUP(B6,'KAYIT LİSTESİ'!$B$4:$H$113,4,0)," ")</f>
        <v> </v>
      </c>
      <c r="E6" s="266" t="str">
        <f>_xlfn.IFERROR(VLOOKUP(B6,'KAYIT LİSTESİ'!$B$4:$H$113,5,0)," ")</f>
        <v> </v>
      </c>
      <c r="F6" s="266" t="str">
        <f>_xlfn.IFERROR(VLOOKUP(B6,'KAYIT LİSTESİ'!$B$4:$H$113,6,0)," ")</f>
        <v> </v>
      </c>
      <c r="G6" s="138"/>
      <c r="H6" s="193">
        <v>1</v>
      </c>
      <c r="I6" s="77" t="s">
        <v>629</v>
      </c>
      <c r="J6" s="193" t="str">
        <f>_xlfn.IFERROR(VLOOKUP(I6,'KAYIT LİSTESİ'!$B$4:$H$113,3,0)," ")</f>
        <v> </v>
      </c>
      <c r="K6" s="409" t="str">
        <f>_xlfn.IFERROR(VLOOKUP(I6,'KAYIT LİSTESİ'!$B$4:$H$113,4,0)," ")</f>
        <v> </v>
      </c>
      <c r="L6" s="266" t="str">
        <f>_xlfn.IFERROR(VLOOKUP(I6,'KAYIT LİSTESİ'!$B$4:$H$113,5,0)," ")</f>
        <v> </v>
      </c>
      <c r="M6" s="266" t="str">
        <f>_xlfn.IFERROR(VLOOKUP(I6,'KAYIT LİSTESİ'!$B$4:$H$113,6,0)," ")</f>
        <v> </v>
      </c>
    </row>
    <row r="7" spans="1:13" s="70" customFormat="1" ht="20.25" customHeight="1">
      <c r="A7" s="77">
        <v>2</v>
      </c>
      <c r="B7" s="77" t="s">
        <v>133</v>
      </c>
      <c r="C7" s="193">
        <f>_xlfn.IFERROR(VLOOKUP(B7,'KAYIT LİSTESİ'!$B$4:$H$113,3,0)," ")</f>
        <v>220</v>
      </c>
      <c r="D7" s="409" t="str">
        <f>_xlfn.IFERROR(VLOOKUP(B7,'KAYIT LİSTESİ'!$B$4:$H$113,4,0)," ")</f>
        <v>20.06.1996</v>
      </c>
      <c r="E7" s="266" t="str">
        <f>_xlfn.IFERROR(VLOOKUP(B7,'KAYIT LİSTESİ'!$B$4:$H$113,5,0)," ")</f>
        <v>ZEYNEP DEMİRTAŞ</v>
      </c>
      <c r="F7" s="266" t="str">
        <f>_xlfn.IFERROR(VLOOKUP(B7,'KAYIT LİSTESİ'!$B$4:$H$113,6,0)," ")</f>
        <v>ANKARA</v>
      </c>
      <c r="G7" s="250"/>
      <c r="H7" s="77">
        <v>2</v>
      </c>
      <c r="I7" s="77" t="s">
        <v>630</v>
      </c>
      <c r="J7" s="193" t="str">
        <f>_xlfn.IFERROR(VLOOKUP(I7,'KAYIT LİSTESİ'!$B$4:$H$113,3,0)," ")</f>
        <v> </v>
      </c>
      <c r="K7" s="409" t="str">
        <f>_xlfn.IFERROR(VLOOKUP(I7,'KAYIT LİSTESİ'!$B$4:$H$113,4,0)," ")</f>
        <v> </v>
      </c>
      <c r="L7" s="266" t="str">
        <f>_xlfn.IFERROR(VLOOKUP(I7,'KAYIT LİSTESİ'!$B$4:$H$113,5,0)," ")</f>
        <v> </v>
      </c>
      <c r="M7" s="266" t="str">
        <f>_xlfn.IFERROR(VLOOKUP(I7,'KAYIT LİSTESİ'!$B$4:$H$113,6,0)," ")</f>
        <v> </v>
      </c>
    </row>
    <row r="8" spans="1:13" s="70" customFormat="1" ht="20.25" customHeight="1">
      <c r="A8" s="77">
        <v>3</v>
      </c>
      <c r="B8" s="77" t="s">
        <v>134</v>
      </c>
      <c r="C8" s="193" t="str">
        <f>_xlfn.IFERROR(VLOOKUP(B8,'KAYIT LİSTESİ'!$B$4:$H$113,3,0)," ")</f>
        <v> </v>
      </c>
      <c r="D8" s="409" t="str">
        <f>_xlfn.IFERROR(VLOOKUP(B8,'KAYIT LİSTESİ'!$B$4:$H$113,4,0)," ")</f>
        <v> </v>
      </c>
      <c r="E8" s="266" t="str">
        <f>_xlfn.IFERROR(VLOOKUP(B8,'KAYIT LİSTESİ'!$B$4:$H$113,5,0)," ")</f>
        <v> </v>
      </c>
      <c r="F8" s="266" t="str">
        <f>_xlfn.IFERROR(VLOOKUP(B8,'KAYIT LİSTESİ'!$B$4:$H$113,6,0)," ")</f>
        <v> </v>
      </c>
      <c r="G8" s="250"/>
      <c r="H8" s="77">
        <v>3</v>
      </c>
      <c r="I8" s="77" t="s">
        <v>631</v>
      </c>
      <c r="J8" s="193">
        <f>_xlfn.IFERROR(VLOOKUP(I8,'KAYIT LİSTESİ'!$B$4:$H$113,3,0)," ")</f>
        <v>142</v>
      </c>
      <c r="K8" s="409">
        <f>_xlfn.IFERROR(VLOOKUP(I8,'KAYIT LİSTESİ'!$B$4:$H$113,4,0)," ")</f>
        <v>35328</v>
      </c>
      <c r="L8" s="266" t="str">
        <f>_xlfn.IFERROR(VLOOKUP(I8,'KAYIT LİSTESİ'!$B$4:$H$113,5,0)," ")</f>
        <v>ESİN AKGÜL</v>
      </c>
      <c r="M8" s="266" t="str">
        <f>_xlfn.IFERROR(VLOOKUP(I8,'KAYIT LİSTESİ'!$B$4:$H$113,6,0)," ")</f>
        <v>İZMİR</v>
      </c>
    </row>
    <row r="9" spans="1:13" s="70" customFormat="1" ht="20.25" customHeight="1">
      <c r="A9" s="77">
        <v>4</v>
      </c>
      <c r="B9" s="77" t="s">
        <v>135</v>
      </c>
      <c r="C9" s="193">
        <f>_xlfn.IFERROR(VLOOKUP(B9,'KAYIT LİSTESİ'!$B$4:$H$113,3,0)," ")</f>
        <v>218</v>
      </c>
      <c r="D9" s="409">
        <f>_xlfn.IFERROR(VLOOKUP(B9,'KAYIT LİSTESİ'!$B$4:$H$113,4,0)," ")</f>
        <v>35483</v>
      </c>
      <c r="E9" s="266" t="str">
        <f>_xlfn.IFERROR(VLOOKUP(B9,'KAYIT LİSTESİ'!$B$4:$H$113,5,0)," ")</f>
        <v>YUDUM İLİKSİZ</v>
      </c>
      <c r="F9" s="266" t="str">
        <f>_xlfn.IFERROR(VLOOKUP(B9,'KAYIT LİSTESİ'!$B$4:$H$113,6,0)," ")</f>
        <v>İSTANBUL</v>
      </c>
      <c r="G9" s="250"/>
      <c r="H9" s="77">
        <v>4</v>
      </c>
      <c r="I9" s="77" t="s">
        <v>632</v>
      </c>
      <c r="J9" s="193">
        <f>_xlfn.IFERROR(VLOOKUP(I9,'KAYIT LİSTESİ'!$B$4:$H$113,3,0)," ")</f>
        <v>202</v>
      </c>
      <c r="K9" s="409">
        <f>_xlfn.IFERROR(VLOOKUP(I9,'KAYIT LİSTESİ'!$B$4:$H$113,4,0)," ")</f>
        <v>34793</v>
      </c>
      <c r="L9" s="266" t="str">
        <f>_xlfn.IFERROR(VLOOKUP(I9,'KAYIT LİSTESİ'!$B$4:$H$113,5,0)," ")</f>
        <v>MERVE DURKUN</v>
      </c>
      <c r="M9" s="266" t="str">
        <f>_xlfn.IFERROR(VLOOKUP(I9,'KAYIT LİSTESİ'!$B$4:$H$113,6,0)," ")</f>
        <v>ANKARA</v>
      </c>
    </row>
    <row r="10" spans="1:13" s="70" customFormat="1" ht="20.25" customHeight="1">
      <c r="A10" s="77">
        <v>5</v>
      </c>
      <c r="B10" s="77" t="s">
        <v>136</v>
      </c>
      <c r="C10" s="193" t="str">
        <f>_xlfn.IFERROR(VLOOKUP(B10,'KAYIT LİSTESİ'!$B$4:$H$113,3,0)," ")</f>
        <v> </v>
      </c>
      <c r="D10" s="409" t="str">
        <f>_xlfn.IFERROR(VLOOKUP(B10,'KAYIT LİSTESİ'!$B$4:$H$113,4,0)," ")</f>
        <v> </v>
      </c>
      <c r="E10" s="266" t="str">
        <f>_xlfn.IFERROR(VLOOKUP(B10,'KAYIT LİSTESİ'!$B$4:$H$113,5,0)," ")</f>
        <v> </v>
      </c>
      <c r="F10" s="266" t="str">
        <f>_xlfn.IFERROR(VLOOKUP(B10,'KAYIT LİSTESİ'!$B$4:$H$113,6,0)," ")</f>
        <v> </v>
      </c>
      <c r="G10" s="250"/>
      <c r="H10" s="77">
        <v>5</v>
      </c>
      <c r="I10" s="77" t="s">
        <v>633</v>
      </c>
      <c r="J10" s="193" t="str">
        <f>_xlfn.IFERROR(VLOOKUP(I10,'KAYIT LİSTESİ'!$B$4:$H$113,3,0)," ")</f>
        <v> </v>
      </c>
      <c r="K10" s="409" t="str">
        <f>_xlfn.IFERROR(VLOOKUP(I10,'KAYIT LİSTESİ'!$B$4:$H$113,4,0)," ")</f>
        <v> </v>
      </c>
      <c r="L10" s="266" t="str">
        <f>_xlfn.IFERROR(VLOOKUP(I10,'KAYIT LİSTESİ'!$B$4:$H$113,5,0)," ")</f>
        <v> </v>
      </c>
      <c r="M10" s="266" t="str">
        <f>_xlfn.IFERROR(VLOOKUP(I10,'KAYIT LİSTESİ'!$B$4:$H$113,6,0)," ")</f>
        <v> </v>
      </c>
    </row>
    <row r="11" spans="1:13" s="70" customFormat="1" ht="20.25" customHeight="1">
      <c r="A11" s="77">
        <v>6</v>
      </c>
      <c r="B11" s="77" t="s">
        <v>137</v>
      </c>
      <c r="C11" s="193">
        <f>_xlfn.IFERROR(VLOOKUP(B11,'KAYIT LİSTESİ'!$B$4:$H$113,3,0)," ")</f>
        <v>212</v>
      </c>
      <c r="D11" s="409">
        <f>_xlfn.IFERROR(VLOOKUP(B11,'KAYIT LİSTESİ'!$B$4:$H$113,4,0)," ")</f>
        <v>35291</v>
      </c>
      <c r="E11" s="266" t="str">
        <f>_xlfn.IFERROR(VLOOKUP(B11,'KAYIT LİSTESİ'!$B$4:$H$113,5,0)," ")</f>
        <v>SELVA PINAR AKÇA</v>
      </c>
      <c r="F11" s="266" t="str">
        <f>_xlfn.IFERROR(VLOOKUP(B11,'KAYIT LİSTESİ'!$B$4:$H$113,6,0)," ")</f>
        <v>ANKARA</v>
      </c>
      <c r="G11" s="250"/>
      <c r="H11" s="77">
        <v>6</v>
      </c>
      <c r="I11" s="77" t="s">
        <v>634</v>
      </c>
      <c r="J11" s="193">
        <f>_xlfn.IFERROR(VLOOKUP(I11,'KAYIT LİSTESİ'!$B$4:$H$113,3,0)," ")</f>
        <v>205</v>
      </c>
      <c r="K11" s="409">
        <f>_xlfn.IFERROR(VLOOKUP(I11,'KAYIT LİSTESİ'!$B$4:$H$113,4,0)," ")</f>
        <v>35431</v>
      </c>
      <c r="L11" s="266" t="str">
        <f>_xlfn.IFERROR(VLOOKUP(I11,'KAYIT LİSTESİ'!$B$4:$H$113,5,0)," ")</f>
        <v>MERYEM ÇANAKÇI</v>
      </c>
      <c r="M11" s="266" t="str">
        <f>_xlfn.IFERROR(VLOOKUP(I11,'KAYIT LİSTESİ'!$B$4:$H$113,6,0)," ")</f>
        <v>BURSA</v>
      </c>
    </row>
    <row r="12" spans="1:13" s="70" customFormat="1" ht="20.25" customHeight="1">
      <c r="A12" s="77">
        <v>7</v>
      </c>
      <c r="B12" s="77" t="s">
        <v>138</v>
      </c>
      <c r="C12" s="193" t="str">
        <f>_xlfn.IFERROR(VLOOKUP(B12,'KAYIT LİSTESİ'!$B$4:$H$113,3,0)," ")</f>
        <v> </v>
      </c>
      <c r="D12" s="409" t="str">
        <f>_xlfn.IFERROR(VLOOKUP(B12,'KAYIT LİSTESİ'!$B$4:$H$113,4,0)," ")</f>
        <v> </v>
      </c>
      <c r="E12" s="266" t="str">
        <f>_xlfn.IFERROR(VLOOKUP(B12,'KAYIT LİSTESİ'!$B$4:$H$113,5,0)," ")</f>
        <v> </v>
      </c>
      <c r="F12" s="266" t="str">
        <f>_xlfn.IFERROR(VLOOKUP(B12,'KAYIT LİSTESİ'!$B$4:$H$113,6,0)," ")</f>
        <v> </v>
      </c>
      <c r="G12" s="250"/>
      <c r="H12" s="77">
        <v>7</v>
      </c>
      <c r="I12" s="77" t="s">
        <v>635</v>
      </c>
      <c r="J12" s="193" t="str">
        <f>_xlfn.IFERROR(VLOOKUP(I12,'KAYIT LİSTESİ'!$B$4:$H$113,3,0)," ")</f>
        <v> </v>
      </c>
      <c r="K12" s="409" t="str">
        <f>_xlfn.IFERROR(VLOOKUP(I12,'KAYIT LİSTESİ'!$B$4:$H$113,4,0)," ")</f>
        <v> </v>
      </c>
      <c r="L12" s="266" t="str">
        <f>_xlfn.IFERROR(VLOOKUP(I12,'KAYIT LİSTESİ'!$B$4:$H$113,5,0)," ")</f>
        <v> </v>
      </c>
      <c r="M12" s="266" t="str">
        <f>_xlfn.IFERROR(VLOOKUP(I12,'KAYIT LİSTESİ'!$B$4:$H$113,6,0)," ")</f>
        <v> </v>
      </c>
    </row>
    <row r="13" spans="1:13" s="70" customFormat="1" ht="20.25" customHeight="1">
      <c r="A13" s="77">
        <v>8</v>
      </c>
      <c r="B13" s="77" t="s">
        <v>139</v>
      </c>
      <c r="C13" s="193" t="str">
        <f>_xlfn.IFERROR(VLOOKUP(B13,'KAYIT LİSTESİ'!$B$4:$H$113,3,0)," ")</f>
        <v> </v>
      </c>
      <c r="D13" s="409" t="str">
        <f>_xlfn.IFERROR(VLOOKUP(B13,'KAYIT LİSTESİ'!$B$4:$H$113,4,0)," ")</f>
        <v> </v>
      </c>
      <c r="E13" s="266" t="str">
        <f>_xlfn.IFERROR(VLOOKUP(B13,'KAYIT LİSTESİ'!$B$4:$H$113,5,0)," ")</f>
        <v> </v>
      </c>
      <c r="F13" s="266" t="str">
        <f>_xlfn.IFERROR(VLOOKUP(B13,'KAYIT LİSTESİ'!$B$4:$H$113,6,0)," ")</f>
        <v> </v>
      </c>
      <c r="G13" s="250"/>
      <c r="H13" s="77">
        <v>8</v>
      </c>
      <c r="I13" s="77" t="s">
        <v>636</v>
      </c>
      <c r="J13" s="193" t="str">
        <f>_xlfn.IFERROR(VLOOKUP(I13,'KAYIT LİSTESİ'!$B$4:$H$113,3,0)," ")</f>
        <v> </v>
      </c>
      <c r="K13" s="409" t="str">
        <f>_xlfn.IFERROR(VLOOKUP(I13,'KAYIT LİSTESİ'!$B$4:$H$113,4,0)," ")</f>
        <v> </v>
      </c>
      <c r="L13" s="266" t="str">
        <f>_xlfn.IFERROR(VLOOKUP(I13,'KAYIT LİSTESİ'!$B$4:$H$113,5,0)," ")</f>
        <v> </v>
      </c>
      <c r="M13" s="266" t="str">
        <f>_xlfn.IFERROR(VLOOKUP(I13,'KAYIT LİSTESİ'!$B$4:$H$113,6,0)," ")</f>
        <v> </v>
      </c>
    </row>
    <row r="14" spans="1:14" s="4" customFormat="1" ht="17.25" customHeight="1">
      <c r="A14" s="609" t="s">
        <v>691</v>
      </c>
      <c r="B14" s="609"/>
      <c r="C14" s="609"/>
      <c r="D14" s="609"/>
      <c r="E14" s="609"/>
      <c r="F14" s="610" t="s">
        <v>868</v>
      </c>
      <c r="G14" s="609"/>
      <c r="H14" s="609"/>
      <c r="I14" s="609"/>
      <c r="J14" s="609"/>
      <c r="K14" s="609"/>
      <c r="L14" s="609"/>
      <c r="M14" s="407"/>
      <c r="N14" s="242"/>
    </row>
    <row r="15" spans="1:13" s="4" customFormat="1" ht="17.25" customHeight="1">
      <c r="A15" s="242" t="s">
        <v>687</v>
      </c>
      <c r="B15" s="242"/>
      <c r="C15" s="243"/>
      <c r="D15" s="246"/>
      <c r="E15" s="407"/>
      <c r="F15" s="407"/>
      <c r="G15" s="243"/>
      <c r="H15" s="242"/>
      <c r="I15" s="242"/>
      <c r="J15" s="245"/>
      <c r="K15" s="246"/>
      <c r="L15" s="245"/>
      <c r="M15" s="245"/>
    </row>
    <row r="16" spans="1:13" ht="28.5" customHeight="1">
      <c r="A16" s="247" t="s">
        <v>5</v>
      </c>
      <c r="B16" s="247"/>
      <c r="C16" s="248" t="s">
        <v>81</v>
      </c>
      <c r="D16" s="408" t="s">
        <v>18</v>
      </c>
      <c r="E16" s="411" t="s">
        <v>6</v>
      </c>
      <c r="F16" s="411" t="s">
        <v>21</v>
      </c>
      <c r="G16" s="249"/>
      <c r="H16" s="247" t="s">
        <v>5</v>
      </c>
      <c r="I16" s="247"/>
      <c r="J16" s="248" t="s">
        <v>81</v>
      </c>
      <c r="K16" s="408" t="s">
        <v>18</v>
      </c>
      <c r="L16" s="411" t="s">
        <v>6</v>
      </c>
      <c r="M16" s="411" t="s">
        <v>21</v>
      </c>
    </row>
    <row r="17" spans="1:13" s="70" customFormat="1" ht="20.25" customHeight="1">
      <c r="A17" s="77">
        <v>1</v>
      </c>
      <c r="B17" s="77" t="s">
        <v>43</v>
      </c>
      <c r="C17" s="193" t="str">
        <f>_xlfn.IFERROR(VLOOKUP(B17,'KAYIT LİSTESİ'!$B$4:$H$113,3,0)," ")</f>
        <v> </v>
      </c>
      <c r="D17" s="409" t="str">
        <f>_xlfn.IFERROR(VLOOKUP(B17,'KAYIT LİSTESİ'!$B$4:$H$113,4,0)," ")</f>
        <v> </v>
      </c>
      <c r="E17" s="266" t="str">
        <f>_xlfn.IFERROR(VLOOKUP(B17,'KAYIT LİSTESİ'!$B$4:$H$113,5,0)," ")</f>
        <v> </v>
      </c>
      <c r="F17" s="266" t="str">
        <f>_xlfn.IFERROR(VLOOKUP(B17,'KAYIT LİSTESİ'!$B$4:$H$113,6,0)," ")</f>
        <v> </v>
      </c>
      <c r="G17" s="250"/>
      <c r="H17" s="77">
        <v>1</v>
      </c>
      <c r="I17" s="77" t="s">
        <v>50</v>
      </c>
      <c r="J17" s="193" t="str">
        <f>_xlfn.IFERROR(VLOOKUP(I17,'KAYIT LİSTESİ'!$B$4:$H$113,3,0)," ")</f>
        <v> </v>
      </c>
      <c r="K17" s="409" t="str">
        <f>_xlfn.IFERROR(VLOOKUP(I17,'KAYIT LİSTESİ'!$B$4:$H$113,4,0)," ")</f>
        <v> </v>
      </c>
      <c r="L17" s="266" t="str">
        <f>_xlfn.IFERROR(VLOOKUP(I17,'KAYIT LİSTESİ'!$B$4:$H$113,5,0)," ")</f>
        <v> </v>
      </c>
      <c r="M17" s="266" t="str">
        <f>_xlfn.IFERROR(VLOOKUP(I17,'KAYIT LİSTESİ'!$B$4:$H$113,6,0)," ")</f>
        <v> </v>
      </c>
    </row>
    <row r="18" spans="1:13" s="70" customFormat="1" ht="20.25" customHeight="1">
      <c r="A18" s="77">
        <v>2</v>
      </c>
      <c r="B18" s="77" t="s">
        <v>45</v>
      </c>
      <c r="C18" s="193" t="str">
        <f>_xlfn.IFERROR(VLOOKUP(B18,'KAYIT LİSTESİ'!$B$4:$H$113,3,0)," ")</f>
        <v> </v>
      </c>
      <c r="D18" s="409" t="str">
        <f>_xlfn.IFERROR(VLOOKUP(B18,'KAYIT LİSTESİ'!$B$4:$H$113,4,0)," ")</f>
        <v> </v>
      </c>
      <c r="E18" s="266" t="str">
        <f>_xlfn.IFERROR(VLOOKUP(B18,'KAYIT LİSTESİ'!$B$4:$H$113,5,0)," ")</f>
        <v> </v>
      </c>
      <c r="F18" s="266" t="str">
        <f>_xlfn.IFERROR(VLOOKUP(B18,'KAYIT LİSTESİ'!$B$4:$H$113,6,0)," ")</f>
        <v> </v>
      </c>
      <c r="G18" s="250"/>
      <c r="H18" s="77">
        <v>2</v>
      </c>
      <c r="I18" s="77" t="s">
        <v>44</v>
      </c>
      <c r="J18" s="193" t="str">
        <f>_xlfn.IFERROR(VLOOKUP(I18,'KAYIT LİSTESİ'!$B$4:$H$113,3,0)," ")</f>
        <v> </v>
      </c>
      <c r="K18" s="409" t="str">
        <f>_xlfn.IFERROR(VLOOKUP(I18,'KAYIT LİSTESİ'!$B$4:$H$113,4,0)," ")</f>
        <v> </v>
      </c>
      <c r="L18" s="266" t="str">
        <f>_xlfn.IFERROR(VLOOKUP(I18,'KAYIT LİSTESİ'!$B$4:$H$113,5,0)," ")</f>
        <v> </v>
      </c>
      <c r="M18" s="266" t="str">
        <f>_xlfn.IFERROR(VLOOKUP(I18,'KAYIT LİSTESİ'!$B$4:$H$113,6,0)," ")</f>
        <v> </v>
      </c>
    </row>
    <row r="19" spans="1:13" s="70" customFormat="1" ht="20.25" customHeight="1">
      <c r="A19" s="77">
        <v>3</v>
      </c>
      <c r="B19" s="77" t="s">
        <v>46</v>
      </c>
      <c r="C19" s="193" t="str">
        <f>_xlfn.IFERROR(VLOOKUP(B19,'KAYIT LİSTESİ'!$B$4:$H$113,3,0)," ")</f>
        <v> </v>
      </c>
      <c r="D19" s="409" t="str">
        <f>_xlfn.IFERROR(VLOOKUP(B19,'KAYIT LİSTESİ'!$B$4:$H$113,4,0)," ")</f>
        <v> </v>
      </c>
      <c r="E19" s="266" t="str">
        <f>_xlfn.IFERROR(VLOOKUP(B19,'KAYIT LİSTESİ'!$B$4:$H$113,5,0)," ")</f>
        <v> </v>
      </c>
      <c r="F19" s="266" t="str">
        <f>_xlfn.IFERROR(VLOOKUP(B19,'KAYIT LİSTESİ'!$B$4:$H$113,6,0)," ")</f>
        <v> </v>
      </c>
      <c r="G19" s="250"/>
      <c r="H19" s="77">
        <v>3</v>
      </c>
      <c r="I19" s="77" t="s">
        <v>51</v>
      </c>
      <c r="J19" s="193" t="str">
        <f>_xlfn.IFERROR(VLOOKUP(I19,'KAYIT LİSTESİ'!$B$4:$H$113,3,0)," ")</f>
        <v> </v>
      </c>
      <c r="K19" s="409" t="str">
        <f>_xlfn.IFERROR(VLOOKUP(I19,'KAYIT LİSTESİ'!$B$4:$H$113,4,0)," ")</f>
        <v> </v>
      </c>
      <c r="L19" s="266" t="str">
        <f>_xlfn.IFERROR(VLOOKUP(I19,'KAYIT LİSTESİ'!$B$4:$H$113,5,0)," ")</f>
        <v> </v>
      </c>
      <c r="M19" s="266" t="str">
        <f>_xlfn.IFERROR(VLOOKUP(I19,'KAYIT LİSTESİ'!$B$4:$H$113,6,0)," ")</f>
        <v> </v>
      </c>
    </row>
    <row r="20" spans="1:13" s="70" customFormat="1" ht="20.25" customHeight="1">
      <c r="A20" s="77">
        <v>4</v>
      </c>
      <c r="B20" s="77" t="s">
        <v>47</v>
      </c>
      <c r="C20" s="193">
        <f>_xlfn.IFERROR(VLOOKUP(B20,'KAYIT LİSTESİ'!$B$4:$H$113,3,0)," ")</f>
        <v>207</v>
      </c>
      <c r="D20" s="409">
        <f>_xlfn.IFERROR(VLOOKUP(B20,'KAYIT LİSTESİ'!$B$4:$H$113,4,0)," ")</f>
        <v>35697</v>
      </c>
      <c r="E20" s="266" t="str">
        <f>_xlfn.IFERROR(VLOOKUP(B20,'KAYIT LİSTESİ'!$B$4:$H$113,5,0)," ")</f>
        <v>NİLSU BATTAL</v>
      </c>
      <c r="F20" s="266" t="str">
        <f>_xlfn.IFERROR(VLOOKUP(B20,'KAYIT LİSTESİ'!$B$4:$H$113,6,0)," ")</f>
        <v>İZMİR</v>
      </c>
      <c r="G20" s="250"/>
      <c r="H20" s="77">
        <v>4</v>
      </c>
      <c r="I20" s="77" t="s">
        <v>52</v>
      </c>
      <c r="J20" s="193" t="str">
        <f>_xlfn.IFERROR(VLOOKUP(I20,'KAYIT LİSTESİ'!$B$4:$H$113,3,0)," ")</f>
        <v> </v>
      </c>
      <c r="K20" s="409" t="str">
        <f>_xlfn.IFERROR(VLOOKUP(I20,'KAYIT LİSTESİ'!$B$4:$H$113,4,0)," ")</f>
        <v> </v>
      </c>
      <c r="L20" s="266" t="str">
        <f>_xlfn.IFERROR(VLOOKUP(I20,'KAYIT LİSTESİ'!$B$4:$H$113,5,0)," ")</f>
        <v> </v>
      </c>
      <c r="M20" s="266" t="str">
        <f>_xlfn.IFERROR(VLOOKUP(I20,'KAYIT LİSTESİ'!$B$4:$H$113,6,0)," ")</f>
        <v> </v>
      </c>
    </row>
    <row r="21" spans="1:13" s="70" customFormat="1" ht="20.25" customHeight="1">
      <c r="A21" s="77">
        <v>5</v>
      </c>
      <c r="B21" s="77" t="s">
        <v>48</v>
      </c>
      <c r="C21" s="193" t="str">
        <f>_xlfn.IFERROR(VLOOKUP(B21,'KAYIT LİSTESİ'!$B$4:$H$113,3,0)," ")</f>
        <v> </v>
      </c>
      <c r="D21" s="409" t="str">
        <f>_xlfn.IFERROR(VLOOKUP(B21,'KAYIT LİSTESİ'!$B$4:$H$113,4,0)," ")</f>
        <v> </v>
      </c>
      <c r="E21" s="266" t="str">
        <f>_xlfn.IFERROR(VLOOKUP(B21,'KAYIT LİSTESİ'!$B$4:$H$113,5,0)," ")</f>
        <v> </v>
      </c>
      <c r="F21" s="266" t="str">
        <f>_xlfn.IFERROR(VLOOKUP(B21,'KAYIT LİSTESİ'!$B$4:$H$113,6,0)," ")</f>
        <v> </v>
      </c>
      <c r="G21" s="250"/>
      <c r="H21" s="77">
        <v>5</v>
      </c>
      <c r="I21" s="77" t="s">
        <v>53</v>
      </c>
      <c r="J21" s="193" t="str">
        <f>_xlfn.IFERROR(VLOOKUP(I21,'KAYIT LİSTESİ'!$B$4:$H$113,3,0)," ")</f>
        <v> </v>
      </c>
      <c r="K21" s="409" t="str">
        <f>_xlfn.IFERROR(VLOOKUP(I21,'KAYIT LİSTESİ'!$B$4:$H$113,4,0)," ")</f>
        <v> </v>
      </c>
      <c r="L21" s="266" t="str">
        <f>_xlfn.IFERROR(VLOOKUP(I21,'KAYIT LİSTESİ'!$B$4:$H$113,5,0)," ")</f>
        <v> </v>
      </c>
      <c r="M21" s="266" t="str">
        <f>_xlfn.IFERROR(VLOOKUP(I21,'KAYIT LİSTESİ'!$B$4:$H$113,6,0)," ")</f>
        <v> </v>
      </c>
    </row>
    <row r="22" spans="1:13" s="70" customFormat="1" ht="20.25" customHeight="1">
      <c r="A22" s="77">
        <v>6</v>
      </c>
      <c r="B22" s="77" t="s">
        <v>49</v>
      </c>
      <c r="C22" s="193" t="str">
        <f>_xlfn.IFERROR(VLOOKUP(B22,'KAYIT LİSTESİ'!$B$4:$H$113,3,0)," ")</f>
        <v> </v>
      </c>
      <c r="D22" s="409" t="str">
        <f>_xlfn.IFERROR(VLOOKUP(B22,'KAYIT LİSTESİ'!$B$4:$H$113,4,0)," ")</f>
        <v> </v>
      </c>
      <c r="E22" s="266" t="str">
        <f>_xlfn.IFERROR(VLOOKUP(B22,'KAYIT LİSTESİ'!$B$4:$H$113,5,0)," ")</f>
        <v> </v>
      </c>
      <c r="F22" s="266" t="str">
        <f>_xlfn.IFERROR(VLOOKUP(B22,'KAYIT LİSTESİ'!$B$4:$H$113,6,0)," ")</f>
        <v> </v>
      </c>
      <c r="G22" s="250"/>
      <c r="H22" s="77">
        <v>6</v>
      </c>
      <c r="I22" s="77" t="s">
        <v>54</v>
      </c>
      <c r="J22" s="193" t="str">
        <f>_xlfn.IFERROR(VLOOKUP(I22,'KAYIT LİSTESİ'!$B$4:$H$113,3,0)," ")</f>
        <v> </v>
      </c>
      <c r="K22" s="409" t="str">
        <f>_xlfn.IFERROR(VLOOKUP(I22,'KAYIT LİSTESİ'!$B$4:$H$113,4,0)," ")</f>
        <v> </v>
      </c>
      <c r="L22" s="266" t="str">
        <f>_xlfn.IFERROR(VLOOKUP(I22,'KAYIT LİSTESİ'!$B$4:$H$113,5,0)," ")</f>
        <v> </v>
      </c>
      <c r="M22" s="266" t="str">
        <f>_xlfn.IFERROR(VLOOKUP(I22,'KAYIT LİSTESİ'!$B$4:$H$113,6,0)," ")</f>
        <v> </v>
      </c>
    </row>
    <row r="23" spans="1:13" s="70" customFormat="1" ht="20.25" customHeight="1">
      <c r="A23" s="77">
        <v>7</v>
      </c>
      <c r="B23" s="77" t="s">
        <v>256</v>
      </c>
      <c r="C23" s="193" t="str">
        <f>_xlfn.IFERROR(VLOOKUP(B23,'KAYIT LİSTESİ'!$B$4:$H$113,3,0)," ")</f>
        <v> </v>
      </c>
      <c r="D23" s="409" t="str">
        <f>_xlfn.IFERROR(VLOOKUP(B23,'KAYIT LİSTESİ'!$B$4:$H$113,4,0)," ")</f>
        <v> </v>
      </c>
      <c r="E23" s="266" t="str">
        <f>_xlfn.IFERROR(VLOOKUP(B23,'KAYIT LİSTESİ'!$B$4:$H$113,5,0)," ")</f>
        <v> </v>
      </c>
      <c r="F23" s="266" t="str">
        <f>_xlfn.IFERROR(VLOOKUP(B23,'KAYIT LİSTESİ'!$B$4:$H$113,6,0)," ")</f>
        <v> </v>
      </c>
      <c r="G23" s="250"/>
      <c r="H23" s="77">
        <v>7</v>
      </c>
      <c r="I23" s="77" t="s">
        <v>258</v>
      </c>
      <c r="J23" s="193" t="str">
        <f>_xlfn.IFERROR(VLOOKUP(I23,'KAYIT LİSTESİ'!$B$4:$H$113,3,0)," ")</f>
        <v> </v>
      </c>
      <c r="K23" s="409" t="str">
        <f>_xlfn.IFERROR(VLOOKUP(I23,'KAYIT LİSTESİ'!$B$4:$H$113,4,0)," ")</f>
        <v> </v>
      </c>
      <c r="L23" s="266" t="str">
        <f>_xlfn.IFERROR(VLOOKUP(I23,'KAYIT LİSTESİ'!$B$4:$H$113,5,0)," ")</f>
        <v> </v>
      </c>
      <c r="M23" s="266" t="str">
        <f>_xlfn.IFERROR(VLOOKUP(I23,'KAYIT LİSTESİ'!$B$4:$H$113,6,0)," ")</f>
        <v> </v>
      </c>
    </row>
    <row r="24" spans="1:13" s="70" customFormat="1" ht="20.25" customHeight="1">
      <c r="A24" s="77">
        <v>8</v>
      </c>
      <c r="B24" s="77" t="s">
        <v>257</v>
      </c>
      <c r="C24" s="193" t="str">
        <f>_xlfn.IFERROR(VLOOKUP(B24,'KAYIT LİSTESİ'!$B$4:$H$113,3,0)," ")</f>
        <v> </v>
      </c>
      <c r="D24" s="409" t="str">
        <f>_xlfn.IFERROR(VLOOKUP(B24,'KAYIT LİSTESİ'!$B$4:$H$113,4,0)," ")</f>
        <v> </v>
      </c>
      <c r="E24" s="266" t="str">
        <f>_xlfn.IFERROR(VLOOKUP(B24,'KAYIT LİSTESİ'!$B$4:$H$113,5,0)," ")</f>
        <v> </v>
      </c>
      <c r="F24" s="266" t="str">
        <f>_xlfn.IFERROR(VLOOKUP(B24,'KAYIT LİSTESİ'!$B$4:$H$113,6,0)," ")</f>
        <v> </v>
      </c>
      <c r="G24" s="250"/>
      <c r="H24" s="77">
        <v>8</v>
      </c>
      <c r="I24" s="77" t="s">
        <v>259</v>
      </c>
      <c r="J24" s="193" t="str">
        <f>_xlfn.IFERROR(VLOOKUP(I24,'KAYIT LİSTESİ'!$B$4:$H$113,3,0)," ")</f>
        <v> </v>
      </c>
      <c r="K24" s="409" t="str">
        <f>_xlfn.IFERROR(VLOOKUP(I24,'KAYIT LİSTESİ'!$B$4:$H$113,4,0)," ")</f>
        <v> </v>
      </c>
      <c r="L24" s="266" t="str">
        <f>_xlfn.IFERROR(VLOOKUP(I24,'KAYIT LİSTESİ'!$B$4:$H$113,5,0)," ")</f>
        <v> </v>
      </c>
      <c r="M24" s="266" t="str">
        <f>_xlfn.IFERROR(VLOOKUP(I24,'KAYIT LİSTESİ'!$B$4:$H$113,6,0)," ")</f>
        <v> </v>
      </c>
    </row>
    <row r="25" spans="1:14" s="4" customFormat="1" ht="17.25" customHeight="1">
      <c r="A25" s="609" t="s">
        <v>692</v>
      </c>
      <c r="B25" s="609"/>
      <c r="C25" s="609"/>
      <c r="D25" s="609"/>
      <c r="E25" s="609"/>
      <c r="F25" s="413" t="s">
        <v>870</v>
      </c>
      <c r="G25" s="242"/>
      <c r="H25" s="609" t="s">
        <v>693</v>
      </c>
      <c r="I25" s="609"/>
      <c r="J25" s="609"/>
      <c r="K25" s="609"/>
      <c r="L25" s="609"/>
      <c r="M25" s="407" t="s">
        <v>871</v>
      </c>
      <c r="N25" s="242"/>
    </row>
    <row r="26" spans="1:13" s="4" customFormat="1" ht="17.25" customHeight="1">
      <c r="A26" s="242" t="s">
        <v>687</v>
      </c>
      <c r="B26" s="242"/>
      <c r="C26" s="243"/>
      <c r="D26" s="246"/>
      <c r="E26" s="407"/>
      <c r="F26" s="407"/>
      <c r="G26" s="243"/>
      <c r="H26" s="242" t="s">
        <v>687</v>
      </c>
      <c r="I26" s="242"/>
      <c r="J26" s="245"/>
      <c r="K26" s="246"/>
      <c r="L26" s="245"/>
      <c r="M26" s="245"/>
    </row>
    <row r="27" spans="1:13" ht="28.5" customHeight="1">
      <c r="A27" s="247" t="s">
        <v>5</v>
      </c>
      <c r="B27" s="247"/>
      <c r="C27" s="248" t="s">
        <v>81</v>
      </c>
      <c r="D27" s="408" t="s">
        <v>18</v>
      </c>
      <c r="E27" s="411" t="s">
        <v>6</v>
      </c>
      <c r="F27" s="411" t="s">
        <v>21</v>
      </c>
      <c r="G27" s="249"/>
      <c r="H27" s="247" t="s">
        <v>5</v>
      </c>
      <c r="I27" s="247"/>
      <c r="J27" s="248" t="s">
        <v>81</v>
      </c>
      <c r="K27" s="408" t="s">
        <v>18</v>
      </c>
      <c r="L27" s="411" t="s">
        <v>6</v>
      </c>
      <c r="M27" s="411" t="s">
        <v>21</v>
      </c>
    </row>
    <row r="28" spans="1:13" s="70" customFormat="1" ht="20.25" customHeight="1">
      <c r="A28" s="77">
        <v>1</v>
      </c>
      <c r="B28" s="77" t="s">
        <v>193</v>
      </c>
      <c r="C28" s="193">
        <f>_xlfn.IFERROR(VLOOKUP(B28,'KAYIT LİSTESİ'!$B$4:$H$113,3,0)," ")</f>
        <v>219</v>
      </c>
      <c r="D28" s="409">
        <f>_xlfn.IFERROR(VLOOKUP(B28,'KAYIT LİSTESİ'!$B$4:$H$113,4,0)," ")</f>
        <v>35862</v>
      </c>
      <c r="E28" s="266" t="str">
        <f>_xlfn.IFERROR(VLOOKUP(B28,'KAYIT LİSTESİ'!$B$4:$H$113,5,0)," ")</f>
        <v>ZARİFE AYBÜKE EROL</v>
      </c>
      <c r="F28" s="266" t="str">
        <f>_xlfn.IFERROR(VLOOKUP(B28,'KAYIT LİSTESİ'!$B$4:$H$113,6,0)," ")</f>
        <v>ANKARA</v>
      </c>
      <c r="G28" s="250"/>
      <c r="H28" s="77">
        <v>1</v>
      </c>
      <c r="I28" s="77" t="s">
        <v>457</v>
      </c>
      <c r="J28" s="193">
        <f>_xlfn.IFERROR(VLOOKUP(I28,'KAYIT LİSTESİ'!$B$4:$H$113,3,0)," ")</f>
        <v>201</v>
      </c>
      <c r="K28" s="409">
        <f>_xlfn.IFERROR(VLOOKUP(I28,'KAYIT LİSTESİ'!$B$4:$H$113,4,0)," ")</f>
        <v>34709</v>
      </c>
      <c r="L28" s="266" t="str">
        <f>_xlfn.IFERROR(VLOOKUP(I28,'KAYIT LİSTESİ'!$B$4:$H$113,5,0)," ")</f>
        <v>MELİHA ÇETİN</v>
      </c>
      <c r="M28" s="266" t="str">
        <f>_xlfn.IFERROR(VLOOKUP(I28,'KAYIT LİSTESİ'!$B$4:$H$113,6,0)," ")</f>
        <v>ANKARA</v>
      </c>
    </row>
    <row r="29" spans="1:13" s="70" customFormat="1" ht="20.25" customHeight="1">
      <c r="A29" s="77">
        <v>2</v>
      </c>
      <c r="B29" s="77" t="s">
        <v>194</v>
      </c>
      <c r="C29" s="193">
        <f>_xlfn.IFERROR(VLOOKUP(B29,'KAYIT LİSTESİ'!$B$4:$H$113,3,0)," ")</f>
        <v>211</v>
      </c>
      <c r="D29" s="409">
        <f>_xlfn.IFERROR(VLOOKUP(B29,'KAYIT LİSTESİ'!$B$4:$H$113,4,0)," ")</f>
        <v>35332</v>
      </c>
      <c r="E29" s="266" t="str">
        <f>_xlfn.IFERROR(VLOOKUP(B29,'KAYIT LİSTESİ'!$B$4:$H$113,5,0)," ")</f>
        <v>RÜMEYSA ARICI</v>
      </c>
      <c r="F29" s="266" t="str">
        <f>_xlfn.IFERROR(VLOOKUP(B29,'KAYIT LİSTESİ'!$B$4:$H$113,6,0)," ")</f>
        <v>ÇORUM</v>
      </c>
      <c r="G29" s="250"/>
      <c r="H29" s="77">
        <v>2</v>
      </c>
      <c r="I29" s="77" t="s">
        <v>458</v>
      </c>
      <c r="J29" s="193">
        <f>_xlfn.IFERROR(VLOOKUP(I29,'KAYIT LİSTESİ'!$B$4:$H$113,3,0)," ")</f>
        <v>138</v>
      </c>
      <c r="K29" s="409">
        <f>_xlfn.IFERROR(VLOOKUP(I29,'KAYIT LİSTESİ'!$B$4:$H$113,4,0)," ")</f>
        <v>35077</v>
      </c>
      <c r="L29" s="266" t="str">
        <f>_xlfn.IFERROR(VLOOKUP(I29,'KAYIT LİSTESİ'!$B$4:$H$113,5,0)," ")</f>
        <v>CEYLAN GÖKDEMİR</v>
      </c>
      <c r="M29" s="266" t="str">
        <f>_xlfn.IFERROR(VLOOKUP(I29,'KAYIT LİSTESİ'!$B$4:$H$113,6,0)," ")</f>
        <v>İSTANBUL</v>
      </c>
    </row>
    <row r="30" spans="1:13" s="70" customFormat="1" ht="20.25" customHeight="1">
      <c r="A30" s="77">
        <v>3</v>
      </c>
      <c r="B30" s="77" t="s">
        <v>195</v>
      </c>
      <c r="C30" s="193">
        <f>_xlfn.IFERROR(VLOOKUP(B30,'KAYIT LİSTESİ'!$B$4:$H$113,3,0)," ")</f>
        <v>158</v>
      </c>
      <c r="D30" s="409">
        <f>_xlfn.IFERROR(VLOOKUP(B30,'KAYIT LİSTESİ'!$B$4:$H$113,4,0)," ")</f>
        <v>36064</v>
      </c>
      <c r="E30" s="266" t="str">
        <f>_xlfn.IFERROR(VLOOKUP(B30,'KAYIT LİSTESİ'!$B$4:$H$113,5,0)," ")</f>
        <v>HİCRAN ÇETİN</v>
      </c>
      <c r="F30" s="266" t="str">
        <f>_xlfn.IFERROR(VLOOKUP(B30,'KAYIT LİSTESİ'!$B$4:$H$113,6,0)," ")</f>
        <v>ANKARA</v>
      </c>
      <c r="G30" s="250"/>
      <c r="H30" s="77">
        <v>3</v>
      </c>
      <c r="I30" s="77" t="s">
        <v>459</v>
      </c>
      <c r="J30" s="193" t="str">
        <f>_xlfn.IFERROR(VLOOKUP(I30,'KAYIT LİSTESİ'!$B$4:$H$113,3,0)," ")</f>
        <v> </v>
      </c>
      <c r="K30" s="409" t="str">
        <f>_xlfn.IFERROR(VLOOKUP(I30,'KAYIT LİSTESİ'!$B$4:$H$113,4,0)," ")</f>
        <v> </v>
      </c>
      <c r="L30" s="266" t="str">
        <f>_xlfn.IFERROR(VLOOKUP(I30,'KAYIT LİSTESİ'!$B$4:$H$113,5,0)," ")</f>
        <v> </v>
      </c>
      <c r="M30" s="266" t="str">
        <f>_xlfn.IFERROR(VLOOKUP(I30,'KAYIT LİSTESİ'!$B$4:$H$113,6,0)," ")</f>
        <v> </v>
      </c>
    </row>
    <row r="31" spans="1:13" s="70" customFormat="1" ht="20.25" customHeight="1">
      <c r="A31" s="77">
        <v>4</v>
      </c>
      <c r="B31" s="77" t="s">
        <v>196</v>
      </c>
      <c r="C31" s="193">
        <f>_xlfn.IFERROR(VLOOKUP(B31,'KAYIT LİSTESİ'!$B$4:$H$113,3,0)," ")</f>
        <v>139</v>
      </c>
      <c r="D31" s="409">
        <f>_xlfn.IFERROR(VLOOKUP(B31,'KAYIT LİSTESİ'!$B$4:$H$113,4,0)," ")</f>
        <v>35516</v>
      </c>
      <c r="E31" s="266" t="str">
        <f>_xlfn.IFERROR(VLOOKUP(B31,'KAYIT LİSTESİ'!$B$4:$H$113,5,0)," ")</f>
        <v>EDA VURAL</v>
      </c>
      <c r="F31" s="266" t="str">
        <f>_xlfn.IFERROR(VLOOKUP(B31,'KAYIT LİSTESİ'!$B$4:$H$113,6,0)," ")</f>
        <v>NİĞDE</v>
      </c>
      <c r="G31" s="250"/>
      <c r="H31" s="77">
        <v>4</v>
      </c>
      <c r="I31" s="77" t="s">
        <v>460</v>
      </c>
      <c r="J31" s="193" t="str">
        <f>_xlfn.IFERROR(VLOOKUP(I31,'KAYIT LİSTESİ'!$B$4:$H$113,3,0)," ")</f>
        <v> </v>
      </c>
      <c r="K31" s="409" t="str">
        <f>_xlfn.IFERROR(VLOOKUP(I31,'KAYIT LİSTESİ'!$B$4:$H$113,4,0)," ")</f>
        <v> </v>
      </c>
      <c r="L31" s="266" t="str">
        <f>_xlfn.IFERROR(VLOOKUP(I31,'KAYIT LİSTESİ'!$B$4:$H$113,5,0)," ")</f>
        <v> </v>
      </c>
      <c r="M31" s="266" t="str">
        <f>_xlfn.IFERROR(VLOOKUP(I31,'KAYIT LİSTESİ'!$B$4:$H$113,6,0)," ")</f>
        <v> </v>
      </c>
    </row>
    <row r="32" spans="1:13" s="70" customFormat="1" ht="20.25" customHeight="1">
      <c r="A32" s="77">
        <v>5</v>
      </c>
      <c r="B32" s="77" t="s">
        <v>197</v>
      </c>
      <c r="C32" s="193">
        <f>_xlfn.IFERROR(VLOOKUP(B32,'KAYIT LİSTESİ'!$B$4:$H$113,3,0)," ")</f>
        <v>217</v>
      </c>
      <c r="D32" s="409">
        <f>_xlfn.IFERROR(VLOOKUP(B32,'KAYIT LİSTESİ'!$B$4:$H$113,4,0)," ")</f>
        <v>34882</v>
      </c>
      <c r="E32" s="266" t="str">
        <f>_xlfn.IFERROR(VLOOKUP(B32,'KAYIT LİSTESİ'!$B$4:$H$113,5,0)," ")</f>
        <v>ÜMMÜ AYDIN</v>
      </c>
      <c r="F32" s="266" t="str">
        <f>_xlfn.IFERROR(VLOOKUP(B32,'KAYIT LİSTESİ'!$B$4:$H$113,6,0)," ")</f>
        <v>ANKARA</v>
      </c>
      <c r="G32" s="250"/>
      <c r="H32" s="77">
        <v>5</v>
      </c>
      <c r="I32" s="77" t="s">
        <v>461</v>
      </c>
      <c r="J32" s="193" t="str">
        <f>_xlfn.IFERROR(VLOOKUP(I32,'KAYIT LİSTESİ'!$B$4:$H$113,3,0)," ")</f>
        <v> </v>
      </c>
      <c r="K32" s="409" t="str">
        <f>_xlfn.IFERROR(VLOOKUP(I32,'KAYIT LİSTESİ'!$B$4:$H$113,4,0)," ")</f>
        <v> </v>
      </c>
      <c r="L32" s="266" t="str">
        <f>_xlfn.IFERROR(VLOOKUP(I32,'KAYIT LİSTESİ'!$B$4:$H$113,5,0)," ")</f>
        <v> </v>
      </c>
      <c r="M32" s="266" t="str">
        <f>_xlfn.IFERROR(VLOOKUP(I32,'KAYIT LİSTESİ'!$B$4:$H$113,6,0)," ")</f>
        <v> </v>
      </c>
    </row>
    <row r="33" spans="1:13" s="70" customFormat="1" ht="20.25" customHeight="1">
      <c r="A33" s="77">
        <v>6</v>
      </c>
      <c r="B33" s="77" t="s">
        <v>198</v>
      </c>
      <c r="C33" s="193" t="str">
        <f>_xlfn.IFERROR(VLOOKUP(B33,'KAYIT LİSTESİ'!$B$4:$H$113,3,0)," ")</f>
        <v> </v>
      </c>
      <c r="D33" s="409" t="str">
        <f>_xlfn.IFERROR(VLOOKUP(B33,'KAYIT LİSTESİ'!$B$4:$H$113,4,0)," ")</f>
        <v> </v>
      </c>
      <c r="E33" s="266" t="str">
        <f>_xlfn.IFERROR(VLOOKUP(B33,'KAYIT LİSTESİ'!$B$4:$H$113,5,0)," ")</f>
        <v> </v>
      </c>
      <c r="F33" s="266" t="str">
        <f>_xlfn.IFERROR(VLOOKUP(B33,'KAYIT LİSTESİ'!$B$4:$H$113,6,0)," ")</f>
        <v> </v>
      </c>
      <c r="G33" s="250"/>
      <c r="H33" s="77">
        <v>6</v>
      </c>
      <c r="I33" s="77" t="s">
        <v>462</v>
      </c>
      <c r="J33" s="193" t="str">
        <f>_xlfn.IFERROR(VLOOKUP(I33,'KAYIT LİSTESİ'!$B$4:$H$113,3,0)," ")</f>
        <v> </v>
      </c>
      <c r="K33" s="409" t="str">
        <f>_xlfn.IFERROR(VLOOKUP(I33,'KAYIT LİSTESİ'!$B$4:$H$113,4,0)," ")</f>
        <v> </v>
      </c>
      <c r="L33" s="266" t="str">
        <f>_xlfn.IFERROR(VLOOKUP(I33,'KAYIT LİSTESİ'!$B$4:$H$113,5,0)," ")</f>
        <v> </v>
      </c>
      <c r="M33" s="266" t="str">
        <f>_xlfn.IFERROR(VLOOKUP(I33,'KAYIT LİSTESİ'!$B$4:$H$113,6,0)," ")</f>
        <v> </v>
      </c>
    </row>
    <row r="34" spans="1:13" s="70" customFormat="1" ht="20.25" customHeight="1">
      <c r="A34" s="77">
        <v>7</v>
      </c>
      <c r="B34" s="77" t="s">
        <v>199</v>
      </c>
      <c r="C34" s="193" t="str">
        <f>_xlfn.IFERROR(VLOOKUP(B34,'KAYIT LİSTESİ'!$B$4:$H$113,3,0)," ")</f>
        <v> </v>
      </c>
      <c r="D34" s="409" t="str">
        <f>_xlfn.IFERROR(VLOOKUP(B34,'KAYIT LİSTESİ'!$B$4:$H$113,4,0)," ")</f>
        <v> </v>
      </c>
      <c r="E34" s="266" t="str">
        <f>_xlfn.IFERROR(VLOOKUP(B34,'KAYIT LİSTESİ'!$B$4:$H$113,5,0)," ")</f>
        <v> </v>
      </c>
      <c r="F34" s="266" t="str">
        <f>_xlfn.IFERROR(VLOOKUP(B34,'KAYIT LİSTESİ'!$B$4:$H$113,6,0)," ")</f>
        <v> </v>
      </c>
      <c r="G34" s="250"/>
      <c r="H34" s="77">
        <v>7</v>
      </c>
      <c r="I34" s="77" t="s">
        <v>463</v>
      </c>
      <c r="J34" s="193" t="str">
        <f>_xlfn.IFERROR(VLOOKUP(I34,'KAYIT LİSTESİ'!$B$4:$H$113,3,0)," ")</f>
        <v> </v>
      </c>
      <c r="K34" s="409" t="str">
        <f>_xlfn.IFERROR(VLOOKUP(I34,'KAYIT LİSTESİ'!$B$4:$H$113,4,0)," ")</f>
        <v> </v>
      </c>
      <c r="L34" s="266" t="str">
        <f>_xlfn.IFERROR(VLOOKUP(I34,'KAYIT LİSTESİ'!$B$4:$H$113,5,0)," ")</f>
        <v> </v>
      </c>
      <c r="M34" s="266" t="str">
        <f>_xlfn.IFERROR(VLOOKUP(I34,'KAYIT LİSTESİ'!$B$4:$H$113,6,0)," ")</f>
        <v> </v>
      </c>
    </row>
    <row r="35" spans="1:13" s="70" customFormat="1" ht="20.25" customHeight="1">
      <c r="A35" s="77">
        <v>8</v>
      </c>
      <c r="B35" s="77" t="s">
        <v>200</v>
      </c>
      <c r="C35" s="193" t="str">
        <f>_xlfn.IFERROR(VLOOKUP(B35,'KAYIT LİSTESİ'!$B$4:$H$113,3,0)," ")</f>
        <v> </v>
      </c>
      <c r="D35" s="409" t="str">
        <f>_xlfn.IFERROR(VLOOKUP(B35,'KAYIT LİSTESİ'!$B$4:$H$113,4,0)," ")</f>
        <v> </v>
      </c>
      <c r="E35" s="266" t="str">
        <f>_xlfn.IFERROR(VLOOKUP(B35,'KAYIT LİSTESİ'!$B$4:$H$113,5,0)," ")</f>
        <v> </v>
      </c>
      <c r="F35" s="266" t="str">
        <f>_xlfn.IFERROR(VLOOKUP(B35,'KAYIT LİSTESİ'!$B$4:$H$113,6,0)," ")</f>
        <v> </v>
      </c>
      <c r="G35" s="250"/>
      <c r="H35" s="77">
        <v>8</v>
      </c>
      <c r="I35" s="77" t="s">
        <v>464</v>
      </c>
      <c r="J35" s="193" t="str">
        <f>_xlfn.IFERROR(VLOOKUP(I35,'KAYIT LİSTESİ'!$B$4:$H$113,3,0)," ")</f>
        <v> </v>
      </c>
      <c r="K35" s="409" t="str">
        <f>_xlfn.IFERROR(VLOOKUP(I35,'KAYIT LİSTESİ'!$B$4:$H$113,4,0)," ")</f>
        <v> </v>
      </c>
      <c r="L35" s="266" t="str">
        <f>_xlfn.IFERROR(VLOOKUP(I35,'KAYIT LİSTESİ'!$B$4:$H$113,5,0)," ")</f>
        <v> </v>
      </c>
      <c r="M35" s="266" t="str">
        <f>_xlfn.IFERROR(VLOOKUP(I35,'KAYIT LİSTESİ'!$B$4:$H$113,6,0)," ")</f>
        <v> </v>
      </c>
    </row>
    <row r="36" spans="1:13" s="70" customFormat="1" ht="20.25" customHeight="1">
      <c r="A36" s="77">
        <v>9</v>
      </c>
      <c r="B36" s="77" t="s">
        <v>201</v>
      </c>
      <c r="C36" s="193" t="str">
        <f>_xlfn.IFERROR(VLOOKUP(B36,'KAYIT LİSTESİ'!$B$4:$H$113,3,0)," ")</f>
        <v> </v>
      </c>
      <c r="D36" s="409" t="str">
        <f>_xlfn.IFERROR(VLOOKUP(B36,'KAYIT LİSTESİ'!$B$4:$H$113,4,0)," ")</f>
        <v> </v>
      </c>
      <c r="E36" s="266" t="str">
        <f>_xlfn.IFERROR(VLOOKUP(B36,'KAYIT LİSTESİ'!$B$4:$H$113,5,0)," ")</f>
        <v> </v>
      </c>
      <c r="F36" s="266" t="str">
        <f>_xlfn.IFERROR(VLOOKUP(B36,'KAYIT LİSTESİ'!$B$4:$H$113,6,0)," ")</f>
        <v> </v>
      </c>
      <c r="G36" s="250"/>
      <c r="H36" s="77">
        <v>9</v>
      </c>
      <c r="I36" s="77" t="s">
        <v>465</v>
      </c>
      <c r="J36" s="193" t="str">
        <f>_xlfn.IFERROR(VLOOKUP(I36,'KAYIT LİSTESİ'!$B$4:$H$113,3,0)," ")</f>
        <v> </v>
      </c>
      <c r="K36" s="409" t="str">
        <f>_xlfn.IFERROR(VLOOKUP(I36,'KAYIT LİSTESİ'!$B$4:$H$113,4,0)," ")</f>
        <v> </v>
      </c>
      <c r="L36" s="266" t="str">
        <f>_xlfn.IFERROR(VLOOKUP(I36,'KAYIT LİSTESİ'!$B$4:$H$113,5,0)," ")</f>
        <v> </v>
      </c>
      <c r="M36" s="266" t="str">
        <f>_xlfn.IFERROR(VLOOKUP(I36,'KAYIT LİSTESİ'!$B$4:$H$113,6,0)," ")</f>
        <v> </v>
      </c>
    </row>
    <row r="37" spans="1:13" s="70" customFormat="1" ht="20.25" customHeight="1">
      <c r="A37" s="77">
        <v>10</v>
      </c>
      <c r="B37" s="77" t="s">
        <v>202</v>
      </c>
      <c r="C37" s="193" t="str">
        <f>_xlfn.IFERROR(VLOOKUP(B37,'KAYIT LİSTESİ'!$B$4:$H$113,3,0)," ")</f>
        <v> </v>
      </c>
      <c r="D37" s="409" t="str">
        <f>_xlfn.IFERROR(VLOOKUP(B37,'KAYIT LİSTESİ'!$B$4:$H$113,4,0)," ")</f>
        <v> </v>
      </c>
      <c r="E37" s="266" t="str">
        <f>_xlfn.IFERROR(VLOOKUP(B37,'KAYIT LİSTESİ'!$B$4:$H$113,5,0)," ")</f>
        <v> </v>
      </c>
      <c r="F37" s="266" t="str">
        <f>_xlfn.IFERROR(VLOOKUP(B37,'KAYIT LİSTESİ'!$B$4:$H$113,6,0)," ")</f>
        <v> </v>
      </c>
      <c r="G37" s="250"/>
      <c r="H37" s="77">
        <v>10</v>
      </c>
      <c r="I37" s="77" t="s">
        <v>466</v>
      </c>
      <c r="J37" s="193" t="str">
        <f>_xlfn.IFERROR(VLOOKUP(I37,'KAYIT LİSTESİ'!$B$4:$H$113,3,0)," ")</f>
        <v> </v>
      </c>
      <c r="K37" s="409" t="str">
        <f>_xlfn.IFERROR(VLOOKUP(I37,'KAYIT LİSTESİ'!$B$4:$H$113,4,0)," ")</f>
        <v> </v>
      </c>
      <c r="L37" s="266" t="str">
        <f>_xlfn.IFERROR(VLOOKUP(I37,'KAYIT LİSTESİ'!$B$4:$H$113,5,0)," ")</f>
        <v> </v>
      </c>
      <c r="M37" s="266" t="str">
        <f>_xlfn.IFERROR(VLOOKUP(I37,'KAYIT LİSTESİ'!$B$4:$H$113,6,0)," ")</f>
        <v> </v>
      </c>
    </row>
    <row r="38" spans="1:13" s="70" customFormat="1" ht="20.25" customHeight="1">
      <c r="A38" s="77">
        <v>11</v>
      </c>
      <c r="B38" s="77" t="s">
        <v>203</v>
      </c>
      <c r="C38" s="193" t="str">
        <f>_xlfn.IFERROR(VLOOKUP(B38,'KAYIT LİSTESİ'!$B$4:$H$113,3,0)," ")</f>
        <v> </v>
      </c>
      <c r="D38" s="409" t="str">
        <f>_xlfn.IFERROR(VLOOKUP(B38,'KAYIT LİSTESİ'!$B$4:$H$113,4,0)," ")</f>
        <v> </v>
      </c>
      <c r="E38" s="266" t="str">
        <f>_xlfn.IFERROR(VLOOKUP(B38,'KAYIT LİSTESİ'!$B$4:$H$113,5,0)," ")</f>
        <v> </v>
      </c>
      <c r="F38" s="266" t="str">
        <f>_xlfn.IFERROR(VLOOKUP(B38,'KAYIT LİSTESİ'!$B$4:$H$113,6,0)," ")</f>
        <v> </v>
      </c>
      <c r="G38" s="250"/>
      <c r="H38" s="77">
        <v>11</v>
      </c>
      <c r="I38" s="77" t="s">
        <v>467</v>
      </c>
      <c r="J38" s="193" t="str">
        <f>_xlfn.IFERROR(VLOOKUP(I38,'KAYIT LİSTESİ'!$B$4:$H$113,3,0)," ")</f>
        <v> </v>
      </c>
      <c r="K38" s="409" t="str">
        <f>_xlfn.IFERROR(VLOOKUP(I38,'KAYIT LİSTESİ'!$B$4:$H$113,4,0)," ")</f>
        <v> </v>
      </c>
      <c r="L38" s="266" t="str">
        <f>_xlfn.IFERROR(VLOOKUP(I38,'KAYIT LİSTESİ'!$B$4:$H$113,5,0)," ")</f>
        <v> </v>
      </c>
      <c r="M38" s="266" t="str">
        <f>_xlfn.IFERROR(VLOOKUP(I38,'KAYIT LİSTESİ'!$B$4:$H$113,6,0)," ")</f>
        <v> </v>
      </c>
    </row>
    <row r="39" spans="1:13" s="70" customFormat="1" ht="20.25" customHeight="1">
      <c r="A39" s="77">
        <v>12</v>
      </c>
      <c r="B39" s="77" t="s">
        <v>204</v>
      </c>
      <c r="C39" s="193" t="str">
        <f>_xlfn.IFERROR(VLOOKUP(B39,'KAYIT LİSTESİ'!$B$4:$H$113,3,0)," ")</f>
        <v> </v>
      </c>
      <c r="D39" s="409" t="str">
        <f>_xlfn.IFERROR(VLOOKUP(B39,'KAYIT LİSTESİ'!$B$4:$H$113,4,0)," ")</f>
        <v> </v>
      </c>
      <c r="E39" s="266" t="str">
        <f>_xlfn.IFERROR(VLOOKUP(B39,'KAYIT LİSTESİ'!$B$4:$H$113,5,0)," ")</f>
        <v> </v>
      </c>
      <c r="F39" s="266" t="str">
        <f>_xlfn.IFERROR(VLOOKUP(B39,'KAYIT LİSTESİ'!$B$4:$H$113,6,0)," ")</f>
        <v> </v>
      </c>
      <c r="G39" s="250"/>
      <c r="H39" s="77">
        <v>12</v>
      </c>
      <c r="I39" s="77" t="s">
        <v>468</v>
      </c>
      <c r="J39" s="193" t="str">
        <f>_xlfn.IFERROR(VLOOKUP(I39,'KAYIT LİSTESİ'!$B$4:$H$113,3,0)," ")</f>
        <v> </v>
      </c>
      <c r="K39" s="409" t="str">
        <f>_xlfn.IFERROR(VLOOKUP(I39,'KAYIT LİSTESİ'!$B$4:$H$113,4,0)," ")</f>
        <v> </v>
      </c>
      <c r="L39" s="266" t="str">
        <f>_xlfn.IFERROR(VLOOKUP(I39,'KAYIT LİSTESİ'!$B$4:$H$113,5,0)," ")</f>
        <v> </v>
      </c>
      <c r="M39" s="266" t="str">
        <f>_xlfn.IFERROR(VLOOKUP(I39,'KAYIT LİSTESİ'!$B$4:$H$113,6,0)," ")</f>
        <v> </v>
      </c>
    </row>
    <row r="40" spans="1:14" s="4" customFormat="1" ht="17.25" customHeight="1">
      <c r="A40" s="609" t="s">
        <v>694</v>
      </c>
      <c r="B40" s="609"/>
      <c r="C40" s="609"/>
      <c r="D40" s="609"/>
      <c r="E40" s="609"/>
      <c r="F40" s="407" t="s">
        <v>869</v>
      </c>
      <c r="G40" s="242"/>
      <c r="H40" s="609" t="s">
        <v>695</v>
      </c>
      <c r="I40" s="609"/>
      <c r="J40" s="609"/>
      <c r="K40" s="609"/>
      <c r="L40" s="609"/>
      <c r="M40" s="407" t="s">
        <v>867</v>
      </c>
      <c r="N40" s="242"/>
    </row>
    <row r="41" spans="1:13" ht="28.5" customHeight="1">
      <c r="A41" s="247" t="s">
        <v>5</v>
      </c>
      <c r="B41" s="247"/>
      <c r="C41" s="248" t="s">
        <v>81</v>
      </c>
      <c r="D41" s="408" t="s">
        <v>18</v>
      </c>
      <c r="E41" s="411" t="s">
        <v>6</v>
      </c>
      <c r="F41" s="411" t="s">
        <v>21</v>
      </c>
      <c r="G41" s="249"/>
      <c r="H41" s="247" t="s">
        <v>5</v>
      </c>
      <c r="I41" s="247"/>
      <c r="J41" s="248" t="s">
        <v>81</v>
      </c>
      <c r="K41" s="408" t="s">
        <v>18</v>
      </c>
      <c r="L41" s="411" t="s">
        <v>6</v>
      </c>
      <c r="M41" s="411" t="s">
        <v>21</v>
      </c>
    </row>
    <row r="42" spans="1:13" s="70" customFormat="1" ht="20.25" customHeight="1">
      <c r="A42" s="77">
        <v>1</v>
      </c>
      <c r="B42" s="77" t="s">
        <v>156</v>
      </c>
      <c r="C42" s="193">
        <f>_xlfn.IFERROR(VLOOKUP(B42,'KAYIT LİSTESİ'!$B$4:$H$113,3,0)," ")</f>
        <v>205</v>
      </c>
      <c r="D42" s="409">
        <f>_xlfn.IFERROR(VLOOKUP(B42,'KAYIT LİSTESİ'!$B$4:$H$113,4,0)," ")</f>
        <v>35431</v>
      </c>
      <c r="E42" s="266" t="str">
        <f>_xlfn.IFERROR(VLOOKUP(B42,'KAYIT LİSTESİ'!$B$4:$H$113,5,0)," ")</f>
        <v>MERYEM ÇANAKÇI</v>
      </c>
      <c r="F42" s="266" t="str">
        <f>_xlfn.IFERROR(VLOOKUP(B42,'KAYIT LİSTESİ'!$B$4:$H$113,6,0)," ")</f>
        <v>BURSA</v>
      </c>
      <c r="G42" s="250"/>
      <c r="H42" s="77">
        <v>1</v>
      </c>
      <c r="I42" s="77" t="s">
        <v>728</v>
      </c>
      <c r="J42" s="193">
        <f>_xlfn.IFERROR(VLOOKUP(I42,'KAYIT LİSTESİ'!$B$4:$H$113,3,0)," ")</f>
        <v>145</v>
      </c>
      <c r="K42" s="409">
        <f>_xlfn.IFERROR(VLOOKUP(I42,'KAYIT LİSTESİ'!$B$4:$H$113,4,0)," ")</f>
        <v>35896</v>
      </c>
      <c r="L42" s="266" t="str">
        <f>_xlfn.IFERROR(VLOOKUP(I42,'KAYIT LİSTESİ'!$B$4:$H$113,5,0)," ")</f>
        <v>HACER PARLAR</v>
      </c>
      <c r="M42" s="266" t="str">
        <f>_xlfn.IFERROR(VLOOKUP(I42,'KAYIT LİSTESİ'!$B$4:$H$113,6,0)," ")</f>
        <v>ANKARA</v>
      </c>
    </row>
    <row r="43" spans="1:13" s="70" customFormat="1" ht="20.25" customHeight="1">
      <c r="A43" s="77">
        <v>2</v>
      </c>
      <c r="B43" s="77" t="s">
        <v>157</v>
      </c>
      <c r="C43" s="193">
        <f>_xlfn.IFERROR(VLOOKUP(B43,'KAYIT LİSTESİ'!$B$4:$H$113,3,0)," ")</f>
        <v>567</v>
      </c>
      <c r="D43" s="409">
        <f>_xlfn.IFERROR(VLOOKUP(B43,'KAYIT LİSTESİ'!$B$4:$H$113,4,0)," ")</f>
        <v>35374</v>
      </c>
      <c r="E43" s="266" t="str">
        <f>_xlfn.IFERROR(VLOOKUP(B43,'KAYIT LİSTESİ'!$B$4:$H$113,5,0)," ")</f>
        <v>EZGİ KARAPINAR</v>
      </c>
      <c r="F43" s="266" t="str">
        <f>_xlfn.IFERROR(VLOOKUP(B43,'KAYIT LİSTESİ'!$B$4:$H$113,6,0)," ")</f>
        <v>ANKARA</v>
      </c>
      <c r="G43" s="250"/>
      <c r="H43" s="77">
        <v>2</v>
      </c>
      <c r="I43" s="77" t="s">
        <v>729</v>
      </c>
      <c r="J43" s="193">
        <f>_xlfn.IFERROR(VLOOKUP(I43,'KAYIT LİSTESİ'!$B$4:$H$113,3,0)," ")</f>
        <v>141</v>
      </c>
      <c r="K43" s="409">
        <f>_xlfn.IFERROR(VLOOKUP(I43,'KAYIT LİSTESİ'!$B$4:$H$113,4,0)," ")</f>
        <v>35796</v>
      </c>
      <c r="L43" s="266" t="str">
        <f>_xlfn.IFERROR(VLOOKUP(I43,'KAYIT LİSTESİ'!$B$4:$H$113,5,0)," ")</f>
        <v>EMİNE SELDA KIRDEMİR</v>
      </c>
      <c r="M43" s="266" t="str">
        <f>_xlfn.IFERROR(VLOOKUP(I43,'KAYIT LİSTESİ'!$B$4:$H$113,6,0)," ")</f>
        <v>SAKARYA</v>
      </c>
    </row>
    <row r="44" spans="1:13" s="70" customFormat="1" ht="20.25" customHeight="1">
      <c r="A44" s="77">
        <v>3</v>
      </c>
      <c r="B44" s="77" t="s">
        <v>158</v>
      </c>
      <c r="C44" s="193">
        <f>_xlfn.IFERROR(VLOOKUP(B44,'KAYIT LİSTESİ'!$B$4:$H$113,3,0)," ")</f>
        <v>140</v>
      </c>
      <c r="D44" s="409">
        <f>_xlfn.IFERROR(VLOOKUP(B44,'KAYIT LİSTESİ'!$B$4:$H$113,4,0)," ")</f>
        <v>34844</v>
      </c>
      <c r="E44" s="266" t="str">
        <f>_xlfn.IFERROR(VLOOKUP(B44,'KAYIT LİSTESİ'!$B$4:$H$113,5,0)," ")</f>
        <v>ELİF ÖZMEN</v>
      </c>
      <c r="F44" s="266" t="str">
        <f>_xlfn.IFERROR(VLOOKUP(B44,'KAYIT LİSTESİ'!$B$4:$H$113,6,0)," ")</f>
        <v>KOCAELİ</v>
      </c>
      <c r="G44" s="250"/>
      <c r="H44" s="77">
        <v>3</v>
      </c>
      <c r="I44" s="77" t="s">
        <v>730</v>
      </c>
      <c r="J44" s="193">
        <f>_xlfn.IFERROR(VLOOKUP(I44,'KAYIT LİSTESİ'!$B$4:$H$113,3,0)," ")</f>
        <v>230</v>
      </c>
      <c r="K44" s="409">
        <f>_xlfn.IFERROR(VLOOKUP(I44,'KAYIT LİSTESİ'!$B$4:$H$113,4,0)," ")</f>
        <v>36060</v>
      </c>
      <c r="L44" s="266" t="str">
        <f>_xlfn.IFERROR(VLOOKUP(I44,'KAYIT LİSTESİ'!$B$4:$H$113,5,0)," ")</f>
        <v>MERVE MENEKŞE</v>
      </c>
      <c r="M44" s="266" t="str">
        <f>_xlfn.IFERROR(VLOOKUP(I44,'KAYIT LİSTESİ'!$B$4:$H$113,6,0)," ")</f>
        <v>ANKARA</v>
      </c>
    </row>
    <row r="45" spans="1:13" s="70" customFormat="1" ht="20.25" customHeight="1">
      <c r="A45" s="77">
        <v>4</v>
      </c>
      <c r="B45" s="77" t="s">
        <v>159</v>
      </c>
      <c r="C45" s="193" t="str">
        <f>_xlfn.IFERROR(VLOOKUP(B45,'KAYIT LİSTESİ'!$B$4:$H$113,3,0)," ")</f>
        <v> </v>
      </c>
      <c r="D45" s="409" t="str">
        <f>_xlfn.IFERROR(VLOOKUP(B45,'KAYIT LİSTESİ'!$B$4:$H$113,4,0)," ")</f>
        <v> </v>
      </c>
      <c r="E45" s="266" t="str">
        <f>_xlfn.IFERROR(VLOOKUP(B45,'KAYIT LİSTESİ'!$B$4:$H$113,5,0)," ")</f>
        <v> </v>
      </c>
      <c r="F45" s="266" t="str">
        <f>_xlfn.IFERROR(VLOOKUP(B45,'KAYIT LİSTESİ'!$B$4:$H$113,6,0)," ")</f>
        <v> </v>
      </c>
      <c r="G45" s="250"/>
      <c r="H45" s="77">
        <v>4</v>
      </c>
      <c r="I45" s="77" t="s">
        <v>731</v>
      </c>
      <c r="J45" s="193">
        <f>_xlfn.IFERROR(VLOOKUP(I45,'KAYIT LİSTESİ'!$B$4:$H$113,3,0)," ")</f>
        <v>206</v>
      </c>
      <c r="K45" s="409">
        <f>_xlfn.IFERROR(VLOOKUP(I45,'KAYIT LİSTESİ'!$B$4:$H$113,4,0)," ")</f>
        <v>35431</v>
      </c>
      <c r="L45" s="266" t="str">
        <f>_xlfn.IFERROR(VLOOKUP(I45,'KAYIT LİSTESİ'!$B$4:$H$113,5,0)," ")</f>
        <v>NERMİN AYTEKİN</v>
      </c>
      <c r="M45" s="266" t="str">
        <f>_xlfn.IFERROR(VLOOKUP(I45,'KAYIT LİSTESİ'!$B$4:$H$113,6,0)," ")</f>
        <v>KONYA</v>
      </c>
    </row>
    <row r="46" spans="1:13" s="70" customFormat="1" ht="20.25" customHeight="1">
      <c r="A46" s="77">
        <v>5</v>
      </c>
      <c r="B46" s="77" t="s">
        <v>160</v>
      </c>
      <c r="C46" s="193" t="str">
        <f>_xlfn.IFERROR(VLOOKUP(B46,'KAYIT LİSTESİ'!$B$4:$H$113,3,0)," ")</f>
        <v> </v>
      </c>
      <c r="D46" s="409" t="str">
        <f>_xlfn.IFERROR(VLOOKUP(B46,'KAYIT LİSTESİ'!$B$4:$H$113,4,0)," ")</f>
        <v> </v>
      </c>
      <c r="E46" s="266" t="str">
        <f>_xlfn.IFERROR(VLOOKUP(B46,'KAYIT LİSTESİ'!$B$4:$H$113,5,0)," ")</f>
        <v> </v>
      </c>
      <c r="F46" s="266" t="str">
        <f>_xlfn.IFERROR(VLOOKUP(B46,'KAYIT LİSTESİ'!$B$4:$H$113,6,0)," ")</f>
        <v> </v>
      </c>
      <c r="G46" s="250"/>
      <c r="H46" s="77">
        <v>5</v>
      </c>
      <c r="I46" s="77" t="s">
        <v>732</v>
      </c>
      <c r="J46" s="193">
        <f>_xlfn.IFERROR(VLOOKUP(I46,'KAYIT LİSTESİ'!$B$4:$H$113,3,0)," ")</f>
        <v>199</v>
      </c>
      <c r="K46" s="409">
        <f>_xlfn.IFERROR(VLOOKUP(I46,'KAYIT LİSTESİ'!$B$4:$H$113,4,0)," ")</f>
        <v>34882</v>
      </c>
      <c r="L46" s="266" t="str">
        <f>_xlfn.IFERROR(VLOOKUP(I46,'KAYIT LİSTESİ'!$B$4:$H$113,5,0)," ")</f>
        <v>KADRİYE AYDIN</v>
      </c>
      <c r="M46" s="266" t="str">
        <f>_xlfn.IFERROR(VLOOKUP(I46,'KAYIT LİSTESİ'!$B$4:$H$113,6,0)," ")</f>
        <v>MERSİN</v>
      </c>
    </row>
    <row r="47" spans="1:13" s="70" customFormat="1" ht="20.25" customHeight="1">
      <c r="A47" s="77">
        <v>6</v>
      </c>
      <c r="B47" s="77" t="s">
        <v>161</v>
      </c>
      <c r="C47" s="193" t="str">
        <f>_xlfn.IFERROR(VLOOKUP(B47,'KAYIT LİSTESİ'!$B$4:$H$113,3,0)," ")</f>
        <v> </v>
      </c>
      <c r="D47" s="409" t="str">
        <f>_xlfn.IFERROR(VLOOKUP(B47,'KAYIT LİSTESİ'!$B$4:$H$113,4,0)," ")</f>
        <v> </v>
      </c>
      <c r="E47" s="266" t="str">
        <f>_xlfn.IFERROR(VLOOKUP(B47,'KAYIT LİSTESİ'!$B$4:$H$113,5,0)," ")</f>
        <v> </v>
      </c>
      <c r="F47" s="266" t="str">
        <f>_xlfn.IFERROR(VLOOKUP(B47,'KAYIT LİSTESİ'!$B$4:$H$113,6,0)," ")</f>
        <v> </v>
      </c>
      <c r="G47" s="250"/>
      <c r="H47" s="77">
        <v>6</v>
      </c>
      <c r="I47" s="77" t="s">
        <v>733</v>
      </c>
      <c r="J47" s="193" t="str">
        <f>_xlfn.IFERROR(VLOOKUP(I47,'KAYIT LİSTESİ'!$B$4:$H$113,3,0)," ")</f>
        <v> </v>
      </c>
      <c r="K47" s="409" t="str">
        <f>_xlfn.IFERROR(VLOOKUP(I47,'KAYIT LİSTESİ'!$B$4:$H$113,4,0)," ")</f>
        <v> </v>
      </c>
      <c r="L47" s="266" t="str">
        <f>_xlfn.IFERROR(VLOOKUP(I47,'KAYIT LİSTESİ'!$B$4:$H$113,5,0)," ")</f>
        <v> </v>
      </c>
      <c r="M47" s="266" t="str">
        <f>_xlfn.IFERROR(VLOOKUP(I47,'KAYIT LİSTESİ'!$B$4:$H$113,6,0)," ")</f>
        <v> </v>
      </c>
    </row>
    <row r="48" spans="1:13" s="70" customFormat="1" ht="20.25" customHeight="1">
      <c r="A48" s="77">
        <v>7</v>
      </c>
      <c r="B48" s="77" t="s">
        <v>162</v>
      </c>
      <c r="C48" s="193" t="str">
        <f>_xlfn.IFERROR(VLOOKUP(B48,'KAYIT LİSTESİ'!$B$4:$H$113,3,0)," ")</f>
        <v> </v>
      </c>
      <c r="D48" s="409" t="str">
        <f>_xlfn.IFERROR(VLOOKUP(B48,'KAYIT LİSTESİ'!$B$4:$H$113,4,0)," ")</f>
        <v> </v>
      </c>
      <c r="E48" s="266" t="str">
        <f>_xlfn.IFERROR(VLOOKUP(B48,'KAYIT LİSTESİ'!$B$4:$H$113,5,0)," ")</f>
        <v> </v>
      </c>
      <c r="F48" s="266" t="str">
        <f>_xlfn.IFERROR(VLOOKUP(B48,'KAYIT LİSTESİ'!$B$4:$H$113,6,0)," ")</f>
        <v> </v>
      </c>
      <c r="G48" s="250"/>
      <c r="H48" s="77">
        <v>7</v>
      </c>
      <c r="I48" s="77" t="s">
        <v>734</v>
      </c>
      <c r="J48" s="193" t="str">
        <f>_xlfn.IFERROR(VLOOKUP(I48,'KAYIT LİSTESİ'!$B$4:$H$113,3,0)," ")</f>
        <v> </v>
      </c>
      <c r="K48" s="409" t="str">
        <f>_xlfn.IFERROR(VLOOKUP(I48,'KAYIT LİSTESİ'!$B$4:$H$113,4,0)," ")</f>
        <v> </v>
      </c>
      <c r="L48" s="266" t="str">
        <f>_xlfn.IFERROR(VLOOKUP(I48,'KAYIT LİSTESİ'!$B$4:$H$113,5,0)," ")</f>
        <v> </v>
      </c>
      <c r="M48" s="266" t="str">
        <f>_xlfn.IFERROR(VLOOKUP(I48,'KAYIT LİSTESİ'!$B$4:$H$113,6,0)," ")</f>
        <v> </v>
      </c>
    </row>
    <row r="49" spans="1:13" s="70" customFormat="1" ht="20.25" customHeight="1">
      <c r="A49" s="77">
        <v>8</v>
      </c>
      <c r="B49" s="77" t="s">
        <v>163</v>
      </c>
      <c r="C49" s="193" t="str">
        <f>_xlfn.IFERROR(VLOOKUP(B49,'KAYIT LİSTESİ'!$B$4:$H$113,3,0)," ")</f>
        <v> </v>
      </c>
      <c r="D49" s="409" t="str">
        <f>_xlfn.IFERROR(VLOOKUP(B49,'KAYIT LİSTESİ'!$B$4:$H$113,4,0)," ")</f>
        <v> </v>
      </c>
      <c r="E49" s="266" t="str">
        <f>_xlfn.IFERROR(VLOOKUP(B49,'KAYIT LİSTESİ'!$B$4:$H$113,5,0)," ")</f>
        <v> </v>
      </c>
      <c r="F49" s="266" t="str">
        <f>_xlfn.IFERROR(VLOOKUP(B49,'KAYIT LİSTESİ'!$B$4:$H$113,6,0)," ")</f>
        <v> </v>
      </c>
      <c r="G49" s="250"/>
      <c r="H49" s="77">
        <v>8</v>
      </c>
      <c r="I49" s="77" t="s">
        <v>735</v>
      </c>
      <c r="J49" s="193" t="str">
        <f>_xlfn.IFERROR(VLOOKUP(I49,'KAYIT LİSTESİ'!$B$4:$H$113,3,0)," ")</f>
        <v> </v>
      </c>
      <c r="K49" s="409" t="str">
        <f>_xlfn.IFERROR(VLOOKUP(I49,'KAYIT LİSTESİ'!$B$4:$H$113,4,0)," ")</f>
        <v> </v>
      </c>
      <c r="L49" s="266" t="str">
        <f>_xlfn.IFERROR(VLOOKUP(I49,'KAYIT LİSTESİ'!$B$4:$H$113,5,0)," ")</f>
        <v> </v>
      </c>
      <c r="M49" s="266" t="str">
        <f>_xlfn.IFERROR(VLOOKUP(I49,'KAYIT LİSTESİ'!$B$4:$H$113,6,0)," ")</f>
        <v> </v>
      </c>
    </row>
    <row r="50" spans="1:14" s="4" customFormat="1" ht="17.25" customHeight="1">
      <c r="A50" s="609" t="s">
        <v>866</v>
      </c>
      <c r="B50" s="609"/>
      <c r="C50" s="609"/>
      <c r="D50" s="609"/>
      <c r="E50" s="609"/>
      <c r="F50" s="407" t="s">
        <v>867</v>
      </c>
      <c r="G50" s="242"/>
      <c r="H50" s="609" t="s">
        <v>696</v>
      </c>
      <c r="I50" s="609"/>
      <c r="J50" s="609"/>
      <c r="K50" s="609"/>
      <c r="L50" s="609"/>
      <c r="M50" s="407" t="s">
        <v>868</v>
      </c>
      <c r="N50" s="242"/>
    </row>
    <row r="51" spans="1:13" ht="28.5" customHeight="1">
      <c r="A51" s="247" t="s">
        <v>5</v>
      </c>
      <c r="B51" s="247"/>
      <c r="C51" s="248" t="s">
        <v>81</v>
      </c>
      <c r="D51" s="408" t="s">
        <v>18</v>
      </c>
      <c r="E51" s="411" t="s">
        <v>6</v>
      </c>
      <c r="F51" s="411" t="s">
        <v>21</v>
      </c>
      <c r="G51" s="249"/>
      <c r="H51" s="247" t="s">
        <v>5</v>
      </c>
      <c r="I51" s="247"/>
      <c r="J51" s="248" t="s">
        <v>81</v>
      </c>
      <c r="K51" s="408" t="s">
        <v>18</v>
      </c>
      <c r="L51" s="411" t="s">
        <v>6</v>
      </c>
      <c r="M51" s="411" t="s">
        <v>21</v>
      </c>
    </row>
    <row r="52" spans="1:13" s="70" customFormat="1" ht="20.25" customHeight="1">
      <c r="A52" s="77">
        <v>1</v>
      </c>
      <c r="B52" s="77" t="s">
        <v>280</v>
      </c>
      <c r="C52" s="193">
        <f>_xlfn.IFERROR(VLOOKUP(B52,'KAYIT LİSTESİ'!$B$4:$H$113,3,0)," ")</f>
        <v>204</v>
      </c>
      <c r="D52" s="409">
        <f>_xlfn.IFERROR(VLOOKUP(B52,'KAYIT LİSTESİ'!$B$4:$H$113,4,0)," ")</f>
        <v>35796</v>
      </c>
      <c r="E52" s="266" t="str">
        <f>_xlfn.IFERROR(VLOOKUP(B52,'KAYIT LİSTESİ'!$B$4:$H$113,5,0)," ")</f>
        <v>MERVE YILMAZER</v>
      </c>
      <c r="F52" s="266" t="str">
        <f>_xlfn.IFERROR(VLOOKUP(B52,'KAYIT LİSTESİ'!$B$4:$H$113,6,0)," ")</f>
        <v>ANKARA</v>
      </c>
      <c r="G52" s="250"/>
      <c r="H52" s="77">
        <v>1</v>
      </c>
      <c r="I52" s="77" t="s">
        <v>224</v>
      </c>
      <c r="J52" s="193">
        <f>_xlfn.IFERROR(VLOOKUP(I52,'KAYIT LİSTESİ'!$B$4:$H$113,3,0)," ")</f>
        <v>210</v>
      </c>
      <c r="K52" s="409">
        <f>_xlfn.IFERROR(VLOOKUP(I52,'KAYIT LİSTESİ'!$B$4:$H$113,4,0)," ")</f>
        <v>35874</v>
      </c>
      <c r="L52" s="266" t="str">
        <f>_xlfn.IFERROR(VLOOKUP(I52,'KAYIT LİSTESİ'!$B$4:$H$113,5,0)," ")</f>
        <v>RAZİYE ÇOBAN</v>
      </c>
      <c r="M52" s="266" t="str">
        <f>_xlfn.IFERROR(VLOOKUP(I52,'KAYIT LİSTESİ'!$B$4:$H$113,6,0)," ")</f>
        <v>KONYA</v>
      </c>
    </row>
    <row r="53" spans="1:13" s="70" customFormat="1" ht="20.25" customHeight="1">
      <c r="A53" s="77">
        <v>2</v>
      </c>
      <c r="B53" s="77" t="s">
        <v>281</v>
      </c>
      <c r="C53" s="193">
        <f>_xlfn.IFERROR(VLOOKUP(B53,'KAYIT LİSTESİ'!$B$4:$H$113,3,0)," ")</f>
        <v>146</v>
      </c>
      <c r="D53" s="409">
        <f>_xlfn.IFERROR(VLOOKUP(B53,'KAYIT LİSTESİ'!$B$4:$H$113,4,0)," ")</f>
        <v>35543</v>
      </c>
      <c r="E53" s="266" t="str">
        <f>_xlfn.IFERROR(VLOOKUP(B53,'KAYIT LİSTESİ'!$B$4:$H$113,5,0)," ")</f>
        <v>HATİCE GÜNDÜZ</v>
      </c>
      <c r="F53" s="266" t="str">
        <f>_xlfn.IFERROR(VLOOKUP(B53,'KAYIT LİSTESİ'!$B$4:$H$113,6,0)," ")</f>
        <v>KONYA</v>
      </c>
      <c r="G53" s="250"/>
      <c r="H53" s="77">
        <v>2</v>
      </c>
      <c r="I53" s="77" t="s">
        <v>225</v>
      </c>
      <c r="J53" s="193">
        <f>_xlfn.IFERROR(VLOOKUP(I53,'KAYIT LİSTESİ'!$B$4:$H$113,3,0)," ")</f>
        <v>239</v>
      </c>
      <c r="K53" s="409">
        <f>_xlfn.IFERROR(VLOOKUP(I53,'KAYIT LİSTESİ'!$B$4:$H$113,4,0)," ")</f>
        <v>34907</v>
      </c>
      <c r="L53" s="266" t="str">
        <f>_xlfn.IFERROR(VLOOKUP(I53,'KAYIT LİSTESİ'!$B$4:$H$113,5,0)," ")</f>
        <v>SARE BOSTANCI</v>
      </c>
      <c r="M53" s="266" t="str">
        <f>_xlfn.IFERROR(VLOOKUP(I53,'KAYIT LİSTESİ'!$B$4:$H$113,6,0)," ")</f>
        <v>ZONGULDAK</v>
      </c>
    </row>
    <row r="54" spans="1:13" s="70" customFormat="1" ht="20.25" customHeight="1">
      <c r="A54" s="77">
        <v>3</v>
      </c>
      <c r="B54" s="77" t="s">
        <v>282</v>
      </c>
      <c r="C54" s="193">
        <f>_xlfn.IFERROR(VLOOKUP(B54,'KAYIT LİSTESİ'!$B$4:$H$113,3,0)," ")</f>
        <v>131</v>
      </c>
      <c r="D54" s="409">
        <f>_xlfn.IFERROR(VLOOKUP(B54,'KAYIT LİSTESİ'!$B$4:$H$113,4,0)," ")</f>
        <v>35839</v>
      </c>
      <c r="E54" s="266" t="str">
        <f>_xlfn.IFERROR(VLOOKUP(B54,'KAYIT LİSTESİ'!$B$4:$H$113,5,0)," ")</f>
        <v>AYSU ÖNDER</v>
      </c>
      <c r="F54" s="266" t="str">
        <f>_xlfn.IFERROR(VLOOKUP(B54,'KAYIT LİSTESİ'!$B$4:$H$113,6,0)," ")</f>
        <v>ANKARA</v>
      </c>
      <c r="G54" s="250"/>
      <c r="H54" s="77">
        <v>3</v>
      </c>
      <c r="I54" s="77" t="s">
        <v>226</v>
      </c>
      <c r="J54" s="193" t="str">
        <f>_xlfn.IFERROR(VLOOKUP(I54,'KAYIT LİSTESİ'!$B$4:$H$113,3,0)," ")</f>
        <v> </v>
      </c>
      <c r="K54" s="409" t="str">
        <f>_xlfn.IFERROR(VLOOKUP(I54,'KAYIT LİSTESİ'!$B$4:$H$113,4,0)," ")</f>
        <v> </v>
      </c>
      <c r="L54" s="266" t="str">
        <f>_xlfn.IFERROR(VLOOKUP(I54,'KAYIT LİSTESİ'!$B$4:$H$113,5,0)," ")</f>
        <v> </v>
      </c>
      <c r="M54" s="266" t="str">
        <f>_xlfn.IFERROR(VLOOKUP(I54,'KAYIT LİSTESİ'!$B$4:$H$113,6,0)," ")</f>
        <v> </v>
      </c>
    </row>
    <row r="55" spans="1:13" s="70" customFormat="1" ht="20.25" customHeight="1">
      <c r="A55" s="77">
        <v>4</v>
      </c>
      <c r="B55" s="77" t="s">
        <v>283</v>
      </c>
      <c r="C55" s="193">
        <f>_xlfn.IFERROR(VLOOKUP(B55,'KAYIT LİSTESİ'!$B$4:$H$113,3,0)," ")</f>
        <v>215</v>
      </c>
      <c r="D55" s="409">
        <f>_xlfn.IFERROR(VLOOKUP(B55,'KAYIT LİSTESİ'!$B$4:$H$113,4,0)," ")</f>
        <v>36122</v>
      </c>
      <c r="E55" s="266" t="str">
        <f>_xlfn.IFERROR(VLOOKUP(B55,'KAYIT LİSTESİ'!$B$4:$H$113,5,0)," ")</f>
        <v>TUĞBA ŞAHİN</v>
      </c>
      <c r="F55" s="266" t="str">
        <f>_xlfn.IFERROR(VLOOKUP(B55,'KAYIT LİSTESİ'!$B$4:$H$113,6,0)," ")</f>
        <v>ANKARA</v>
      </c>
      <c r="G55" s="250"/>
      <c r="H55" s="77">
        <v>4</v>
      </c>
      <c r="I55" s="77" t="s">
        <v>227</v>
      </c>
      <c r="J55" s="193" t="str">
        <f>_xlfn.IFERROR(VLOOKUP(I55,'KAYIT LİSTESİ'!$B$4:$H$113,3,0)," ")</f>
        <v> </v>
      </c>
      <c r="K55" s="409" t="str">
        <f>_xlfn.IFERROR(VLOOKUP(I55,'KAYIT LİSTESİ'!$B$4:$H$113,4,0)," ")</f>
        <v> </v>
      </c>
      <c r="L55" s="266" t="str">
        <f>_xlfn.IFERROR(VLOOKUP(I55,'KAYIT LİSTESİ'!$B$4:$H$113,5,0)," ")</f>
        <v> </v>
      </c>
      <c r="M55" s="266" t="str">
        <f>_xlfn.IFERROR(VLOOKUP(I55,'KAYIT LİSTESİ'!$B$4:$H$113,6,0)," ")</f>
        <v> </v>
      </c>
    </row>
    <row r="56" spans="1:13" s="70" customFormat="1" ht="20.25" customHeight="1">
      <c r="A56" s="77">
        <v>5</v>
      </c>
      <c r="B56" s="77" t="s">
        <v>284</v>
      </c>
      <c r="C56" s="193">
        <f>_xlfn.IFERROR(VLOOKUP(B56,'KAYIT LİSTESİ'!$B$4:$H$113,3,0)," ")</f>
        <v>144</v>
      </c>
      <c r="D56" s="409">
        <f>_xlfn.IFERROR(VLOOKUP(B56,'KAYIT LİSTESİ'!$B$4:$H$113,4,0)," ")</f>
        <v>35554</v>
      </c>
      <c r="E56" s="266" t="str">
        <f>_xlfn.IFERROR(VLOOKUP(B56,'KAYIT LİSTESİ'!$B$4:$H$113,5,0)," ")</f>
        <v>GÖKSUNUR CÖMERTOĞLU</v>
      </c>
      <c r="F56" s="266" t="str">
        <f>_xlfn.IFERROR(VLOOKUP(B56,'KAYIT LİSTESİ'!$B$4:$H$113,6,0)," ")</f>
        <v>ANKARA</v>
      </c>
      <c r="G56" s="250"/>
      <c r="H56" s="77">
        <v>5</v>
      </c>
      <c r="I56" s="77" t="s">
        <v>228</v>
      </c>
      <c r="J56" s="193" t="str">
        <f>_xlfn.IFERROR(VLOOKUP(I56,'KAYIT LİSTESİ'!$B$4:$H$113,3,0)," ")</f>
        <v> </v>
      </c>
      <c r="K56" s="409" t="str">
        <f>_xlfn.IFERROR(VLOOKUP(I56,'KAYIT LİSTESİ'!$B$4:$H$113,4,0)," ")</f>
        <v> </v>
      </c>
      <c r="L56" s="266" t="str">
        <f>_xlfn.IFERROR(VLOOKUP(I56,'KAYIT LİSTESİ'!$B$4:$H$113,5,0)," ")</f>
        <v> </v>
      </c>
      <c r="M56" s="266" t="str">
        <f>_xlfn.IFERROR(VLOOKUP(I56,'KAYIT LİSTESİ'!$B$4:$H$113,6,0)," ")</f>
        <v> </v>
      </c>
    </row>
    <row r="57" spans="1:13" s="70" customFormat="1" ht="20.25" customHeight="1">
      <c r="A57" s="77">
        <v>6</v>
      </c>
      <c r="B57" s="77" t="s">
        <v>285</v>
      </c>
      <c r="C57" s="193" t="str">
        <f>_xlfn.IFERROR(VLOOKUP(B57,'KAYIT LİSTESİ'!$B$4:$H$113,3,0)," ")</f>
        <v> </v>
      </c>
      <c r="D57" s="409" t="str">
        <f>_xlfn.IFERROR(VLOOKUP(B57,'KAYIT LİSTESİ'!$B$4:$H$113,4,0)," ")</f>
        <v> </v>
      </c>
      <c r="E57" s="266" t="str">
        <f>_xlfn.IFERROR(VLOOKUP(B57,'KAYIT LİSTESİ'!$B$4:$H$113,5,0)," ")</f>
        <v> </v>
      </c>
      <c r="F57" s="266" t="str">
        <f>_xlfn.IFERROR(VLOOKUP(B57,'KAYIT LİSTESİ'!$B$4:$H$113,6,0)," ")</f>
        <v> </v>
      </c>
      <c r="G57" s="250"/>
      <c r="H57" s="77">
        <v>6</v>
      </c>
      <c r="I57" s="77" t="s">
        <v>229</v>
      </c>
      <c r="J57" s="193" t="str">
        <f>_xlfn.IFERROR(VLOOKUP(I57,'KAYIT LİSTESİ'!$B$4:$H$113,3,0)," ")</f>
        <v> </v>
      </c>
      <c r="K57" s="409" t="str">
        <f>_xlfn.IFERROR(VLOOKUP(I57,'KAYIT LİSTESİ'!$B$4:$H$113,4,0)," ")</f>
        <v> </v>
      </c>
      <c r="L57" s="266" t="str">
        <f>_xlfn.IFERROR(VLOOKUP(I57,'KAYIT LİSTESİ'!$B$4:$H$113,5,0)," ")</f>
        <v> </v>
      </c>
      <c r="M57" s="266" t="str">
        <f>_xlfn.IFERROR(VLOOKUP(I57,'KAYIT LİSTESİ'!$B$4:$H$113,6,0)," ")</f>
        <v> </v>
      </c>
    </row>
    <row r="58" spans="1:13" s="70" customFormat="1" ht="20.25" customHeight="1">
      <c r="A58" s="77">
        <v>7</v>
      </c>
      <c r="B58" s="77" t="s">
        <v>286</v>
      </c>
      <c r="C58" s="193" t="str">
        <f>_xlfn.IFERROR(VLOOKUP(B58,'KAYIT LİSTESİ'!$B$4:$H$113,3,0)," ")</f>
        <v> </v>
      </c>
      <c r="D58" s="409" t="str">
        <f>_xlfn.IFERROR(VLOOKUP(B58,'KAYIT LİSTESİ'!$B$4:$H$113,4,0)," ")</f>
        <v> </v>
      </c>
      <c r="E58" s="266" t="str">
        <f>_xlfn.IFERROR(VLOOKUP(B58,'KAYIT LİSTESİ'!$B$4:$H$113,5,0)," ")</f>
        <v> </v>
      </c>
      <c r="F58" s="266" t="str">
        <f>_xlfn.IFERROR(VLOOKUP(B58,'KAYIT LİSTESİ'!$B$4:$H$113,6,0)," ")</f>
        <v> </v>
      </c>
      <c r="G58" s="250"/>
      <c r="H58" s="77">
        <v>7</v>
      </c>
      <c r="I58" s="77" t="s">
        <v>230</v>
      </c>
      <c r="J58" s="193" t="str">
        <f>_xlfn.IFERROR(VLOOKUP(I58,'KAYIT LİSTESİ'!$B$4:$H$113,3,0)," ")</f>
        <v> </v>
      </c>
      <c r="K58" s="409" t="str">
        <f>_xlfn.IFERROR(VLOOKUP(I58,'KAYIT LİSTESİ'!$B$4:$H$113,4,0)," ")</f>
        <v> </v>
      </c>
      <c r="L58" s="266" t="str">
        <f>_xlfn.IFERROR(VLOOKUP(I58,'KAYIT LİSTESİ'!$B$4:$H$113,5,0)," ")</f>
        <v> </v>
      </c>
      <c r="M58" s="266" t="str">
        <f>_xlfn.IFERROR(VLOOKUP(I58,'KAYIT LİSTESİ'!$B$4:$H$113,6,0)," ")</f>
        <v> </v>
      </c>
    </row>
    <row r="59" spans="1:13" s="70" customFormat="1" ht="20.25" customHeight="1">
      <c r="A59" s="77">
        <v>8</v>
      </c>
      <c r="B59" s="77" t="s">
        <v>287</v>
      </c>
      <c r="C59" s="193" t="str">
        <f>_xlfn.IFERROR(VLOOKUP(B59,'KAYIT LİSTESİ'!$B$4:$H$113,3,0)," ")</f>
        <v> </v>
      </c>
      <c r="D59" s="409" t="str">
        <f>_xlfn.IFERROR(VLOOKUP(B59,'KAYIT LİSTESİ'!$B$4:$H$113,4,0)," ")</f>
        <v> </v>
      </c>
      <c r="E59" s="266" t="str">
        <f>_xlfn.IFERROR(VLOOKUP(B59,'KAYIT LİSTESİ'!$B$4:$H$113,5,0)," ")</f>
        <v> </v>
      </c>
      <c r="F59" s="266" t="str">
        <f>_xlfn.IFERROR(VLOOKUP(B59,'KAYIT LİSTESİ'!$B$4:$H$113,6,0)," ")</f>
        <v> </v>
      </c>
      <c r="G59" s="250"/>
      <c r="H59" s="77">
        <v>8</v>
      </c>
      <c r="I59" s="77" t="s">
        <v>231</v>
      </c>
      <c r="J59" s="193" t="str">
        <f>_xlfn.IFERROR(VLOOKUP(I59,'KAYIT LİSTESİ'!$B$4:$H$113,3,0)," ")</f>
        <v> </v>
      </c>
      <c r="K59" s="409" t="str">
        <f>_xlfn.IFERROR(VLOOKUP(I59,'KAYIT LİSTESİ'!$B$4:$H$113,4,0)," ")</f>
        <v> </v>
      </c>
      <c r="L59" s="266" t="str">
        <f>_xlfn.IFERROR(VLOOKUP(I59,'KAYIT LİSTESİ'!$B$4:$H$113,5,0)," ")</f>
        <v> </v>
      </c>
      <c r="M59" s="266" t="str">
        <f>_xlfn.IFERROR(VLOOKUP(I59,'KAYIT LİSTESİ'!$B$4:$H$113,6,0)," ")</f>
        <v> </v>
      </c>
    </row>
  </sheetData>
  <sheetProtection/>
  <mergeCells count="15">
    <mergeCell ref="H40:L40"/>
    <mergeCell ref="A3:E3"/>
    <mergeCell ref="H3:L3"/>
    <mergeCell ref="M3:N3"/>
    <mergeCell ref="F14:G14"/>
    <mergeCell ref="A50:E50"/>
    <mergeCell ref="H50:L50"/>
    <mergeCell ref="A40:E40"/>
    <mergeCell ref="A1:M1"/>
    <mergeCell ref="A2:M2"/>
    <mergeCell ref="A14:E14"/>
    <mergeCell ref="H14:L14"/>
    <mergeCell ref="A25:E25"/>
    <mergeCell ref="H25:L25"/>
    <mergeCell ref="F3:G3"/>
  </mergeCells>
  <printOptions horizontalCentered="1" verticalCentered="1"/>
  <pageMargins left="0.3937007874015748" right="0.3937007874015748" top="0.3937007874015748" bottom="0.3937007874015748" header="0.2755905511811024" footer="0.15748031496062992"/>
  <pageSetup horizontalDpi="300" verticalDpi="300" orientation="portrait" paperSize="9" scale="60"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R86"/>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10.00390625" style="73" hidden="1" customWidth="1"/>
    <col min="3" max="3" width="8.140625" style="73" customWidth="1"/>
    <col min="4" max="4" width="12.28125" style="74" customWidth="1"/>
    <col min="5" max="5" width="25.421875" style="73" customWidth="1"/>
    <col min="6" max="6" width="28.7109375" style="3" customWidth="1"/>
    <col min="7" max="7" width="10.8515625" style="3" customWidth="1"/>
    <col min="8" max="12" width="10.7109375" style="3" customWidth="1"/>
    <col min="13" max="13" width="10.8515625" style="3" customWidth="1"/>
    <col min="14" max="14" width="10.57421875" style="75" customWidth="1"/>
    <col min="15" max="15" width="7.7109375" style="73" customWidth="1"/>
    <col min="16" max="16" width="9.57421875" style="73" customWidth="1"/>
    <col min="17" max="17" width="5.57421875" style="171" bestFit="1" customWidth="1"/>
    <col min="18" max="18" width="5.00390625" style="170" bestFit="1" customWidth="1"/>
    <col min="19" max="16384" width="9.140625" style="3" customWidth="1"/>
  </cols>
  <sheetData>
    <row r="1" spans="1:16" ht="48.75" customHeight="1">
      <c r="A1" s="552" t="str">
        <f>'YARIŞMA BİLGİLERİ'!A2:K2</f>
        <v>Türkiye Atletizm Federasyonu Başkanlığı
Ankara Atletizm İl Temsilciliği</v>
      </c>
      <c r="B1" s="552"/>
      <c r="C1" s="552"/>
      <c r="D1" s="552"/>
      <c r="E1" s="552"/>
      <c r="F1" s="552"/>
      <c r="G1" s="552"/>
      <c r="H1" s="552"/>
      <c r="I1" s="552"/>
      <c r="J1" s="552"/>
      <c r="K1" s="552"/>
      <c r="L1" s="552"/>
      <c r="M1" s="552"/>
      <c r="N1" s="552"/>
      <c r="O1" s="552"/>
      <c r="P1" s="552"/>
    </row>
    <row r="2" spans="1:16" ht="25.5" customHeight="1">
      <c r="A2" s="553" t="str">
        <f>'YARIŞMA BİLGİLERİ'!A14:K14</f>
        <v>Federasyon Deneme Atletizm Yarışmaları</v>
      </c>
      <c r="B2" s="553"/>
      <c r="C2" s="553"/>
      <c r="D2" s="553"/>
      <c r="E2" s="553"/>
      <c r="F2" s="553"/>
      <c r="G2" s="553"/>
      <c r="H2" s="553"/>
      <c r="I2" s="553"/>
      <c r="J2" s="553"/>
      <c r="K2" s="553"/>
      <c r="L2" s="553"/>
      <c r="M2" s="553"/>
      <c r="N2" s="553"/>
      <c r="O2" s="553"/>
      <c r="P2" s="553"/>
    </row>
    <row r="3" spans="1:18" s="4" customFormat="1" ht="39" customHeight="1">
      <c r="A3" s="554" t="s">
        <v>94</v>
      </c>
      <c r="B3" s="554"/>
      <c r="C3" s="554"/>
      <c r="D3" s="555" t="str">
        <f>'YARIŞMA PROGRAMI'!B22</f>
        <v>CİRİT ATMA</v>
      </c>
      <c r="E3" s="555"/>
      <c r="F3" s="212"/>
      <c r="G3" s="556" t="s">
        <v>315</v>
      </c>
      <c r="H3" s="556"/>
      <c r="I3" s="558" t="str">
        <f>'YARIŞMA PROGRAMI'!D22</f>
        <v>54.13-BERNA DEMİRCİ</v>
      </c>
      <c r="J3" s="558"/>
      <c r="K3" s="557" t="s">
        <v>424</v>
      </c>
      <c r="L3" s="557"/>
      <c r="M3" s="559">
        <f>VLOOKUP(D3,'YARIŞMA PROGRAMI'!B7:F25,4,0)</f>
        <v>3600</v>
      </c>
      <c r="N3" s="559"/>
      <c r="O3" s="559"/>
      <c r="P3" s="270"/>
      <c r="Q3" s="171"/>
      <c r="R3" s="170"/>
    </row>
    <row r="4" spans="1:18" s="4" customFormat="1" ht="17.25" customHeight="1">
      <c r="A4" s="560" t="s">
        <v>95</v>
      </c>
      <c r="B4" s="560"/>
      <c r="C4" s="560"/>
      <c r="D4" s="561" t="str">
        <f>'YARIŞMA BİLGİLERİ'!F21</f>
        <v>GENÇ KADINLAR</v>
      </c>
      <c r="E4" s="561"/>
      <c r="F4" s="76"/>
      <c r="G4" s="152"/>
      <c r="H4" s="152"/>
      <c r="I4" s="202"/>
      <c r="J4" s="202"/>
      <c r="K4" s="560" t="s">
        <v>93</v>
      </c>
      <c r="L4" s="560"/>
      <c r="M4" s="562" t="str">
        <f>VLOOKUP(D3,'YARIŞMA PROGRAMI'!B7:F25,2,0)</f>
        <v>15 Haziran 2014 - 15.00</v>
      </c>
      <c r="N4" s="562"/>
      <c r="O4" s="562"/>
      <c r="P4" s="202"/>
      <c r="Q4" s="171"/>
      <c r="R4" s="170"/>
    </row>
    <row r="5" spans="1:16" ht="21" customHeight="1">
      <c r="A5" s="5"/>
      <c r="B5" s="5"/>
      <c r="C5" s="5"/>
      <c r="D5" s="9"/>
      <c r="E5" s="6"/>
      <c r="F5" s="7"/>
      <c r="G5" s="8"/>
      <c r="H5" s="8"/>
      <c r="I5" s="8"/>
      <c r="J5" s="8"/>
      <c r="K5" s="8"/>
      <c r="L5" s="8"/>
      <c r="M5" s="8"/>
      <c r="N5" s="563">
        <f ca="1">NOW()</f>
        <v>41805.77805775463</v>
      </c>
      <c r="O5" s="563"/>
      <c r="P5" s="177"/>
    </row>
    <row r="6" spans="1:16" ht="23.25" customHeight="1">
      <c r="A6" s="564" t="s">
        <v>5</v>
      </c>
      <c r="B6" s="564"/>
      <c r="C6" s="565" t="s">
        <v>81</v>
      </c>
      <c r="D6" s="565" t="s">
        <v>97</v>
      </c>
      <c r="E6" s="564" t="s">
        <v>6</v>
      </c>
      <c r="F6" s="564" t="s">
        <v>312</v>
      </c>
      <c r="G6" s="566" t="s">
        <v>274</v>
      </c>
      <c r="H6" s="566"/>
      <c r="I6" s="566"/>
      <c r="J6" s="566"/>
      <c r="K6" s="566"/>
      <c r="L6" s="566"/>
      <c r="M6" s="566"/>
      <c r="N6" s="567" t="s">
        <v>7</v>
      </c>
      <c r="O6" s="567" t="s">
        <v>111</v>
      </c>
      <c r="P6" s="567" t="s">
        <v>273</v>
      </c>
    </row>
    <row r="7" spans="1:16" ht="31.5" customHeight="1">
      <c r="A7" s="564"/>
      <c r="B7" s="564"/>
      <c r="C7" s="565"/>
      <c r="D7" s="565"/>
      <c r="E7" s="564"/>
      <c r="F7" s="564"/>
      <c r="G7" s="211">
        <v>1</v>
      </c>
      <c r="H7" s="211">
        <v>2</v>
      </c>
      <c r="I7" s="211">
        <v>3</v>
      </c>
      <c r="J7" s="210" t="s">
        <v>271</v>
      </c>
      <c r="K7" s="211">
        <v>4</v>
      </c>
      <c r="L7" s="211">
        <v>5</v>
      </c>
      <c r="M7" s="211">
        <v>6</v>
      </c>
      <c r="N7" s="567"/>
      <c r="O7" s="567"/>
      <c r="P7" s="567"/>
    </row>
    <row r="8" spans="1:18" s="70" customFormat="1" ht="36.75" customHeight="1" thickBot="1">
      <c r="A8" s="423">
        <v>1</v>
      </c>
      <c r="B8" s="424" t="s">
        <v>561</v>
      </c>
      <c r="C8" s="425">
        <f>IF(ISERROR(VLOOKUP(B8,'KAYIT LİSTESİ'!$B$4:$H$113,3,0)),"",(VLOOKUP(B8,'KAYIT LİSTESİ'!$B$4:$H$113,3,0)))</f>
        <v>132</v>
      </c>
      <c r="D8" s="426">
        <f>IF(ISERROR(VLOOKUP(B8,'KAYIT LİSTESİ'!$B$4:$H$113,4,0)),"",(VLOOKUP(B8,'KAYIT LİSTESİ'!$B$4:$H$113,4,0)))</f>
        <v>35614</v>
      </c>
      <c r="E8" s="427" t="str">
        <f>IF(ISERROR(VLOOKUP(B8,'KAYIT LİSTESİ'!$B$4:$H$113,5,0)),"",(VLOOKUP(B8,'KAYIT LİSTESİ'!$B$4:$H$113,5,0)))</f>
        <v>AZİZE ALTIN</v>
      </c>
      <c r="F8" s="427" t="str">
        <f>IF(ISERROR(VLOOKUP(B8,'KAYIT LİSTESİ'!$B$4:$H$113,6,0)),"",(VLOOKUP(B8,'KAYIT LİSTESİ'!$B$4:$H$113,6,0)))</f>
        <v>KONYA</v>
      </c>
      <c r="G8" s="428">
        <v>4077</v>
      </c>
      <c r="H8" s="428">
        <v>4182</v>
      </c>
      <c r="I8" s="428" t="s">
        <v>717</v>
      </c>
      <c r="J8" s="429">
        <f>IF(COUNT(G8:I8)=0,"",MAX(G8:I8))</f>
        <v>4182</v>
      </c>
      <c r="K8" s="428">
        <v>3802</v>
      </c>
      <c r="L8" s="428">
        <v>4171</v>
      </c>
      <c r="M8" s="428">
        <v>4166</v>
      </c>
      <c r="N8" s="429">
        <f>IF(COUNT(G8:M8)=0,"",MAX(G8:M8))</f>
        <v>4182</v>
      </c>
      <c r="O8" s="483"/>
      <c r="P8" s="431"/>
      <c r="Q8" s="171"/>
      <c r="R8" s="170"/>
    </row>
    <row r="9" spans="1:18" s="70" customFormat="1" ht="36.75" customHeight="1">
      <c r="A9" s="415"/>
      <c r="B9" s="416" t="s">
        <v>562</v>
      </c>
      <c r="C9" s="417">
        <f>IF(ISERROR(VLOOKUP(B9,'KAYIT LİSTESİ'!$B$4:$H$113,3,0)),"",(VLOOKUP(B9,'KAYIT LİSTESİ'!$B$4:$H$113,3,0)))</f>
      </c>
      <c r="D9" s="418">
        <f>IF(ISERROR(VLOOKUP(B9,'KAYIT LİSTESİ'!$B$4:$H$113,4,0)),"",(VLOOKUP(B9,'KAYIT LİSTESİ'!$B$4:$H$113,4,0)))</f>
      </c>
      <c r="E9" s="419">
        <f>IF(ISERROR(VLOOKUP(B9,'KAYIT LİSTESİ'!$B$4:$H$113,5,0)),"",(VLOOKUP(B9,'KAYIT LİSTESİ'!$B$4:$H$113,5,0)))</f>
      </c>
      <c r="F9" s="419">
        <f>IF(ISERROR(VLOOKUP(B9,'KAYIT LİSTESİ'!$B$4:$H$113,6,0)),"",(VLOOKUP(B9,'KAYIT LİSTESİ'!$B$4:$H$113,6,0)))</f>
      </c>
      <c r="G9" s="420"/>
      <c r="H9" s="420"/>
      <c r="I9" s="420"/>
      <c r="J9" s="421">
        <f aca="true" t="shared" si="0" ref="J9:J41">IF(COUNT(G9:I9)=0,"",MAX(G9:I9))</f>
      </c>
      <c r="K9" s="420"/>
      <c r="L9" s="420"/>
      <c r="M9" s="420"/>
      <c r="N9" s="421">
        <f aca="true" t="shared" si="1" ref="N9:N41">IF(COUNT(G9:M9)=0,"",MAX(G9:M9))</f>
      </c>
      <c r="O9" s="482"/>
      <c r="P9" s="422"/>
      <c r="Q9" s="171"/>
      <c r="R9" s="170"/>
    </row>
    <row r="10" spans="1:18" s="70" customFormat="1" ht="36.75" customHeight="1">
      <c r="A10" s="77"/>
      <c r="B10" s="78" t="s">
        <v>563</v>
      </c>
      <c r="C10" s="173">
        <f>IF(ISERROR(VLOOKUP(B10,'KAYIT LİSTESİ'!$B$4:$H$113,3,0)),"",(VLOOKUP(B10,'KAYIT LİSTESİ'!$B$4:$H$113,3,0)))</f>
      </c>
      <c r="D10" s="79">
        <f>IF(ISERROR(VLOOKUP(B10,'KAYIT LİSTESİ'!$B$4:$H$113,4,0)),"",(VLOOKUP(B10,'KAYIT LİSTESİ'!$B$4:$H$113,4,0)))</f>
      </c>
      <c r="E10" s="145">
        <f>IF(ISERROR(VLOOKUP(B10,'KAYIT LİSTESİ'!$B$4:$H$113,5,0)),"",(VLOOKUP(B10,'KAYIT LİSTESİ'!$B$4:$H$113,5,0)))</f>
      </c>
      <c r="F10" s="145">
        <f>IF(ISERROR(VLOOKUP(B10,'KAYIT LİSTESİ'!$B$4:$H$113,6,0)),"",(VLOOKUP(B10,'KAYIT LİSTESİ'!$B$4:$H$113,6,0)))</f>
      </c>
      <c r="G10" s="131"/>
      <c r="H10" s="131"/>
      <c r="I10" s="131"/>
      <c r="J10" s="267">
        <f t="shared" si="0"/>
      </c>
      <c r="K10" s="148"/>
      <c r="L10" s="148"/>
      <c r="M10" s="148"/>
      <c r="N10" s="267">
        <f t="shared" si="1"/>
      </c>
      <c r="O10" s="173"/>
      <c r="P10" s="180"/>
      <c r="Q10" s="171"/>
      <c r="R10" s="170"/>
    </row>
    <row r="11" spans="1:18" s="70" customFormat="1" ht="36.75" customHeight="1">
      <c r="A11" s="77"/>
      <c r="B11" s="78" t="s">
        <v>564</v>
      </c>
      <c r="C11" s="173">
        <f>IF(ISERROR(VLOOKUP(B11,'KAYIT LİSTESİ'!$B$4:$H$113,3,0)),"",(VLOOKUP(B11,'KAYIT LİSTESİ'!$B$4:$H$113,3,0)))</f>
      </c>
      <c r="D11" s="79">
        <f>IF(ISERROR(VLOOKUP(B11,'KAYIT LİSTESİ'!$B$4:$H$113,4,0)),"",(VLOOKUP(B11,'KAYIT LİSTESİ'!$B$4:$H$113,4,0)))</f>
      </c>
      <c r="E11" s="145">
        <f>IF(ISERROR(VLOOKUP(B11,'KAYIT LİSTESİ'!$B$4:$H$113,5,0)),"",(VLOOKUP(B11,'KAYIT LİSTESİ'!$B$4:$H$113,5,0)))</f>
      </c>
      <c r="F11" s="145">
        <f>IF(ISERROR(VLOOKUP(B11,'KAYIT LİSTESİ'!$B$4:$H$113,6,0)),"",(VLOOKUP(B11,'KAYIT LİSTESİ'!$B$4:$H$113,6,0)))</f>
      </c>
      <c r="G11" s="131"/>
      <c r="H11" s="131"/>
      <c r="I11" s="131"/>
      <c r="J11" s="267">
        <f t="shared" si="0"/>
      </c>
      <c r="K11" s="148"/>
      <c r="L11" s="148"/>
      <c r="M11" s="148"/>
      <c r="N11" s="267">
        <f t="shared" si="1"/>
      </c>
      <c r="O11" s="173"/>
      <c r="P11" s="180"/>
      <c r="Q11" s="171"/>
      <c r="R11" s="170"/>
    </row>
    <row r="12" spans="1:18" s="70" customFormat="1" ht="36.75" customHeight="1">
      <c r="A12" s="77"/>
      <c r="B12" s="78" t="s">
        <v>565</v>
      </c>
      <c r="C12" s="173">
        <f>IF(ISERROR(VLOOKUP(B12,'KAYIT LİSTESİ'!$B$4:$H$113,3,0)),"",(VLOOKUP(B12,'KAYIT LİSTESİ'!$B$4:$H$113,3,0)))</f>
      </c>
      <c r="D12" s="79">
        <f>IF(ISERROR(VLOOKUP(B12,'KAYIT LİSTESİ'!$B$4:$H$113,4,0)),"",(VLOOKUP(B12,'KAYIT LİSTESİ'!$B$4:$H$113,4,0)))</f>
      </c>
      <c r="E12" s="145">
        <f>IF(ISERROR(VLOOKUP(B12,'KAYIT LİSTESİ'!$B$4:$H$113,5,0)),"",(VLOOKUP(B12,'KAYIT LİSTESİ'!$B$4:$H$113,5,0)))</f>
      </c>
      <c r="F12" s="145">
        <f>IF(ISERROR(VLOOKUP(B12,'KAYIT LİSTESİ'!$B$4:$H$113,6,0)),"",(VLOOKUP(B12,'KAYIT LİSTESİ'!$B$4:$H$113,6,0)))</f>
      </c>
      <c r="G12" s="131"/>
      <c r="H12" s="131"/>
      <c r="I12" s="131"/>
      <c r="J12" s="267">
        <f t="shared" si="0"/>
      </c>
      <c r="K12" s="148"/>
      <c r="L12" s="148"/>
      <c r="M12" s="148"/>
      <c r="N12" s="267">
        <f t="shared" si="1"/>
      </c>
      <c r="O12" s="173"/>
      <c r="P12" s="180"/>
      <c r="Q12" s="171"/>
      <c r="R12" s="170"/>
    </row>
    <row r="13" spans="1:18" s="70" customFormat="1" ht="36.75" customHeight="1">
      <c r="A13" s="77"/>
      <c r="B13" s="78" t="s">
        <v>566</v>
      </c>
      <c r="C13" s="173">
        <f>IF(ISERROR(VLOOKUP(B13,'KAYIT LİSTESİ'!$B$4:$H$113,3,0)),"",(VLOOKUP(B13,'KAYIT LİSTESİ'!$B$4:$H$113,3,0)))</f>
      </c>
      <c r="D13" s="79">
        <f>IF(ISERROR(VLOOKUP(B13,'KAYIT LİSTESİ'!$B$4:$H$113,4,0)),"",(VLOOKUP(B13,'KAYIT LİSTESİ'!$B$4:$H$113,4,0)))</f>
      </c>
      <c r="E13" s="145">
        <f>IF(ISERROR(VLOOKUP(B13,'KAYIT LİSTESİ'!$B$4:$H$113,5,0)),"",(VLOOKUP(B13,'KAYIT LİSTESİ'!$B$4:$H$113,5,0)))</f>
      </c>
      <c r="F13" s="145">
        <f>IF(ISERROR(VLOOKUP(B13,'KAYIT LİSTESİ'!$B$4:$H$113,6,0)),"",(VLOOKUP(B13,'KAYIT LİSTESİ'!$B$4:$H$113,6,0)))</f>
      </c>
      <c r="G13" s="131"/>
      <c r="H13" s="131"/>
      <c r="I13" s="131"/>
      <c r="J13" s="267">
        <f t="shared" si="0"/>
      </c>
      <c r="K13" s="148"/>
      <c r="L13" s="148"/>
      <c r="M13" s="148"/>
      <c r="N13" s="267">
        <f t="shared" si="1"/>
      </c>
      <c r="O13" s="173"/>
      <c r="P13" s="180"/>
      <c r="Q13" s="171"/>
      <c r="R13" s="170"/>
    </row>
    <row r="14" spans="1:18" s="70" customFormat="1" ht="36.75" customHeight="1">
      <c r="A14" s="77"/>
      <c r="B14" s="78" t="s">
        <v>567</v>
      </c>
      <c r="C14" s="173">
        <f>IF(ISERROR(VLOOKUP(B14,'KAYIT LİSTESİ'!$B$4:$H$113,3,0)),"",(VLOOKUP(B14,'KAYIT LİSTESİ'!$B$4:$H$113,3,0)))</f>
      </c>
      <c r="D14" s="79">
        <f>IF(ISERROR(VLOOKUP(B14,'KAYIT LİSTESİ'!$B$4:$H$113,4,0)),"",(VLOOKUP(B14,'KAYIT LİSTESİ'!$B$4:$H$113,4,0)))</f>
      </c>
      <c r="E14" s="145">
        <f>IF(ISERROR(VLOOKUP(B14,'KAYIT LİSTESİ'!$B$4:$H$113,5,0)),"",(VLOOKUP(B14,'KAYIT LİSTESİ'!$B$4:$H$113,5,0)))</f>
      </c>
      <c r="F14" s="145">
        <f>IF(ISERROR(VLOOKUP(B14,'KAYIT LİSTESİ'!$B$4:$H$113,6,0)),"",(VLOOKUP(B14,'KAYIT LİSTESİ'!$B$4:$H$113,6,0)))</f>
      </c>
      <c r="G14" s="131"/>
      <c r="H14" s="131"/>
      <c r="I14" s="131"/>
      <c r="J14" s="267">
        <f t="shared" si="0"/>
      </c>
      <c r="K14" s="148"/>
      <c r="L14" s="148"/>
      <c r="M14" s="148"/>
      <c r="N14" s="267">
        <f t="shared" si="1"/>
      </c>
      <c r="O14" s="173"/>
      <c r="P14" s="180"/>
      <c r="Q14" s="171"/>
      <c r="R14" s="170"/>
    </row>
    <row r="15" spans="1:18" s="70" customFormat="1" ht="36.75" customHeight="1">
      <c r="A15" s="77"/>
      <c r="B15" s="78" t="s">
        <v>568</v>
      </c>
      <c r="C15" s="173">
        <f>IF(ISERROR(VLOOKUP(B15,'KAYIT LİSTESİ'!$B$4:$H$113,3,0)),"",(VLOOKUP(B15,'KAYIT LİSTESİ'!$B$4:$H$113,3,0)))</f>
      </c>
      <c r="D15" s="79">
        <f>IF(ISERROR(VLOOKUP(B15,'KAYIT LİSTESİ'!$B$4:$H$113,4,0)),"",(VLOOKUP(B15,'KAYIT LİSTESİ'!$B$4:$H$113,4,0)))</f>
      </c>
      <c r="E15" s="145">
        <f>IF(ISERROR(VLOOKUP(B15,'KAYIT LİSTESİ'!$B$4:$H$113,5,0)),"",(VLOOKUP(B15,'KAYIT LİSTESİ'!$B$4:$H$113,5,0)))</f>
      </c>
      <c r="F15" s="145">
        <f>IF(ISERROR(VLOOKUP(B15,'KAYIT LİSTESİ'!$B$4:$H$113,6,0)),"",(VLOOKUP(B15,'KAYIT LİSTESİ'!$B$4:$H$113,6,0)))</f>
      </c>
      <c r="G15" s="131"/>
      <c r="H15" s="131"/>
      <c r="I15" s="131"/>
      <c r="J15" s="267">
        <f t="shared" si="0"/>
      </c>
      <c r="K15" s="148"/>
      <c r="L15" s="148"/>
      <c r="M15" s="148"/>
      <c r="N15" s="267">
        <f t="shared" si="1"/>
      </c>
      <c r="O15" s="173"/>
      <c r="P15" s="180"/>
      <c r="Q15" s="171"/>
      <c r="R15" s="170"/>
    </row>
    <row r="16" spans="1:18" s="70" customFormat="1" ht="36.75" customHeight="1">
      <c r="A16" s="77"/>
      <c r="B16" s="78" t="s">
        <v>569</v>
      </c>
      <c r="C16" s="173">
        <f>IF(ISERROR(VLOOKUP(B16,'KAYIT LİSTESİ'!$B$4:$H$113,3,0)),"",(VLOOKUP(B16,'KAYIT LİSTESİ'!$B$4:$H$113,3,0)))</f>
      </c>
      <c r="D16" s="79">
        <f>IF(ISERROR(VLOOKUP(B16,'KAYIT LİSTESİ'!$B$4:$H$113,4,0)),"",(VLOOKUP(B16,'KAYIT LİSTESİ'!$B$4:$H$113,4,0)))</f>
      </c>
      <c r="E16" s="145">
        <f>IF(ISERROR(VLOOKUP(B16,'KAYIT LİSTESİ'!$B$4:$H$113,5,0)),"",(VLOOKUP(B16,'KAYIT LİSTESİ'!$B$4:$H$113,5,0)))</f>
      </c>
      <c r="F16" s="145">
        <f>IF(ISERROR(VLOOKUP(B16,'KAYIT LİSTESİ'!$B$4:$H$113,6,0)),"",(VLOOKUP(B16,'KAYIT LİSTESİ'!$B$4:$H$113,6,0)))</f>
      </c>
      <c r="G16" s="131"/>
      <c r="H16" s="131"/>
      <c r="I16" s="131"/>
      <c r="J16" s="267">
        <f t="shared" si="0"/>
      </c>
      <c r="K16" s="148"/>
      <c r="L16" s="148"/>
      <c r="M16" s="148"/>
      <c r="N16" s="267">
        <f t="shared" si="1"/>
      </c>
      <c r="O16" s="173"/>
      <c r="P16" s="180"/>
      <c r="Q16" s="171"/>
      <c r="R16" s="170"/>
    </row>
    <row r="17" spans="1:18" s="70" customFormat="1" ht="36.75" customHeight="1">
      <c r="A17" s="77"/>
      <c r="B17" s="78" t="s">
        <v>570</v>
      </c>
      <c r="C17" s="173">
        <f>IF(ISERROR(VLOOKUP(B17,'KAYIT LİSTESİ'!$B$4:$H$113,3,0)),"",(VLOOKUP(B17,'KAYIT LİSTESİ'!$B$4:$H$113,3,0)))</f>
      </c>
      <c r="D17" s="79">
        <f>IF(ISERROR(VLOOKUP(B17,'KAYIT LİSTESİ'!$B$4:$H$113,4,0)),"",(VLOOKUP(B17,'KAYIT LİSTESİ'!$B$4:$H$113,4,0)))</f>
      </c>
      <c r="E17" s="145">
        <f>IF(ISERROR(VLOOKUP(B17,'KAYIT LİSTESİ'!$B$4:$H$113,5,0)),"",(VLOOKUP(B17,'KAYIT LİSTESİ'!$B$4:$H$113,5,0)))</f>
      </c>
      <c r="F17" s="145">
        <f>IF(ISERROR(VLOOKUP(B17,'KAYIT LİSTESİ'!$B$4:$H$113,6,0)),"",(VLOOKUP(B17,'KAYIT LİSTESİ'!$B$4:$H$113,6,0)))</f>
      </c>
      <c r="G17" s="131"/>
      <c r="H17" s="131"/>
      <c r="I17" s="131"/>
      <c r="J17" s="267">
        <f t="shared" si="0"/>
      </c>
      <c r="K17" s="148"/>
      <c r="L17" s="148"/>
      <c r="M17" s="148"/>
      <c r="N17" s="267">
        <f t="shared" si="1"/>
      </c>
      <c r="O17" s="173"/>
      <c r="P17" s="180"/>
      <c r="Q17" s="171"/>
      <c r="R17" s="170"/>
    </row>
    <row r="18" spans="1:18" s="70" customFormat="1" ht="36.75" customHeight="1">
      <c r="A18" s="77"/>
      <c r="B18" s="78" t="s">
        <v>571</v>
      </c>
      <c r="C18" s="173">
        <f>IF(ISERROR(VLOOKUP(B18,'KAYIT LİSTESİ'!$B$4:$H$113,3,0)),"",(VLOOKUP(B18,'KAYIT LİSTESİ'!$B$4:$H$113,3,0)))</f>
      </c>
      <c r="D18" s="79">
        <f>IF(ISERROR(VLOOKUP(B18,'KAYIT LİSTESİ'!$B$4:$H$113,4,0)),"",(VLOOKUP(B18,'KAYIT LİSTESİ'!$B$4:$H$113,4,0)))</f>
      </c>
      <c r="E18" s="145">
        <f>IF(ISERROR(VLOOKUP(B18,'KAYIT LİSTESİ'!$B$4:$H$113,5,0)),"",(VLOOKUP(B18,'KAYIT LİSTESİ'!$B$4:$H$113,5,0)))</f>
      </c>
      <c r="F18" s="145">
        <f>IF(ISERROR(VLOOKUP(B18,'KAYIT LİSTESİ'!$B$4:$H$113,6,0)),"",(VLOOKUP(B18,'KAYIT LİSTESİ'!$B$4:$H$113,6,0)))</f>
      </c>
      <c r="G18" s="131"/>
      <c r="H18" s="131"/>
      <c r="I18" s="131"/>
      <c r="J18" s="267">
        <f t="shared" si="0"/>
      </c>
      <c r="K18" s="148"/>
      <c r="L18" s="148"/>
      <c r="M18" s="148"/>
      <c r="N18" s="267">
        <f t="shared" si="1"/>
      </c>
      <c r="O18" s="173"/>
      <c r="P18" s="180"/>
      <c r="Q18" s="171"/>
      <c r="R18" s="170"/>
    </row>
    <row r="19" spans="1:18" s="70" customFormat="1" ht="36.75" customHeight="1">
      <c r="A19" s="77"/>
      <c r="B19" s="78" t="s">
        <v>572</v>
      </c>
      <c r="C19" s="173">
        <f>IF(ISERROR(VLOOKUP(B19,'KAYIT LİSTESİ'!$B$4:$H$113,3,0)),"",(VLOOKUP(B19,'KAYIT LİSTESİ'!$B$4:$H$113,3,0)))</f>
      </c>
      <c r="D19" s="79">
        <f>IF(ISERROR(VLOOKUP(B19,'KAYIT LİSTESİ'!$B$4:$H$113,4,0)),"",(VLOOKUP(B19,'KAYIT LİSTESİ'!$B$4:$H$113,4,0)))</f>
      </c>
      <c r="E19" s="145">
        <f>IF(ISERROR(VLOOKUP(B19,'KAYIT LİSTESİ'!$B$4:$H$113,5,0)),"",(VLOOKUP(B19,'KAYIT LİSTESİ'!$B$4:$H$113,5,0)))</f>
      </c>
      <c r="F19" s="145">
        <f>IF(ISERROR(VLOOKUP(B19,'KAYIT LİSTESİ'!$B$4:$H$113,6,0)),"",(VLOOKUP(B19,'KAYIT LİSTESİ'!$B$4:$H$113,6,0)))</f>
      </c>
      <c r="G19" s="131"/>
      <c r="H19" s="131"/>
      <c r="I19" s="131"/>
      <c r="J19" s="267">
        <f t="shared" si="0"/>
      </c>
      <c r="K19" s="148"/>
      <c r="L19" s="148"/>
      <c r="M19" s="148"/>
      <c r="N19" s="267">
        <f t="shared" si="1"/>
      </c>
      <c r="O19" s="173"/>
      <c r="P19" s="180"/>
      <c r="Q19" s="171"/>
      <c r="R19" s="170"/>
    </row>
    <row r="20" spans="1:18" s="70" customFormat="1" ht="36.75" customHeight="1">
      <c r="A20" s="77"/>
      <c r="B20" s="78" t="s">
        <v>573</v>
      </c>
      <c r="C20" s="173">
        <f>IF(ISERROR(VLOOKUP(B20,'KAYIT LİSTESİ'!$B$4:$H$113,3,0)),"",(VLOOKUP(B20,'KAYIT LİSTESİ'!$B$4:$H$113,3,0)))</f>
      </c>
      <c r="D20" s="79">
        <f>IF(ISERROR(VLOOKUP(B20,'KAYIT LİSTESİ'!$B$4:$H$113,4,0)),"",(VLOOKUP(B20,'KAYIT LİSTESİ'!$B$4:$H$113,4,0)))</f>
      </c>
      <c r="E20" s="145">
        <f>IF(ISERROR(VLOOKUP(B20,'KAYIT LİSTESİ'!$B$4:$H$113,5,0)),"",(VLOOKUP(B20,'KAYIT LİSTESİ'!$B$4:$H$113,5,0)))</f>
      </c>
      <c r="F20" s="145">
        <f>IF(ISERROR(VLOOKUP(B20,'KAYIT LİSTESİ'!$B$4:$H$113,6,0)),"",(VLOOKUP(B20,'KAYIT LİSTESİ'!$B$4:$H$113,6,0)))</f>
      </c>
      <c r="G20" s="131"/>
      <c r="H20" s="131"/>
      <c r="I20" s="131"/>
      <c r="J20" s="267">
        <f t="shared" si="0"/>
      </c>
      <c r="K20" s="148"/>
      <c r="L20" s="148"/>
      <c r="M20" s="148"/>
      <c r="N20" s="267">
        <f t="shared" si="1"/>
      </c>
      <c r="O20" s="173"/>
      <c r="P20" s="180"/>
      <c r="Q20" s="171"/>
      <c r="R20" s="170"/>
    </row>
    <row r="21" spans="1:18" s="70" customFormat="1" ht="36.75" customHeight="1">
      <c r="A21" s="77"/>
      <c r="B21" s="78" t="s">
        <v>574</v>
      </c>
      <c r="C21" s="173">
        <f>IF(ISERROR(VLOOKUP(B21,'KAYIT LİSTESİ'!$B$4:$H$113,3,0)),"",(VLOOKUP(B21,'KAYIT LİSTESİ'!$B$4:$H$113,3,0)))</f>
      </c>
      <c r="D21" s="79">
        <f>IF(ISERROR(VLOOKUP(B21,'KAYIT LİSTESİ'!$B$4:$H$113,4,0)),"",(VLOOKUP(B21,'KAYIT LİSTESİ'!$B$4:$H$113,4,0)))</f>
      </c>
      <c r="E21" s="145">
        <f>IF(ISERROR(VLOOKUP(B21,'KAYIT LİSTESİ'!$B$4:$H$113,5,0)),"",(VLOOKUP(B21,'KAYIT LİSTESİ'!$B$4:$H$113,5,0)))</f>
      </c>
      <c r="F21" s="145">
        <f>IF(ISERROR(VLOOKUP(B21,'KAYIT LİSTESİ'!$B$4:$H$113,6,0)),"",(VLOOKUP(B21,'KAYIT LİSTESİ'!$B$4:$H$113,6,0)))</f>
      </c>
      <c r="G21" s="131"/>
      <c r="H21" s="131"/>
      <c r="I21" s="131"/>
      <c r="J21" s="267">
        <f t="shared" si="0"/>
      </c>
      <c r="K21" s="148"/>
      <c r="L21" s="148"/>
      <c r="M21" s="148"/>
      <c r="N21" s="267">
        <f t="shared" si="1"/>
      </c>
      <c r="O21" s="173"/>
      <c r="P21" s="180"/>
      <c r="Q21" s="171"/>
      <c r="R21" s="170"/>
    </row>
    <row r="22" spans="1:18" s="70" customFormat="1" ht="36.75" customHeight="1">
      <c r="A22" s="77"/>
      <c r="B22" s="78" t="s">
        <v>575</v>
      </c>
      <c r="C22" s="173">
        <f>IF(ISERROR(VLOOKUP(B22,'KAYIT LİSTESİ'!$B$4:$H$113,3,0)),"",(VLOOKUP(B22,'KAYIT LİSTESİ'!$B$4:$H$113,3,0)))</f>
      </c>
      <c r="D22" s="79">
        <f>IF(ISERROR(VLOOKUP(B22,'KAYIT LİSTESİ'!$B$4:$H$113,4,0)),"",(VLOOKUP(B22,'KAYIT LİSTESİ'!$B$4:$H$113,4,0)))</f>
      </c>
      <c r="E22" s="145">
        <f>IF(ISERROR(VLOOKUP(B22,'KAYIT LİSTESİ'!$B$4:$H$113,5,0)),"",(VLOOKUP(B22,'KAYIT LİSTESİ'!$B$4:$H$113,5,0)))</f>
      </c>
      <c r="F22" s="145">
        <f>IF(ISERROR(VLOOKUP(B22,'KAYIT LİSTESİ'!$B$4:$H$113,6,0)),"",(VLOOKUP(B22,'KAYIT LİSTESİ'!$B$4:$H$113,6,0)))</f>
      </c>
      <c r="G22" s="131"/>
      <c r="H22" s="131"/>
      <c r="I22" s="131"/>
      <c r="J22" s="267">
        <f t="shared" si="0"/>
      </c>
      <c r="K22" s="148"/>
      <c r="L22" s="148"/>
      <c r="M22" s="148"/>
      <c r="N22" s="267">
        <f t="shared" si="1"/>
      </c>
      <c r="O22" s="173"/>
      <c r="P22" s="180"/>
      <c r="Q22" s="171"/>
      <c r="R22" s="170"/>
    </row>
    <row r="23" spans="1:18" s="70" customFormat="1" ht="36.75" customHeight="1">
      <c r="A23" s="77"/>
      <c r="B23" s="78" t="s">
        <v>576</v>
      </c>
      <c r="C23" s="173">
        <f>IF(ISERROR(VLOOKUP(B23,'KAYIT LİSTESİ'!$B$4:$H$113,3,0)),"",(VLOOKUP(B23,'KAYIT LİSTESİ'!$B$4:$H$113,3,0)))</f>
      </c>
      <c r="D23" s="79">
        <f>IF(ISERROR(VLOOKUP(B23,'KAYIT LİSTESİ'!$B$4:$H$113,4,0)),"",(VLOOKUP(B23,'KAYIT LİSTESİ'!$B$4:$H$113,4,0)))</f>
      </c>
      <c r="E23" s="145">
        <f>IF(ISERROR(VLOOKUP(B23,'KAYIT LİSTESİ'!$B$4:$H$113,5,0)),"",(VLOOKUP(B23,'KAYIT LİSTESİ'!$B$4:$H$113,5,0)))</f>
      </c>
      <c r="F23" s="145">
        <f>IF(ISERROR(VLOOKUP(B23,'KAYIT LİSTESİ'!$B$4:$H$113,6,0)),"",(VLOOKUP(B23,'KAYIT LİSTESİ'!$B$4:$H$113,6,0)))</f>
      </c>
      <c r="G23" s="131"/>
      <c r="H23" s="131"/>
      <c r="I23" s="131"/>
      <c r="J23" s="267">
        <f t="shared" si="0"/>
      </c>
      <c r="K23" s="148"/>
      <c r="L23" s="148"/>
      <c r="M23" s="148"/>
      <c r="N23" s="267">
        <f t="shared" si="1"/>
      </c>
      <c r="O23" s="173"/>
      <c r="P23" s="180"/>
      <c r="Q23" s="171"/>
      <c r="R23" s="170"/>
    </row>
    <row r="24" spans="1:18" s="70" customFormat="1" ht="36.75" customHeight="1">
      <c r="A24" s="77"/>
      <c r="B24" s="78" t="s">
        <v>577</v>
      </c>
      <c r="C24" s="173">
        <f>IF(ISERROR(VLOOKUP(B24,'KAYIT LİSTESİ'!$B$4:$H$113,3,0)),"",(VLOOKUP(B24,'KAYIT LİSTESİ'!$B$4:$H$113,3,0)))</f>
      </c>
      <c r="D24" s="79">
        <f>IF(ISERROR(VLOOKUP(B24,'KAYIT LİSTESİ'!$B$4:$H$113,4,0)),"",(VLOOKUP(B24,'KAYIT LİSTESİ'!$B$4:$H$113,4,0)))</f>
      </c>
      <c r="E24" s="145">
        <f>IF(ISERROR(VLOOKUP(B24,'KAYIT LİSTESİ'!$B$4:$H$113,5,0)),"",(VLOOKUP(B24,'KAYIT LİSTESİ'!$B$4:$H$113,5,0)))</f>
      </c>
      <c r="F24" s="145">
        <f>IF(ISERROR(VLOOKUP(B24,'KAYIT LİSTESİ'!$B$4:$H$113,6,0)),"",(VLOOKUP(B24,'KAYIT LİSTESİ'!$B$4:$H$113,6,0)))</f>
      </c>
      <c r="G24" s="131"/>
      <c r="H24" s="131"/>
      <c r="I24" s="131"/>
      <c r="J24" s="267">
        <f t="shared" si="0"/>
      </c>
      <c r="K24" s="148"/>
      <c r="L24" s="148"/>
      <c r="M24" s="148"/>
      <c r="N24" s="267">
        <f t="shared" si="1"/>
      </c>
      <c r="O24" s="173"/>
      <c r="P24" s="180"/>
      <c r="Q24" s="171"/>
      <c r="R24" s="170"/>
    </row>
    <row r="25" spans="1:18" s="70" customFormat="1" ht="36.75" customHeight="1">
      <c r="A25" s="77"/>
      <c r="B25" s="78" t="s">
        <v>578</v>
      </c>
      <c r="C25" s="173">
        <f>IF(ISERROR(VLOOKUP(B25,'KAYIT LİSTESİ'!$B$4:$H$113,3,0)),"",(VLOOKUP(B25,'KAYIT LİSTESİ'!$B$4:$H$113,3,0)))</f>
      </c>
      <c r="D25" s="79">
        <f>IF(ISERROR(VLOOKUP(B25,'KAYIT LİSTESİ'!$B$4:$H$113,4,0)),"",(VLOOKUP(B25,'KAYIT LİSTESİ'!$B$4:$H$113,4,0)))</f>
      </c>
      <c r="E25" s="145">
        <f>IF(ISERROR(VLOOKUP(B25,'KAYIT LİSTESİ'!$B$4:$H$113,5,0)),"",(VLOOKUP(B25,'KAYIT LİSTESİ'!$B$4:$H$113,5,0)))</f>
      </c>
      <c r="F25" s="145">
        <f>IF(ISERROR(VLOOKUP(B25,'KAYIT LİSTESİ'!$B$4:$H$113,6,0)),"",(VLOOKUP(B25,'KAYIT LİSTESİ'!$B$4:$H$113,6,0)))</f>
      </c>
      <c r="G25" s="131"/>
      <c r="H25" s="131"/>
      <c r="I25" s="131"/>
      <c r="J25" s="267">
        <f t="shared" si="0"/>
      </c>
      <c r="K25" s="148"/>
      <c r="L25" s="148"/>
      <c r="M25" s="148"/>
      <c r="N25" s="267">
        <f t="shared" si="1"/>
      </c>
      <c r="O25" s="173"/>
      <c r="P25" s="180"/>
      <c r="Q25" s="171"/>
      <c r="R25" s="170"/>
    </row>
    <row r="26" spans="1:18" s="70" customFormat="1" ht="36.75" customHeight="1">
      <c r="A26" s="77"/>
      <c r="B26" s="78" t="s">
        <v>579</v>
      </c>
      <c r="C26" s="173">
        <f>IF(ISERROR(VLOOKUP(B26,'KAYIT LİSTESİ'!$B$4:$H$113,3,0)),"",(VLOOKUP(B26,'KAYIT LİSTESİ'!$B$4:$H$113,3,0)))</f>
      </c>
      <c r="D26" s="79">
        <f>IF(ISERROR(VLOOKUP(B26,'KAYIT LİSTESİ'!$B$4:$H$113,4,0)),"",(VLOOKUP(B26,'KAYIT LİSTESİ'!$B$4:$H$113,4,0)))</f>
      </c>
      <c r="E26" s="145">
        <f>IF(ISERROR(VLOOKUP(B26,'KAYIT LİSTESİ'!$B$4:$H$113,5,0)),"",(VLOOKUP(B26,'KAYIT LİSTESİ'!$B$4:$H$113,5,0)))</f>
      </c>
      <c r="F26" s="145">
        <f>IF(ISERROR(VLOOKUP(B26,'KAYIT LİSTESİ'!$B$4:$H$113,6,0)),"",(VLOOKUP(B26,'KAYIT LİSTESİ'!$B$4:$H$113,6,0)))</f>
      </c>
      <c r="G26" s="131"/>
      <c r="H26" s="131"/>
      <c r="I26" s="131"/>
      <c r="J26" s="267">
        <f t="shared" si="0"/>
      </c>
      <c r="K26" s="148"/>
      <c r="L26" s="148"/>
      <c r="M26" s="148"/>
      <c r="N26" s="267">
        <f t="shared" si="1"/>
      </c>
      <c r="O26" s="173"/>
      <c r="P26" s="180"/>
      <c r="Q26" s="171"/>
      <c r="R26" s="170"/>
    </row>
    <row r="27" spans="1:18" s="70" customFormat="1" ht="36.75" customHeight="1">
      <c r="A27" s="77"/>
      <c r="B27" s="78" t="s">
        <v>580</v>
      </c>
      <c r="C27" s="173">
        <f>IF(ISERROR(VLOOKUP(B27,'KAYIT LİSTESİ'!$B$4:$H$113,3,0)),"",(VLOOKUP(B27,'KAYIT LİSTESİ'!$B$4:$H$113,3,0)))</f>
      </c>
      <c r="D27" s="79">
        <f>IF(ISERROR(VLOOKUP(B27,'KAYIT LİSTESİ'!$B$4:$H$113,4,0)),"",(VLOOKUP(B27,'KAYIT LİSTESİ'!$B$4:$H$113,4,0)))</f>
      </c>
      <c r="E27" s="145">
        <f>IF(ISERROR(VLOOKUP(B27,'KAYIT LİSTESİ'!$B$4:$H$113,5,0)),"",(VLOOKUP(B27,'KAYIT LİSTESİ'!$B$4:$H$113,5,0)))</f>
      </c>
      <c r="F27" s="145">
        <f>IF(ISERROR(VLOOKUP(B27,'KAYIT LİSTESİ'!$B$4:$H$113,6,0)),"",(VLOOKUP(B27,'KAYIT LİSTESİ'!$B$4:$H$113,6,0)))</f>
      </c>
      <c r="G27" s="131"/>
      <c r="H27" s="131"/>
      <c r="I27" s="131"/>
      <c r="J27" s="267">
        <f t="shared" si="0"/>
      </c>
      <c r="K27" s="148"/>
      <c r="L27" s="148"/>
      <c r="M27" s="148"/>
      <c r="N27" s="267">
        <f t="shared" si="1"/>
      </c>
      <c r="O27" s="173"/>
      <c r="P27" s="180"/>
      <c r="Q27" s="171"/>
      <c r="R27" s="170"/>
    </row>
    <row r="28" spans="1:18" s="70" customFormat="1" ht="36.75" customHeight="1">
      <c r="A28" s="77"/>
      <c r="B28" s="78" t="s">
        <v>581</v>
      </c>
      <c r="C28" s="173">
        <f>IF(ISERROR(VLOOKUP(B28,'KAYIT LİSTESİ'!$B$4:$H$113,3,0)),"",(VLOOKUP(B28,'KAYIT LİSTESİ'!$B$4:$H$113,3,0)))</f>
      </c>
      <c r="D28" s="79">
        <f>IF(ISERROR(VLOOKUP(B28,'KAYIT LİSTESİ'!$B$4:$H$113,4,0)),"",(VLOOKUP(B28,'KAYIT LİSTESİ'!$B$4:$H$113,4,0)))</f>
      </c>
      <c r="E28" s="145">
        <f>IF(ISERROR(VLOOKUP(B28,'KAYIT LİSTESİ'!$B$4:$H$113,5,0)),"",(VLOOKUP(B28,'KAYIT LİSTESİ'!$B$4:$H$113,5,0)))</f>
      </c>
      <c r="F28" s="145">
        <f>IF(ISERROR(VLOOKUP(B28,'KAYIT LİSTESİ'!$B$4:$H$113,6,0)),"",(VLOOKUP(B28,'KAYIT LİSTESİ'!$B$4:$H$113,6,0)))</f>
      </c>
      <c r="G28" s="131"/>
      <c r="H28" s="131"/>
      <c r="I28" s="131"/>
      <c r="J28" s="267">
        <f t="shared" si="0"/>
      </c>
      <c r="K28" s="148"/>
      <c r="L28" s="148"/>
      <c r="M28" s="148"/>
      <c r="N28" s="267">
        <f t="shared" si="1"/>
      </c>
      <c r="O28" s="173"/>
      <c r="P28" s="180"/>
      <c r="Q28" s="171"/>
      <c r="R28" s="170"/>
    </row>
    <row r="29" spans="1:18" s="70" customFormat="1" ht="36.75" customHeight="1">
      <c r="A29" s="77"/>
      <c r="B29" s="78" t="s">
        <v>582</v>
      </c>
      <c r="C29" s="173">
        <f>IF(ISERROR(VLOOKUP(B29,'KAYIT LİSTESİ'!$B$4:$H$113,3,0)),"",(VLOOKUP(B29,'KAYIT LİSTESİ'!$B$4:$H$113,3,0)))</f>
      </c>
      <c r="D29" s="79">
        <f>IF(ISERROR(VLOOKUP(B29,'KAYIT LİSTESİ'!$B$4:$H$113,4,0)),"",(VLOOKUP(B29,'KAYIT LİSTESİ'!$B$4:$H$113,4,0)))</f>
      </c>
      <c r="E29" s="145">
        <f>IF(ISERROR(VLOOKUP(B29,'KAYIT LİSTESİ'!$B$4:$H$113,5,0)),"",(VLOOKUP(B29,'KAYIT LİSTESİ'!$B$4:$H$113,5,0)))</f>
      </c>
      <c r="F29" s="145">
        <f>IF(ISERROR(VLOOKUP(B29,'KAYIT LİSTESİ'!$B$4:$H$113,6,0)),"",(VLOOKUP(B29,'KAYIT LİSTESİ'!$B$4:$H$113,6,0)))</f>
      </c>
      <c r="G29" s="131"/>
      <c r="H29" s="131"/>
      <c r="I29" s="131"/>
      <c r="J29" s="267">
        <f t="shared" si="0"/>
      </c>
      <c r="K29" s="148"/>
      <c r="L29" s="148"/>
      <c r="M29" s="148"/>
      <c r="N29" s="267">
        <f t="shared" si="1"/>
      </c>
      <c r="O29" s="173"/>
      <c r="P29" s="180"/>
      <c r="Q29" s="171"/>
      <c r="R29" s="170"/>
    </row>
    <row r="30" spans="1:18" s="70" customFormat="1" ht="36.75" customHeight="1">
      <c r="A30" s="77"/>
      <c r="B30" s="78" t="s">
        <v>583</v>
      </c>
      <c r="C30" s="173">
        <f>IF(ISERROR(VLOOKUP(B30,'KAYIT LİSTESİ'!$B$4:$H$113,3,0)),"",(VLOOKUP(B30,'KAYIT LİSTESİ'!$B$4:$H$113,3,0)))</f>
      </c>
      <c r="D30" s="79">
        <f>IF(ISERROR(VLOOKUP(B30,'KAYIT LİSTESİ'!$B$4:$H$113,4,0)),"",(VLOOKUP(B30,'KAYIT LİSTESİ'!$B$4:$H$113,4,0)))</f>
      </c>
      <c r="E30" s="145">
        <f>IF(ISERROR(VLOOKUP(B30,'KAYIT LİSTESİ'!$B$4:$H$113,5,0)),"",(VLOOKUP(B30,'KAYIT LİSTESİ'!$B$4:$H$113,5,0)))</f>
      </c>
      <c r="F30" s="145">
        <f>IF(ISERROR(VLOOKUP(B30,'KAYIT LİSTESİ'!$B$4:$H$113,6,0)),"",(VLOOKUP(B30,'KAYIT LİSTESİ'!$B$4:$H$113,6,0)))</f>
      </c>
      <c r="G30" s="131"/>
      <c r="H30" s="131"/>
      <c r="I30" s="131"/>
      <c r="J30" s="267">
        <f t="shared" si="0"/>
      </c>
      <c r="K30" s="148"/>
      <c r="L30" s="148"/>
      <c r="M30" s="148"/>
      <c r="N30" s="267">
        <f t="shared" si="1"/>
      </c>
      <c r="O30" s="173"/>
      <c r="P30" s="180"/>
      <c r="Q30" s="171"/>
      <c r="R30" s="170"/>
    </row>
    <row r="31" spans="1:18" s="70" customFormat="1" ht="36.75" customHeight="1">
      <c r="A31" s="77"/>
      <c r="B31" s="78" t="s">
        <v>584</v>
      </c>
      <c r="C31" s="173">
        <f>IF(ISERROR(VLOOKUP(B31,'KAYIT LİSTESİ'!$B$4:$H$113,3,0)),"",(VLOOKUP(B31,'KAYIT LİSTESİ'!$B$4:$H$113,3,0)))</f>
      </c>
      <c r="D31" s="79">
        <f>IF(ISERROR(VLOOKUP(B31,'KAYIT LİSTESİ'!$B$4:$H$113,4,0)),"",(VLOOKUP(B31,'KAYIT LİSTESİ'!$B$4:$H$113,4,0)))</f>
      </c>
      <c r="E31" s="145">
        <f>IF(ISERROR(VLOOKUP(B31,'KAYIT LİSTESİ'!$B$4:$H$113,5,0)),"",(VLOOKUP(B31,'KAYIT LİSTESİ'!$B$4:$H$113,5,0)))</f>
      </c>
      <c r="F31" s="145">
        <f>IF(ISERROR(VLOOKUP(B31,'KAYIT LİSTESİ'!$B$4:$H$113,6,0)),"",(VLOOKUP(B31,'KAYIT LİSTESİ'!$B$4:$H$113,6,0)))</f>
      </c>
      <c r="G31" s="131"/>
      <c r="H31" s="131"/>
      <c r="I31" s="131"/>
      <c r="J31" s="267">
        <f t="shared" si="0"/>
      </c>
      <c r="K31" s="148"/>
      <c r="L31" s="148"/>
      <c r="M31" s="148"/>
      <c r="N31" s="267">
        <f t="shared" si="1"/>
      </c>
      <c r="O31" s="173"/>
      <c r="P31" s="180"/>
      <c r="Q31" s="171"/>
      <c r="R31" s="170"/>
    </row>
    <row r="32" spans="1:18" s="70" customFormat="1" ht="36.75" customHeight="1">
      <c r="A32" s="77"/>
      <c r="B32" s="78" t="s">
        <v>585</v>
      </c>
      <c r="C32" s="173">
        <f>IF(ISERROR(VLOOKUP(B32,'KAYIT LİSTESİ'!$B$4:$H$113,3,0)),"",(VLOOKUP(B32,'KAYIT LİSTESİ'!$B$4:$H$113,3,0)))</f>
      </c>
      <c r="D32" s="79">
        <f>IF(ISERROR(VLOOKUP(B32,'KAYIT LİSTESİ'!$B$4:$H$113,4,0)),"",(VLOOKUP(B32,'KAYIT LİSTESİ'!$B$4:$H$113,4,0)))</f>
      </c>
      <c r="E32" s="145">
        <f>IF(ISERROR(VLOOKUP(B32,'KAYIT LİSTESİ'!$B$4:$H$113,5,0)),"",(VLOOKUP(B32,'KAYIT LİSTESİ'!$B$4:$H$113,5,0)))</f>
      </c>
      <c r="F32" s="145">
        <f>IF(ISERROR(VLOOKUP(B32,'KAYIT LİSTESİ'!$B$4:$H$113,6,0)),"",(VLOOKUP(B32,'KAYIT LİSTESİ'!$B$4:$H$113,6,0)))</f>
      </c>
      <c r="G32" s="131"/>
      <c r="H32" s="131"/>
      <c r="I32" s="131"/>
      <c r="J32" s="267">
        <f t="shared" si="0"/>
      </c>
      <c r="K32" s="148"/>
      <c r="L32" s="148"/>
      <c r="M32" s="148"/>
      <c r="N32" s="267">
        <f t="shared" si="1"/>
      </c>
      <c r="O32" s="173"/>
      <c r="P32" s="180"/>
      <c r="Q32" s="171"/>
      <c r="R32" s="170"/>
    </row>
    <row r="33" spans="1:18" s="70" customFormat="1" ht="36.75" customHeight="1">
      <c r="A33" s="77"/>
      <c r="B33" s="78" t="s">
        <v>586</v>
      </c>
      <c r="C33" s="173">
        <f>IF(ISERROR(VLOOKUP(B33,'KAYIT LİSTESİ'!$B$4:$H$113,3,0)),"",(VLOOKUP(B33,'KAYIT LİSTESİ'!$B$4:$H$113,3,0)))</f>
      </c>
      <c r="D33" s="79">
        <f>IF(ISERROR(VLOOKUP(B33,'KAYIT LİSTESİ'!$B$4:$H$113,4,0)),"",(VLOOKUP(B33,'KAYIT LİSTESİ'!$B$4:$H$113,4,0)))</f>
      </c>
      <c r="E33" s="145">
        <f>IF(ISERROR(VLOOKUP(B33,'KAYIT LİSTESİ'!$B$4:$H$113,5,0)),"",(VLOOKUP(B33,'KAYIT LİSTESİ'!$B$4:$H$113,5,0)))</f>
      </c>
      <c r="F33" s="145">
        <f>IF(ISERROR(VLOOKUP(B33,'KAYIT LİSTESİ'!$B$4:$H$113,6,0)),"",(VLOOKUP(B33,'KAYIT LİSTESİ'!$B$4:$H$113,6,0)))</f>
      </c>
      <c r="G33" s="131"/>
      <c r="H33" s="131"/>
      <c r="I33" s="131"/>
      <c r="J33" s="267">
        <f t="shared" si="0"/>
      </c>
      <c r="K33" s="148"/>
      <c r="L33" s="148"/>
      <c r="M33" s="148"/>
      <c r="N33" s="267">
        <f t="shared" si="1"/>
      </c>
      <c r="O33" s="173"/>
      <c r="P33" s="180"/>
      <c r="Q33" s="171"/>
      <c r="R33" s="170"/>
    </row>
    <row r="34" spans="1:18" s="70" customFormat="1" ht="36.75" customHeight="1">
      <c r="A34" s="77"/>
      <c r="B34" s="78" t="s">
        <v>587</v>
      </c>
      <c r="C34" s="173">
        <f>IF(ISERROR(VLOOKUP(B34,'KAYIT LİSTESİ'!$B$4:$H$113,3,0)),"",(VLOOKUP(B34,'KAYIT LİSTESİ'!$B$4:$H$113,3,0)))</f>
      </c>
      <c r="D34" s="79">
        <f>IF(ISERROR(VLOOKUP(B34,'KAYIT LİSTESİ'!$B$4:$H$113,4,0)),"",(VLOOKUP(B34,'KAYIT LİSTESİ'!$B$4:$H$113,4,0)))</f>
      </c>
      <c r="E34" s="145">
        <f>IF(ISERROR(VLOOKUP(B34,'KAYIT LİSTESİ'!$B$4:$H$113,5,0)),"",(VLOOKUP(B34,'KAYIT LİSTESİ'!$B$4:$H$113,5,0)))</f>
      </c>
      <c r="F34" s="145">
        <f>IF(ISERROR(VLOOKUP(B34,'KAYIT LİSTESİ'!$B$4:$H$113,6,0)),"",(VLOOKUP(B34,'KAYIT LİSTESİ'!$B$4:$H$113,6,0)))</f>
      </c>
      <c r="G34" s="131"/>
      <c r="H34" s="131"/>
      <c r="I34" s="131"/>
      <c r="J34" s="267">
        <f t="shared" si="0"/>
      </c>
      <c r="K34" s="148"/>
      <c r="L34" s="148"/>
      <c r="M34" s="148"/>
      <c r="N34" s="267">
        <f t="shared" si="1"/>
      </c>
      <c r="O34" s="173"/>
      <c r="P34" s="180"/>
      <c r="Q34" s="171"/>
      <c r="R34" s="170"/>
    </row>
    <row r="35" spans="1:18" s="70" customFormat="1" ht="36.75" customHeight="1">
      <c r="A35" s="77"/>
      <c r="B35" s="78" t="s">
        <v>588</v>
      </c>
      <c r="C35" s="173">
        <f>IF(ISERROR(VLOOKUP(B35,'KAYIT LİSTESİ'!$B$4:$H$113,3,0)),"",(VLOOKUP(B35,'KAYIT LİSTESİ'!$B$4:$H$113,3,0)))</f>
      </c>
      <c r="D35" s="79">
        <f>IF(ISERROR(VLOOKUP(B35,'KAYIT LİSTESİ'!$B$4:$H$113,4,0)),"",(VLOOKUP(B35,'KAYIT LİSTESİ'!$B$4:$H$113,4,0)))</f>
      </c>
      <c r="E35" s="145">
        <f>IF(ISERROR(VLOOKUP(B35,'KAYIT LİSTESİ'!$B$4:$H$113,5,0)),"",(VLOOKUP(B35,'KAYIT LİSTESİ'!$B$4:$H$113,5,0)))</f>
      </c>
      <c r="F35" s="145">
        <f>IF(ISERROR(VLOOKUP(B35,'KAYIT LİSTESİ'!$B$4:$H$113,6,0)),"",(VLOOKUP(B35,'KAYIT LİSTESİ'!$B$4:$H$113,6,0)))</f>
      </c>
      <c r="G35" s="131"/>
      <c r="H35" s="131"/>
      <c r="I35" s="131"/>
      <c r="J35" s="267">
        <f t="shared" si="0"/>
      </c>
      <c r="K35" s="148"/>
      <c r="L35" s="148"/>
      <c r="M35" s="148"/>
      <c r="N35" s="267">
        <f t="shared" si="1"/>
      </c>
      <c r="O35" s="173"/>
      <c r="P35" s="180"/>
      <c r="Q35" s="171"/>
      <c r="R35" s="170"/>
    </row>
    <row r="36" spans="1:18" s="70" customFormat="1" ht="36.75" customHeight="1">
      <c r="A36" s="77"/>
      <c r="B36" s="78" t="s">
        <v>589</v>
      </c>
      <c r="C36" s="173">
        <f>IF(ISERROR(VLOOKUP(B36,'KAYIT LİSTESİ'!$B$4:$H$113,3,0)),"",(VLOOKUP(B36,'KAYIT LİSTESİ'!$B$4:$H$113,3,0)))</f>
      </c>
      <c r="D36" s="79">
        <f>IF(ISERROR(VLOOKUP(B36,'KAYIT LİSTESİ'!$B$4:$H$113,4,0)),"",(VLOOKUP(B36,'KAYIT LİSTESİ'!$B$4:$H$113,4,0)))</f>
      </c>
      <c r="E36" s="145">
        <f>IF(ISERROR(VLOOKUP(B36,'KAYIT LİSTESİ'!$B$4:$H$113,5,0)),"",(VLOOKUP(B36,'KAYIT LİSTESİ'!$B$4:$H$113,5,0)))</f>
      </c>
      <c r="F36" s="145">
        <f>IF(ISERROR(VLOOKUP(B36,'KAYIT LİSTESİ'!$B$4:$H$113,6,0)),"",(VLOOKUP(B36,'KAYIT LİSTESİ'!$B$4:$H$113,6,0)))</f>
      </c>
      <c r="G36" s="131"/>
      <c r="H36" s="131"/>
      <c r="I36" s="131"/>
      <c r="J36" s="267">
        <f t="shared" si="0"/>
      </c>
      <c r="K36" s="148"/>
      <c r="L36" s="148"/>
      <c r="M36" s="148"/>
      <c r="N36" s="267">
        <f t="shared" si="1"/>
      </c>
      <c r="O36" s="173"/>
      <c r="P36" s="180"/>
      <c r="Q36" s="171"/>
      <c r="R36" s="170"/>
    </row>
    <row r="37" spans="1:18" s="70" customFormat="1" ht="36.75" customHeight="1">
      <c r="A37" s="77"/>
      <c r="B37" s="78" t="s">
        <v>590</v>
      </c>
      <c r="C37" s="173">
        <f>IF(ISERROR(VLOOKUP(B37,'KAYIT LİSTESİ'!$B$4:$H$113,3,0)),"",(VLOOKUP(B37,'KAYIT LİSTESİ'!$B$4:$H$113,3,0)))</f>
      </c>
      <c r="D37" s="79">
        <f>IF(ISERROR(VLOOKUP(B37,'KAYIT LİSTESİ'!$B$4:$H$113,4,0)),"",(VLOOKUP(B37,'KAYIT LİSTESİ'!$B$4:$H$113,4,0)))</f>
      </c>
      <c r="E37" s="145">
        <f>IF(ISERROR(VLOOKUP(B37,'KAYIT LİSTESİ'!$B$4:$H$113,5,0)),"",(VLOOKUP(B37,'KAYIT LİSTESİ'!$B$4:$H$113,5,0)))</f>
      </c>
      <c r="F37" s="145">
        <f>IF(ISERROR(VLOOKUP(B37,'KAYIT LİSTESİ'!$B$4:$H$113,6,0)),"",(VLOOKUP(B37,'KAYIT LİSTESİ'!$B$4:$H$113,6,0)))</f>
      </c>
      <c r="G37" s="131"/>
      <c r="H37" s="131"/>
      <c r="I37" s="131"/>
      <c r="J37" s="267">
        <f t="shared" si="0"/>
      </c>
      <c r="K37" s="148"/>
      <c r="L37" s="148"/>
      <c r="M37" s="148"/>
      <c r="N37" s="267">
        <f t="shared" si="1"/>
      </c>
      <c r="O37" s="173"/>
      <c r="P37" s="180"/>
      <c r="Q37" s="171"/>
      <c r="R37" s="170"/>
    </row>
    <row r="38" spans="1:18" s="70" customFormat="1" ht="36.75" customHeight="1">
      <c r="A38" s="77"/>
      <c r="B38" s="78" t="s">
        <v>591</v>
      </c>
      <c r="C38" s="173">
        <f>IF(ISERROR(VLOOKUP(B38,'KAYIT LİSTESİ'!$B$4:$H$113,3,0)),"",(VLOOKUP(B38,'KAYIT LİSTESİ'!$B$4:$H$113,3,0)))</f>
      </c>
      <c r="D38" s="79">
        <f>IF(ISERROR(VLOOKUP(B38,'KAYIT LİSTESİ'!$B$4:$H$113,4,0)),"",(VLOOKUP(B38,'KAYIT LİSTESİ'!$B$4:$H$113,4,0)))</f>
      </c>
      <c r="E38" s="145">
        <f>IF(ISERROR(VLOOKUP(B38,'KAYIT LİSTESİ'!$B$4:$H$113,5,0)),"",(VLOOKUP(B38,'KAYIT LİSTESİ'!$B$4:$H$113,5,0)))</f>
      </c>
      <c r="F38" s="145">
        <f>IF(ISERROR(VLOOKUP(B38,'KAYIT LİSTESİ'!$B$4:$H$113,6,0)),"",(VLOOKUP(B38,'KAYIT LİSTESİ'!$B$4:$H$113,6,0)))</f>
      </c>
      <c r="G38" s="131"/>
      <c r="H38" s="131"/>
      <c r="I38" s="131"/>
      <c r="J38" s="267">
        <f t="shared" si="0"/>
      </c>
      <c r="K38" s="148"/>
      <c r="L38" s="148"/>
      <c r="M38" s="148"/>
      <c r="N38" s="267">
        <f t="shared" si="1"/>
      </c>
      <c r="O38" s="173"/>
      <c r="P38" s="180"/>
      <c r="Q38" s="171"/>
      <c r="R38" s="170"/>
    </row>
    <row r="39" spans="1:18" s="70" customFormat="1" ht="36.75" customHeight="1">
      <c r="A39" s="77"/>
      <c r="B39" s="78" t="s">
        <v>592</v>
      </c>
      <c r="C39" s="173">
        <f>IF(ISERROR(VLOOKUP(B39,'KAYIT LİSTESİ'!$B$4:$H$113,3,0)),"",(VLOOKUP(B39,'KAYIT LİSTESİ'!$B$4:$H$113,3,0)))</f>
      </c>
      <c r="D39" s="79">
        <f>IF(ISERROR(VLOOKUP(B39,'KAYIT LİSTESİ'!$B$4:$H$113,4,0)),"",(VLOOKUP(B39,'KAYIT LİSTESİ'!$B$4:$H$113,4,0)))</f>
      </c>
      <c r="E39" s="145">
        <f>IF(ISERROR(VLOOKUP(B39,'KAYIT LİSTESİ'!$B$4:$H$113,5,0)),"",(VLOOKUP(B39,'KAYIT LİSTESİ'!$B$4:$H$113,5,0)))</f>
      </c>
      <c r="F39" s="145">
        <f>IF(ISERROR(VLOOKUP(B39,'KAYIT LİSTESİ'!$B$4:$H$113,6,0)),"",(VLOOKUP(B39,'KAYIT LİSTESİ'!$B$4:$H$113,6,0)))</f>
      </c>
      <c r="G39" s="131"/>
      <c r="H39" s="131"/>
      <c r="I39" s="131"/>
      <c r="J39" s="267">
        <f t="shared" si="0"/>
      </c>
      <c r="K39" s="148"/>
      <c r="L39" s="148"/>
      <c r="M39" s="148"/>
      <c r="N39" s="267">
        <f t="shared" si="1"/>
      </c>
      <c r="O39" s="173"/>
      <c r="P39" s="180"/>
      <c r="Q39" s="171"/>
      <c r="R39" s="170"/>
    </row>
    <row r="40" spans="1:18" s="70" customFormat="1" ht="36.75" customHeight="1">
      <c r="A40" s="77"/>
      <c r="B40" s="78" t="s">
        <v>593</v>
      </c>
      <c r="C40" s="173">
        <f>IF(ISERROR(VLOOKUP(B40,'KAYIT LİSTESİ'!$B$4:$H$113,3,0)),"",(VLOOKUP(B40,'KAYIT LİSTESİ'!$B$4:$H$113,3,0)))</f>
      </c>
      <c r="D40" s="79">
        <f>IF(ISERROR(VLOOKUP(B40,'KAYIT LİSTESİ'!$B$4:$H$113,4,0)),"",(VLOOKUP(B40,'KAYIT LİSTESİ'!$B$4:$H$113,4,0)))</f>
      </c>
      <c r="E40" s="145">
        <f>IF(ISERROR(VLOOKUP(B40,'KAYIT LİSTESİ'!$B$4:$H$113,5,0)),"",(VLOOKUP(B40,'KAYIT LİSTESİ'!$B$4:$H$113,5,0)))</f>
      </c>
      <c r="F40" s="145">
        <f>IF(ISERROR(VLOOKUP(B40,'KAYIT LİSTESİ'!$B$4:$H$113,6,0)),"",(VLOOKUP(B40,'KAYIT LİSTESİ'!$B$4:$H$113,6,0)))</f>
      </c>
      <c r="G40" s="131"/>
      <c r="H40" s="131"/>
      <c r="I40" s="131"/>
      <c r="J40" s="267">
        <f t="shared" si="0"/>
      </c>
      <c r="K40" s="148"/>
      <c r="L40" s="148"/>
      <c r="M40" s="148"/>
      <c r="N40" s="267">
        <f t="shared" si="1"/>
      </c>
      <c r="O40" s="173"/>
      <c r="P40" s="180"/>
      <c r="Q40" s="171"/>
      <c r="R40" s="170"/>
    </row>
    <row r="41" spans="1:18" s="70" customFormat="1" ht="36.75" customHeight="1">
      <c r="A41" s="77"/>
      <c r="B41" s="78" t="s">
        <v>594</v>
      </c>
      <c r="C41" s="173">
        <f>IF(ISERROR(VLOOKUP(B41,'KAYIT LİSTESİ'!$B$4:$H$113,3,0)),"",(VLOOKUP(B41,'KAYIT LİSTESİ'!$B$4:$H$113,3,0)))</f>
      </c>
      <c r="D41" s="79">
        <f>IF(ISERROR(VLOOKUP(B41,'KAYIT LİSTESİ'!$B$4:$H$113,4,0)),"",(VLOOKUP(B41,'KAYIT LİSTESİ'!$B$4:$H$113,4,0)))</f>
      </c>
      <c r="E41" s="145">
        <f>IF(ISERROR(VLOOKUP(B41,'KAYIT LİSTESİ'!$B$4:$H$113,5,0)),"",(VLOOKUP(B41,'KAYIT LİSTESİ'!$B$4:$H$113,5,0)))</f>
      </c>
      <c r="F41" s="145">
        <f>IF(ISERROR(VLOOKUP(B41,'KAYIT LİSTESİ'!$B$4:$H$113,6,0)),"",(VLOOKUP(B41,'KAYIT LİSTESİ'!$B$4:$H$113,6,0)))</f>
      </c>
      <c r="G41" s="131"/>
      <c r="H41" s="131"/>
      <c r="I41" s="131"/>
      <c r="J41" s="267">
        <f t="shared" si="0"/>
      </c>
      <c r="K41" s="148"/>
      <c r="L41" s="148"/>
      <c r="M41" s="148"/>
      <c r="N41" s="267">
        <f t="shared" si="1"/>
      </c>
      <c r="O41" s="173"/>
      <c r="P41" s="180"/>
      <c r="Q41" s="171"/>
      <c r="R41" s="170"/>
    </row>
    <row r="42" spans="1:18" s="71" customFormat="1" ht="30.75" customHeight="1">
      <c r="A42" s="568" t="s">
        <v>4</v>
      </c>
      <c r="B42" s="568"/>
      <c r="C42" s="568"/>
      <c r="D42" s="568"/>
      <c r="E42" s="72" t="s">
        <v>0</v>
      </c>
      <c r="F42" s="72" t="s">
        <v>1</v>
      </c>
      <c r="G42" s="569" t="s">
        <v>2</v>
      </c>
      <c r="H42" s="569"/>
      <c r="I42" s="569"/>
      <c r="J42" s="569"/>
      <c r="K42" s="569"/>
      <c r="L42" s="569"/>
      <c r="M42" s="569"/>
      <c r="N42" s="569" t="s">
        <v>3</v>
      </c>
      <c r="O42" s="569"/>
      <c r="P42" s="72"/>
      <c r="Q42" s="171"/>
      <c r="R42" s="170"/>
    </row>
    <row r="45" spans="17:18" ht="12.75">
      <c r="Q45" s="172"/>
      <c r="R45" s="72"/>
    </row>
    <row r="46" spans="17:18" ht="12.75">
      <c r="Q46" s="172"/>
      <c r="R46" s="72"/>
    </row>
    <row r="47" spans="17:18" ht="12.75">
      <c r="Q47" s="172"/>
      <c r="R47" s="72"/>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sheetData>
  <sheetProtection/>
  <mergeCells count="26">
    <mergeCell ref="A1:P1"/>
    <mergeCell ref="A2:P2"/>
    <mergeCell ref="A3:C3"/>
    <mergeCell ref="D3:E3"/>
    <mergeCell ref="G3:H3"/>
    <mergeCell ref="I3:J3"/>
    <mergeCell ref="K3:L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U46"/>
  <sheetViews>
    <sheetView view="pageBreakPreview" zoomScale="90" zoomScaleSheetLayoutView="90" zoomScalePageLayoutView="0" workbookViewId="0" topLeftCell="A4">
      <selection activeCell="A1" sqref="A1:P1"/>
    </sheetView>
  </sheetViews>
  <sheetFormatPr defaultColWidth="9.140625" defaultRowHeight="12.75"/>
  <cols>
    <col min="1" max="1" width="4.8515625" style="22" customWidth="1"/>
    <col min="2" max="2" width="9.57421875" style="22" customWidth="1"/>
    <col min="3" max="3" width="14.421875" style="20" customWidth="1"/>
    <col min="4" max="4" width="23.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6.28125" style="22" hidden="1" customWidth="1"/>
    <col min="11" max="11" width="8.8515625" style="22" customWidth="1"/>
    <col min="12" max="12" width="14.421875" style="24" customWidth="1"/>
    <col min="13" max="13" width="26.57421875" style="49" customWidth="1"/>
    <col min="14" max="14" width="17.57421875" style="49" customWidth="1"/>
    <col min="15" max="15" width="9.57421875" style="20" customWidth="1"/>
    <col min="16" max="16" width="7.7109375" style="20" customWidth="1"/>
    <col min="17" max="17" width="5.7109375" style="20" customWidth="1"/>
    <col min="18" max="19" width="9.140625" style="20" customWidth="1"/>
    <col min="20" max="20" width="6.00390625" style="162" bestFit="1" customWidth="1"/>
    <col min="21" max="21" width="4.4218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307</v>
      </c>
      <c r="E3" s="601"/>
      <c r="F3" s="602" t="s">
        <v>315</v>
      </c>
      <c r="G3" s="602"/>
      <c r="H3" s="603" t="s">
        <v>681</v>
      </c>
      <c r="I3" s="604"/>
      <c r="J3" s="604"/>
      <c r="K3" s="604"/>
      <c r="L3" s="604"/>
      <c r="M3" s="209" t="s">
        <v>423</v>
      </c>
      <c r="N3" s="559">
        <v>6524</v>
      </c>
      <c r="O3" s="559"/>
      <c r="P3" s="559"/>
      <c r="T3" s="161"/>
      <c r="U3" s="160"/>
    </row>
    <row r="4" spans="1:21" s="11" customFormat="1" ht="17.25" customHeight="1">
      <c r="A4" s="597" t="s">
        <v>86</v>
      </c>
      <c r="B4" s="597"/>
      <c r="C4" s="597"/>
      <c r="D4" s="605" t="s">
        <v>777</v>
      </c>
      <c r="E4" s="605"/>
      <c r="F4" s="28"/>
      <c r="G4" s="28"/>
      <c r="H4" s="28"/>
      <c r="I4" s="28"/>
      <c r="J4" s="28"/>
      <c r="K4" s="28"/>
      <c r="L4" s="29"/>
      <c r="M4" s="69" t="s">
        <v>92</v>
      </c>
      <c r="N4" s="562" t="s">
        <v>785</v>
      </c>
      <c r="O4" s="562"/>
      <c r="P4" s="562"/>
      <c r="T4" s="161"/>
      <c r="U4" s="160"/>
    </row>
    <row r="5" spans="1:21" s="10" customFormat="1" ht="19.5" customHeight="1">
      <c r="A5" s="12"/>
      <c r="B5" s="12"/>
      <c r="C5" s="13"/>
      <c r="D5" s="14"/>
      <c r="E5" s="15"/>
      <c r="F5" s="15"/>
      <c r="G5" s="15"/>
      <c r="H5" s="15"/>
      <c r="I5" s="12"/>
      <c r="J5" s="12"/>
      <c r="K5" s="12"/>
      <c r="L5" s="16"/>
      <c r="M5" s="17"/>
      <c r="N5" s="589">
        <v>41805.7537349537</v>
      </c>
      <c r="O5" s="589"/>
      <c r="P5" s="589"/>
      <c r="T5" s="161"/>
      <c r="U5" s="160"/>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c r="O6" s="175"/>
      <c r="P6" s="176"/>
      <c r="T6" s="162"/>
      <c r="U6" s="163"/>
    </row>
    <row r="7" spans="1:16" ht="26.25" customHeight="1">
      <c r="A7" s="590"/>
      <c r="B7" s="592"/>
      <c r="C7" s="593"/>
      <c r="D7" s="594"/>
      <c r="E7" s="594"/>
      <c r="F7" s="594"/>
      <c r="G7" s="596"/>
      <c r="H7" s="19"/>
      <c r="I7" s="43" t="s">
        <v>10</v>
      </c>
      <c r="J7" s="40" t="s">
        <v>83</v>
      </c>
      <c r="K7" s="40" t="s">
        <v>82</v>
      </c>
      <c r="L7" s="41" t="s">
        <v>11</v>
      </c>
      <c r="M7" s="42" t="s">
        <v>12</v>
      </c>
      <c r="N7" s="42" t="s">
        <v>312</v>
      </c>
      <c r="O7" s="40" t="s">
        <v>13</v>
      </c>
      <c r="P7" s="40" t="s">
        <v>25</v>
      </c>
    </row>
    <row r="8" spans="1:21" s="18" customFormat="1" ht="39.75" customHeight="1" thickBot="1">
      <c r="A8" s="463">
        <v>1</v>
      </c>
      <c r="B8" s="464">
        <v>136</v>
      </c>
      <c r="C8" s="300">
        <v>35195</v>
      </c>
      <c r="D8" s="301" t="s">
        <v>807</v>
      </c>
      <c r="E8" s="465" t="s">
        <v>701</v>
      </c>
      <c r="F8" s="485">
        <v>10158</v>
      </c>
      <c r="G8" s="467"/>
      <c r="H8" s="21"/>
      <c r="I8" s="66">
        <v>1</v>
      </c>
      <c r="J8" s="149" t="s">
        <v>425</v>
      </c>
      <c r="K8" s="181" t="s">
        <v>722</v>
      </c>
      <c r="L8" s="91" t="s">
        <v>722</v>
      </c>
      <c r="M8" s="150" t="s">
        <v>722</v>
      </c>
      <c r="N8" s="150" t="s">
        <v>722</v>
      </c>
      <c r="O8" s="92"/>
      <c r="P8" s="193"/>
      <c r="T8" s="162"/>
      <c r="U8" s="163"/>
    </row>
    <row r="9" spans="1:21" s="18" customFormat="1" ht="39.75" customHeight="1">
      <c r="A9" s="458"/>
      <c r="B9" s="459"/>
      <c r="C9" s="290"/>
      <c r="D9" s="291"/>
      <c r="E9" s="460"/>
      <c r="F9" s="461"/>
      <c r="G9" s="462"/>
      <c r="H9" s="21"/>
      <c r="I9" s="66">
        <v>2</v>
      </c>
      <c r="J9" s="149" t="s">
        <v>426</v>
      </c>
      <c r="K9" s="181" t="s">
        <v>722</v>
      </c>
      <c r="L9" s="91" t="s">
        <v>722</v>
      </c>
      <c r="M9" s="150" t="s">
        <v>722</v>
      </c>
      <c r="N9" s="150" t="s">
        <v>722</v>
      </c>
      <c r="O9" s="92"/>
      <c r="P9" s="193"/>
      <c r="T9" s="162"/>
      <c r="U9" s="163"/>
    </row>
    <row r="10" spans="1:21" s="18" customFormat="1" ht="39.75" customHeight="1">
      <c r="A10" s="66"/>
      <c r="B10" s="194"/>
      <c r="C10" s="91"/>
      <c r="D10" s="195"/>
      <c r="E10" s="132"/>
      <c r="F10" s="92"/>
      <c r="G10" s="181"/>
      <c r="H10" s="21"/>
      <c r="I10" s="66">
        <v>3</v>
      </c>
      <c r="J10" s="149" t="s">
        <v>427</v>
      </c>
      <c r="K10" s="181" t="s">
        <v>722</v>
      </c>
      <c r="L10" s="91" t="s">
        <v>722</v>
      </c>
      <c r="M10" s="150" t="s">
        <v>722</v>
      </c>
      <c r="N10" s="150" t="s">
        <v>722</v>
      </c>
      <c r="O10" s="92"/>
      <c r="P10" s="193"/>
      <c r="T10" s="162"/>
      <c r="U10" s="163"/>
    </row>
    <row r="11" spans="1:21" s="18" customFormat="1" ht="39.75" customHeight="1">
      <c r="A11" s="66"/>
      <c r="B11" s="194"/>
      <c r="C11" s="91"/>
      <c r="D11" s="195"/>
      <c r="E11" s="132"/>
      <c r="F11" s="92"/>
      <c r="G11" s="181"/>
      <c r="H11" s="21"/>
      <c r="I11" s="66">
        <v>4</v>
      </c>
      <c r="J11" s="149" t="s">
        <v>428</v>
      </c>
      <c r="K11" s="181" t="s">
        <v>722</v>
      </c>
      <c r="L11" s="91" t="s">
        <v>722</v>
      </c>
      <c r="M11" s="150" t="s">
        <v>722</v>
      </c>
      <c r="N11" s="150" t="s">
        <v>722</v>
      </c>
      <c r="O11" s="92"/>
      <c r="P11" s="193"/>
      <c r="T11" s="162"/>
      <c r="U11" s="163"/>
    </row>
    <row r="12" spans="1:21" s="18" customFormat="1" ht="39.75" customHeight="1">
      <c r="A12" s="66"/>
      <c r="B12" s="194"/>
      <c r="C12" s="91"/>
      <c r="D12" s="195"/>
      <c r="E12" s="132"/>
      <c r="F12" s="92"/>
      <c r="G12" s="181"/>
      <c r="H12" s="21"/>
      <c r="I12" s="66">
        <v>5</v>
      </c>
      <c r="J12" s="149" t="s">
        <v>429</v>
      </c>
      <c r="K12" s="181">
        <v>136</v>
      </c>
      <c r="L12" s="91">
        <v>35195</v>
      </c>
      <c r="M12" s="150" t="s">
        <v>807</v>
      </c>
      <c r="N12" s="150" t="s">
        <v>701</v>
      </c>
      <c r="O12" s="138">
        <v>10158</v>
      </c>
      <c r="P12" s="193"/>
      <c r="T12" s="162"/>
      <c r="U12" s="163"/>
    </row>
    <row r="13" spans="1:21" s="18" customFormat="1" ht="39.75" customHeight="1">
      <c r="A13" s="66"/>
      <c r="B13" s="194"/>
      <c r="C13" s="91"/>
      <c r="D13" s="195"/>
      <c r="E13" s="132"/>
      <c r="F13" s="92"/>
      <c r="G13" s="181"/>
      <c r="H13" s="21"/>
      <c r="I13" s="66">
        <v>6</v>
      </c>
      <c r="J13" s="149" t="s">
        <v>430</v>
      </c>
      <c r="K13" s="181" t="s">
        <v>722</v>
      </c>
      <c r="L13" s="91" t="s">
        <v>722</v>
      </c>
      <c r="M13" s="150" t="s">
        <v>722</v>
      </c>
      <c r="N13" s="150" t="s">
        <v>722</v>
      </c>
      <c r="O13" s="92"/>
      <c r="P13" s="193"/>
      <c r="T13" s="162"/>
      <c r="U13" s="163"/>
    </row>
    <row r="14" spans="1:21" s="18" customFormat="1" ht="39.75" customHeight="1">
      <c r="A14" s="66"/>
      <c r="B14" s="194"/>
      <c r="C14" s="91"/>
      <c r="D14" s="195"/>
      <c r="E14" s="132"/>
      <c r="F14" s="92"/>
      <c r="G14" s="181"/>
      <c r="H14" s="21"/>
      <c r="I14" s="66">
        <v>7</v>
      </c>
      <c r="J14" s="149" t="s">
        <v>431</v>
      </c>
      <c r="K14" s="181" t="s">
        <v>722</v>
      </c>
      <c r="L14" s="91" t="s">
        <v>722</v>
      </c>
      <c r="M14" s="150" t="s">
        <v>722</v>
      </c>
      <c r="N14" s="150" t="s">
        <v>722</v>
      </c>
      <c r="O14" s="92"/>
      <c r="P14" s="193"/>
      <c r="T14" s="162"/>
      <c r="U14" s="163"/>
    </row>
    <row r="15" spans="1:21" s="18" customFormat="1" ht="39.75" customHeight="1">
      <c r="A15" s="66"/>
      <c r="B15" s="194"/>
      <c r="C15" s="91"/>
      <c r="D15" s="195"/>
      <c r="E15" s="132"/>
      <c r="F15" s="92"/>
      <c r="G15" s="181"/>
      <c r="H15" s="21"/>
      <c r="I15" s="66">
        <v>8</v>
      </c>
      <c r="J15" s="149" t="s">
        <v>432</v>
      </c>
      <c r="K15" s="181" t="s">
        <v>722</v>
      </c>
      <c r="L15" s="91" t="s">
        <v>722</v>
      </c>
      <c r="M15" s="150" t="s">
        <v>722</v>
      </c>
      <c r="N15" s="150" t="s">
        <v>722</v>
      </c>
      <c r="O15" s="92"/>
      <c r="P15" s="193"/>
      <c r="T15" s="162"/>
      <c r="U15" s="163"/>
    </row>
    <row r="16" spans="1:21" s="18" customFormat="1" ht="39.75" customHeight="1">
      <c r="A16" s="66"/>
      <c r="B16" s="194"/>
      <c r="C16" s="91"/>
      <c r="D16" s="195"/>
      <c r="E16" s="132"/>
      <c r="F16" s="92"/>
      <c r="G16" s="181"/>
      <c r="H16" s="21"/>
      <c r="I16" s="174" t="s">
        <v>15</v>
      </c>
      <c r="J16" s="175"/>
      <c r="K16" s="175"/>
      <c r="L16" s="175"/>
      <c r="M16" s="178" t="s">
        <v>272</v>
      </c>
      <c r="N16" s="179"/>
      <c r="O16" s="175"/>
      <c r="P16" s="176"/>
      <c r="T16" s="162"/>
      <c r="U16" s="163"/>
    </row>
    <row r="17" spans="1:21" s="18" customFormat="1" ht="39.75" customHeight="1">
      <c r="A17" s="66"/>
      <c r="B17" s="194"/>
      <c r="C17" s="91"/>
      <c r="D17" s="195"/>
      <c r="E17" s="132"/>
      <c r="F17" s="92"/>
      <c r="G17" s="181"/>
      <c r="H17" s="21"/>
      <c r="I17" s="43" t="s">
        <v>10</v>
      </c>
      <c r="J17" s="40" t="s">
        <v>83</v>
      </c>
      <c r="K17" s="40" t="s">
        <v>82</v>
      </c>
      <c r="L17" s="41" t="s">
        <v>11</v>
      </c>
      <c r="M17" s="42" t="s">
        <v>12</v>
      </c>
      <c r="N17" s="42" t="s">
        <v>312</v>
      </c>
      <c r="O17" s="40" t="s">
        <v>13</v>
      </c>
      <c r="P17" s="40" t="s">
        <v>25</v>
      </c>
      <c r="T17" s="162"/>
      <c r="U17" s="163"/>
    </row>
    <row r="18" spans="1:21" s="18" customFormat="1" ht="39.75" customHeight="1">
      <c r="A18" s="66"/>
      <c r="B18" s="194"/>
      <c r="C18" s="91"/>
      <c r="D18" s="195"/>
      <c r="E18" s="132"/>
      <c r="F18" s="92"/>
      <c r="G18" s="181"/>
      <c r="H18" s="21"/>
      <c r="I18" s="66">
        <v>1</v>
      </c>
      <c r="J18" s="149" t="s">
        <v>433</v>
      </c>
      <c r="K18" s="181" t="s">
        <v>722</v>
      </c>
      <c r="L18" s="91" t="s">
        <v>722</v>
      </c>
      <c r="M18" s="150" t="s">
        <v>722</v>
      </c>
      <c r="N18" s="150" t="s">
        <v>722</v>
      </c>
      <c r="O18" s="92"/>
      <c r="P18" s="193"/>
      <c r="T18" s="162"/>
      <c r="U18" s="163"/>
    </row>
    <row r="19" spans="1:21" s="18" customFormat="1" ht="39.75" customHeight="1">
      <c r="A19" s="66"/>
      <c r="B19" s="194"/>
      <c r="C19" s="91"/>
      <c r="D19" s="195"/>
      <c r="E19" s="132"/>
      <c r="F19" s="92"/>
      <c r="G19" s="181"/>
      <c r="H19" s="21"/>
      <c r="I19" s="66">
        <v>2</v>
      </c>
      <c r="J19" s="149" t="s">
        <v>434</v>
      </c>
      <c r="K19" s="181" t="s">
        <v>722</v>
      </c>
      <c r="L19" s="91" t="s">
        <v>722</v>
      </c>
      <c r="M19" s="150" t="s">
        <v>722</v>
      </c>
      <c r="N19" s="150" t="s">
        <v>722</v>
      </c>
      <c r="O19" s="92"/>
      <c r="P19" s="193"/>
      <c r="T19" s="162"/>
      <c r="U19" s="163"/>
    </row>
    <row r="20" spans="1:21" s="18" customFormat="1" ht="39.75" customHeight="1">
      <c r="A20" s="66"/>
      <c r="B20" s="194"/>
      <c r="C20" s="91"/>
      <c r="D20" s="195"/>
      <c r="E20" s="132"/>
      <c r="F20" s="92"/>
      <c r="G20" s="181"/>
      <c r="H20" s="21"/>
      <c r="I20" s="66">
        <v>3</v>
      </c>
      <c r="J20" s="149" t="s">
        <v>435</v>
      </c>
      <c r="K20" s="181" t="s">
        <v>722</v>
      </c>
      <c r="L20" s="91" t="s">
        <v>722</v>
      </c>
      <c r="M20" s="150" t="s">
        <v>722</v>
      </c>
      <c r="N20" s="150" t="s">
        <v>722</v>
      </c>
      <c r="O20" s="92"/>
      <c r="P20" s="193"/>
      <c r="T20" s="162"/>
      <c r="U20" s="163"/>
    </row>
    <row r="21" spans="1:21" s="18" customFormat="1" ht="39.75" customHeight="1">
      <c r="A21" s="66"/>
      <c r="B21" s="194"/>
      <c r="C21" s="91"/>
      <c r="D21" s="195"/>
      <c r="E21" s="132"/>
      <c r="F21" s="92"/>
      <c r="G21" s="181"/>
      <c r="H21" s="21"/>
      <c r="I21" s="66">
        <v>4</v>
      </c>
      <c r="J21" s="149" t="s">
        <v>436</v>
      </c>
      <c r="K21" s="181" t="s">
        <v>722</v>
      </c>
      <c r="L21" s="91" t="s">
        <v>722</v>
      </c>
      <c r="M21" s="150" t="s">
        <v>722</v>
      </c>
      <c r="N21" s="150" t="s">
        <v>722</v>
      </c>
      <c r="O21" s="92"/>
      <c r="P21" s="193"/>
      <c r="T21" s="162"/>
      <c r="U21" s="163"/>
    </row>
    <row r="22" spans="1:21" s="18" customFormat="1" ht="39.75" customHeight="1">
      <c r="A22" s="66"/>
      <c r="B22" s="194"/>
      <c r="C22" s="91"/>
      <c r="D22" s="195"/>
      <c r="E22" s="132"/>
      <c r="F22" s="92"/>
      <c r="G22" s="181"/>
      <c r="H22" s="21"/>
      <c r="I22" s="66">
        <v>5</v>
      </c>
      <c r="J22" s="149" t="s">
        <v>437</v>
      </c>
      <c r="K22" s="181" t="s">
        <v>722</v>
      </c>
      <c r="L22" s="91" t="s">
        <v>722</v>
      </c>
      <c r="M22" s="150" t="s">
        <v>722</v>
      </c>
      <c r="N22" s="150" t="s">
        <v>722</v>
      </c>
      <c r="O22" s="92"/>
      <c r="P22" s="193"/>
      <c r="T22" s="162"/>
      <c r="U22" s="163"/>
    </row>
    <row r="23" spans="1:21" s="18" customFormat="1" ht="39.75" customHeight="1">
      <c r="A23" s="66"/>
      <c r="B23" s="194"/>
      <c r="C23" s="91"/>
      <c r="D23" s="195"/>
      <c r="E23" s="132"/>
      <c r="F23" s="92"/>
      <c r="G23" s="181"/>
      <c r="H23" s="21"/>
      <c r="I23" s="66">
        <v>6</v>
      </c>
      <c r="J23" s="149" t="s">
        <v>438</v>
      </c>
      <c r="K23" s="181" t="s">
        <v>722</v>
      </c>
      <c r="L23" s="91" t="s">
        <v>722</v>
      </c>
      <c r="M23" s="150" t="s">
        <v>722</v>
      </c>
      <c r="N23" s="150" t="s">
        <v>722</v>
      </c>
      <c r="O23" s="92"/>
      <c r="P23" s="193"/>
      <c r="T23" s="162"/>
      <c r="U23" s="163"/>
    </row>
    <row r="24" spans="1:21" s="18" customFormat="1" ht="39.75" customHeight="1">
      <c r="A24" s="66"/>
      <c r="B24" s="194"/>
      <c r="C24" s="91"/>
      <c r="D24" s="195"/>
      <c r="E24" s="132"/>
      <c r="F24" s="92"/>
      <c r="G24" s="181"/>
      <c r="H24" s="21"/>
      <c r="I24" s="66">
        <v>7</v>
      </c>
      <c r="J24" s="149" t="s">
        <v>439</v>
      </c>
      <c r="K24" s="181" t="s">
        <v>722</v>
      </c>
      <c r="L24" s="91" t="s">
        <v>722</v>
      </c>
      <c r="M24" s="150" t="s">
        <v>722</v>
      </c>
      <c r="N24" s="150" t="s">
        <v>722</v>
      </c>
      <c r="O24" s="92"/>
      <c r="P24" s="193"/>
      <c r="T24" s="162"/>
      <c r="U24" s="163"/>
    </row>
    <row r="25" spans="1:21" s="18" customFormat="1" ht="39.75" customHeight="1">
      <c r="A25" s="66"/>
      <c r="B25" s="194"/>
      <c r="C25" s="91"/>
      <c r="D25" s="195"/>
      <c r="E25" s="132"/>
      <c r="F25" s="92"/>
      <c r="G25" s="181"/>
      <c r="H25" s="21"/>
      <c r="I25" s="66">
        <v>8</v>
      </c>
      <c r="J25" s="149" t="s">
        <v>440</v>
      </c>
      <c r="K25" s="181" t="s">
        <v>722</v>
      </c>
      <c r="L25" s="91" t="s">
        <v>722</v>
      </c>
      <c r="M25" s="150" t="s">
        <v>722</v>
      </c>
      <c r="N25" s="150" t="s">
        <v>722</v>
      </c>
      <c r="O25" s="92"/>
      <c r="P25" s="193"/>
      <c r="T25" s="162"/>
      <c r="U25" s="163"/>
    </row>
    <row r="26" spans="1:21" s="18" customFormat="1" ht="39.75" customHeight="1">
      <c r="A26" s="66"/>
      <c r="B26" s="194"/>
      <c r="C26" s="91"/>
      <c r="D26" s="195"/>
      <c r="E26" s="132"/>
      <c r="F26" s="92"/>
      <c r="G26" s="181"/>
      <c r="H26" s="21"/>
      <c r="I26" s="174" t="s">
        <v>16</v>
      </c>
      <c r="J26" s="175"/>
      <c r="K26" s="175"/>
      <c r="L26" s="175"/>
      <c r="M26" s="178" t="s">
        <v>272</v>
      </c>
      <c r="N26" s="179"/>
      <c r="O26" s="175"/>
      <c r="P26" s="176"/>
      <c r="T26" s="162"/>
      <c r="U26" s="163"/>
    </row>
    <row r="27" spans="1:21" s="18" customFormat="1" ht="39.75" customHeight="1">
      <c r="A27" s="66"/>
      <c r="B27" s="194"/>
      <c r="C27" s="91"/>
      <c r="D27" s="195"/>
      <c r="E27" s="132"/>
      <c r="F27" s="92"/>
      <c r="G27" s="181"/>
      <c r="H27" s="21"/>
      <c r="I27" s="43" t="s">
        <v>10</v>
      </c>
      <c r="J27" s="40" t="s">
        <v>83</v>
      </c>
      <c r="K27" s="40" t="s">
        <v>82</v>
      </c>
      <c r="L27" s="41" t="s">
        <v>11</v>
      </c>
      <c r="M27" s="42" t="s">
        <v>12</v>
      </c>
      <c r="N27" s="42" t="s">
        <v>312</v>
      </c>
      <c r="O27" s="40" t="s">
        <v>13</v>
      </c>
      <c r="P27" s="40" t="s">
        <v>25</v>
      </c>
      <c r="T27" s="162"/>
      <c r="U27" s="163"/>
    </row>
    <row r="28" spans="1:21" s="18" customFormat="1" ht="39.75" customHeight="1">
      <c r="A28" s="66"/>
      <c r="B28" s="194"/>
      <c r="C28" s="91"/>
      <c r="D28" s="195"/>
      <c r="E28" s="132"/>
      <c r="F28" s="92"/>
      <c r="G28" s="181"/>
      <c r="H28" s="21"/>
      <c r="I28" s="66">
        <v>1</v>
      </c>
      <c r="J28" s="149" t="s">
        <v>441</v>
      </c>
      <c r="K28" s="181" t="s">
        <v>722</v>
      </c>
      <c r="L28" s="91" t="s">
        <v>722</v>
      </c>
      <c r="M28" s="150" t="s">
        <v>722</v>
      </c>
      <c r="N28" s="150" t="s">
        <v>722</v>
      </c>
      <c r="O28" s="92"/>
      <c r="P28" s="193"/>
      <c r="T28" s="162"/>
      <c r="U28" s="163"/>
    </row>
    <row r="29" spans="1:21" s="18" customFormat="1" ht="39.75" customHeight="1">
      <c r="A29" s="66"/>
      <c r="B29" s="194"/>
      <c r="C29" s="91"/>
      <c r="D29" s="195"/>
      <c r="E29" s="132"/>
      <c r="F29" s="92"/>
      <c r="G29" s="181"/>
      <c r="H29" s="21"/>
      <c r="I29" s="66">
        <v>2</v>
      </c>
      <c r="J29" s="149" t="s">
        <v>442</v>
      </c>
      <c r="K29" s="181" t="s">
        <v>722</v>
      </c>
      <c r="L29" s="91" t="s">
        <v>722</v>
      </c>
      <c r="M29" s="150" t="s">
        <v>722</v>
      </c>
      <c r="N29" s="150" t="s">
        <v>722</v>
      </c>
      <c r="O29" s="92"/>
      <c r="P29" s="193"/>
      <c r="T29" s="162"/>
      <c r="U29" s="163"/>
    </row>
    <row r="30" spans="1:21" s="18" customFormat="1" ht="39.75" customHeight="1">
      <c r="A30" s="66"/>
      <c r="B30" s="194"/>
      <c r="C30" s="91"/>
      <c r="D30" s="195"/>
      <c r="E30" s="132"/>
      <c r="F30" s="92"/>
      <c r="G30" s="181"/>
      <c r="H30" s="21"/>
      <c r="I30" s="66">
        <v>3</v>
      </c>
      <c r="J30" s="149" t="s">
        <v>443</v>
      </c>
      <c r="K30" s="181" t="s">
        <v>722</v>
      </c>
      <c r="L30" s="91" t="s">
        <v>722</v>
      </c>
      <c r="M30" s="150" t="s">
        <v>722</v>
      </c>
      <c r="N30" s="150" t="s">
        <v>722</v>
      </c>
      <c r="O30" s="92"/>
      <c r="P30" s="193"/>
      <c r="T30" s="162"/>
      <c r="U30" s="163"/>
    </row>
    <row r="31" spans="1:21" s="18" customFormat="1" ht="39.75" customHeight="1">
      <c r="A31" s="66"/>
      <c r="B31" s="194"/>
      <c r="C31" s="91"/>
      <c r="D31" s="195"/>
      <c r="E31" s="132"/>
      <c r="F31" s="92"/>
      <c r="G31" s="181"/>
      <c r="H31" s="21"/>
      <c r="I31" s="66">
        <v>4</v>
      </c>
      <c r="J31" s="149" t="s">
        <v>444</v>
      </c>
      <c r="K31" s="181" t="s">
        <v>722</v>
      </c>
      <c r="L31" s="91" t="s">
        <v>722</v>
      </c>
      <c r="M31" s="150" t="s">
        <v>722</v>
      </c>
      <c r="N31" s="150" t="s">
        <v>722</v>
      </c>
      <c r="O31" s="92"/>
      <c r="P31" s="193"/>
      <c r="T31" s="162"/>
      <c r="U31" s="163"/>
    </row>
    <row r="32" spans="1:21" s="18" customFormat="1" ht="39.75" customHeight="1">
      <c r="A32" s="66"/>
      <c r="B32" s="194"/>
      <c r="C32" s="91"/>
      <c r="D32" s="195"/>
      <c r="E32" s="132"/>
      <c r="F32" s="92"/>
      <c r="G32" s="181"/>
      <c r="H32" s="21"/>
      <c r="I32" s="66">
        <v>5</v>
      </c>
      <c r="J32" s="149" t="s">
        <v>445</v>
      </c>
      <c r="K32" s="181" t="s">
        <v>722</v>
      </c>
      <c r="L32" s="91" t="s">
        <v>722</v>
      </c>
      <c r="M32" s="150" t="s">
        <v>722</v>
      </c>
      <c r="N32" s="150" t="s">
        <v>722</v>
      </c>
      <c r="O32" s="92"/>
      <c r="P32" s="193"/>
      <c r="T32" s="162"/>
      <c r="U32" s="163"/>
    </row>
    <row r="33" spans="1:21" s="18" customFormat="1" ht="39.75" customHeight="1">
      <c r="A33" s="66"/>
      <c r="B33" s="194"/>
      <c r="C33" s="91"/>
      <c r="D33" s="195"/>
      <c r="E33" s="132"/>
      <c r="F33" s="92"/>
      <c r="G33" s="181"/>
      <c r="H33" s="21"/>
      <c r="I33" s="66">
        <v>6</v>
      </c>
      <c r="J33" s="149" t="s">
        <v>446</v>
      </c>
      <c r="K33" s="181" t="s">
        <v>722</v>
      </c>
      <c r="L33" s="91" t="s">
        <v>722</v>
      </c>
      <c r="M33" s="150" t="s">
        <v>722</v>
      </c>
      <c r="N33" s="150" t="s">
        <v>722</v>
      </c>
      <c r="O33" s="92"/>
      <c r="P33" s="193"/>
      <c r="T33" s="162"/>
      <c r="U33" s="163"/>
    </row>
    <row r="34" spans="1:21" s="18" customFormat="1" ht="39.75" customHeight="1">
      <c r="A34" s="66"/>
      <c r="B34" s="194"/>
      <c r="C34" s="91"/>
      <c r="D34" s="195"/>
      <c r="E34" s="132"/>
      <c r="F34" s="92"/>
      <c r="G34" s="181"/>
      <c r="H34" s="21"/>
      <c r="I34" s="66">
        <v>7</v>
      </c>
      <c r="J34" s="149" t="s">
        <v>447</v>
      </c>
      <c r="K34" s="181" t="s">
        <v>722</v>
      </c>
      <c r="L34" s="91" t="s">
        <v>722</v>
      </c>
      <c r="M34" s="150" t="s">
        <v>722</v>
      </c>
      <c r="N34" s="150" t="s">
        <v>722</v>
      </c>
      <c r="O34" s="92"/>
      <c r="P34" s="193"/>
      <c r="T34" s="162"/>
      <c r="U34" s="163"/>
    </row>
    <row r="35" spans="1:21" s="18" customFormat="1" ht="39.75" customHeight="1">
      <c r="A35" s="66"/>
      <c r="B35" s="194"/>
      <c r="C35" s="91"/>
      <c r="D35" s="195"/>
      <c r="E35" s="132"/>
      <c r="F35" s="92"/>
      <c r="G35" s="181"/>
      <c r="H35" s="21"/>
      <c r="I35" s="66">
        <v>8</v>
      </c>
      <c r="J35" s="149" t="s">
        <v>448</v>
      </c>
      <c r="K35" s="181" t="s">
        <v>722</v>
      </c>
      <c r="L35" s="91" t="s">
        <v>722</v>
      </c>
      <c r="M35" s="150" t="s">
        <v>722</v>
      </c>
      <c r="N35" s="150" t="s">
        <v>722</v>
      </c>
      <c r="O35" s="92"/>
      <c r="P35" s="193"/>
      <c r="T35" s="162"/>
      <c r="U35" s="163"/>
    </row>
    <row r="36" spans="1:21" s="18" customFormat="1" ht="39.75" customHeight="1">
      <c r="A36" s="66"/>
      <c r="B36" s="194"/>
      <c r="C36" s="91"/>
      <c r="D36" s="195"/>
      <c r="E36" s="132"/>
      <c r="F36" s="92"/>
      <c r="G36" s="181"/>
      <c r="H36" s="21"/>
      <c r="I36" s="174" t="s">
        <v>314</v>
      </c>
      <c r="J36" s="175"/>
      <c r="K36" s="175"/>
      <c r="L36" s="175"/>
      <c r="M36" s="178" t="s">
        <v>272</v>
      </c>
      <c r="N36" s="179"/>
      <c r="O36" s="175"/>
      <c r="P36" s="176"/>
      <c r="T36" s="162"/>
      <c r="U36" s="163"/>
    </row>
    <row r="37" spans="1:21" s="18" customFormat="1" ht="39.75" customHeight="1">
      <c r="A37" s="66"/>
      <c r="B37" s="194"/>
      <c r="C37" s="91"/>
      <c r="D37" s="195"/>
      <c r="E37" s="132"/>
      <c r="F37" s="92"/>
      <c r="G37" s="181"/>
      <c r="H37" s="21"/>
      <c r="I37" s="43" t="s">
        <v>10</v>
      </c>
      <c r="J37" s="40" t="s">
        <v>83</v>
      </c>
      <c r="K37" s="40" t="s">
        <v>82</v>
      </c>
      <c r="L37" s="41" t="s">
        <v>11</v>
      </c>
      <c r="M37" s="42" t="s">
        <v>12</v>
      </c>
      <c r="N37" s="42" t="s">
        <v>312</v>
      </c>
      <c r="O37" s="40" t="s">
        <v>13</v>
      </c>
      <c r="P37" s="40" t="s">
        <v>25</v>
      </c>
      <c r="T37" s="162"/>
      <c r="U37" s="163"/>
    </row>
    <row r="38" spans="1:21" s="18" customFormat="1" ht="39.75" customHeight="1">
      <c r="A38" s="66"/>
      <c r="B38" s="194"/>
      <c r="C38" s="91"/>
      <c r="D38" s="195"/>
      <c r="E38" s="132"/>
      <c r="F38" s="92"/>
      <c r="G38" s="181"/>
      <c r="H38" s="21"/>
      <c r="I38" s="66">
        <v>1</v>
      </c>
      <c r="J38" s="149" t="s">
        <v>449</v>
      </c>
      <c r="K38" s="181" t="s">
        <v>722</v>
      </c>
      <c r="L38" s="91" t="s">
        <v>722</v>
      </c>
      <c r="M38" s="150" t="s">
        <v>722</v>
      </c>
      <c r="N38" s="150" t="s">
        <v>722</v>
      </c>
      <c r="O38" s="92"/>
      <c r="P38" s="193"/>
      <c r="T38" s="162"/>
      <c r="U38" s="163"/>
    </row>
    <row r="39" spans="1:21" s="18" customFormat="1" ht="39.75" customHeight="1">
      <c r="A39" s="66"/>
      <c r="B39" s="194"/>
      <c r="C39" s="91"/>
      <c r="D39" s="195"/>
      <c r="E39" s="132"/>
      <c r="F39" s="92"/>
      <c r="G39" s="181"/>
      <c r="H39" s="21"/>
      <c r="I39" s="66">
        <v>2</v>
      </c>
      <c r="J39" s="149" t="s">
        <v>450</v>
      </c>
      <c r="K39" s="181" t="s">
        <v>722</v>
      </c>
      <c r="L39" s="91" t="s">
        <v>722</v>
      </c>
      <c r="M39" s="150" t="s">
        <v>722</v>
      </c>
      <c r="N39" s="150" t="s">
        <v>722</v>
      </c>
      <c r="O39" s="92"/>
      <c r="P39" s="193"/>
      <c r="T39" s="162"/>
      <c r="U39" s="163"/>
    </row>
    <row r="40" spans="1:21" s="18" customFormat="1" ht="39.75" customHeight="1">
      <c r="A40" s="66"/>
      <c r="B40" s="194"/>
      <c r="C40" s="91"/>
      <c r="D40" s="195"/>
      <c r="E40" s="132"/>
      <c r="F40" s="92"/>
      <c r="G40" s="181"/>
      <c r="H40" s="21"/>
      <c r="I40" s="66">
        <v>3</v>
      </c>
      <c r="J40" s="149" t="s">
        <v>451</v>
      </c>
      <c r="K40" s="181" t="s">
        <v>722</v>
      </c>
      <c r="L40" s="91" t="s">
        <v>722</v>
      </c>
      <c r="M40" s="150" t="s">
        <v>722</v>
      </c>
      <c r="N40" s="150" t="s">
        <v>722</v>
      </c>
      <c r="O40" s="92"/>
      <c r="P40" s="193"/>
      <c r="T40" s="162"/>
      <c r="U40" s="163"/>
    </row>
    <row r="41" spans="1:21" s="18" customFormat="1" ht="39.75" customHeight="1">
      <c r="A41" s="66"/>
      <c r="B41" s="194"/>
      <c r="C41" s="91"/>
      <c r="D41" s="195"/>
      <c r="E41" s="132"/>
      <c r="F41" s="92"/>
      <c r="G41" s="181"/>
      <c r="H41" s="21"/>
      <c r="I41" s="66">
        <v>4</v>
      </c>
      <c r="J41" s="149" t="s">
        <v>452</v>
      </c>
      <c r="K41" s="181" t="s">
        <v>722</v>
      </c>
      <c r="L41" s="91" t="s">
        <v>722</v>
      </c>
      <c r="M41" s="150" t="s">
        <v>722</v>
      </c>
      <c r="N41" s="150" t="s">
        <v>722</v>
      </c>
      <c r="O41" s="92"/>
      <c r="P41" s="193"/>
      <c r="T41" s="162"/>
      <c r="U41" s="163"/>
    </row>
    <row r="42" spans="1:21" s="18" customFormat="1" ht="39.75" customHeight="1">
      <c r="A42" s="66"/>
      <c r="B42" s="194"/>
      <c r="C42" s="91"/>
      <c r="D42" s="195"/>
      <c r="E42" s="132"/>
      <c r="F42" s="92"/>
      <c r="G42" s="181"/>
      <c r="H42" s="21"/>
      <c r="I42" s="66">
        <v>5</v>
      </c>
      <c r="J42" s="149" t="s">
        <v>453</v>
      </c>
      <c r="K42" s="181" t="s">
        <v>722</v>
      </c>
      <c r="L42" s="91" t="s">
        <v>722</v>
      </c>
      <c r="M42" s="150" t="s">
        <v>722</v>
      </c>
      <c r="N42" s="150" t="s">
        <v>722</v>
      </c>
      <c r="O42" s="92"/>
      <c r="P42" s="193"/>
      <c r="T42" s="162"/>
      <c r="U42" s="163"/>
    </row>
    <row r="43" spans="1:21" s="18" customFormat="1" ht="39.75" customHeight="1">
      <c r="A43" s="66"/>
      <c r="B43" s="194"/>
      <c r="C43" s="91"/>
      <c r="D43" s="195"/>
      <c r="E43" s="132"/>
      <c r="F43" s="92"/>
      <c r="G43" s="181"/>
      <c r="H43" s="21"/>
      <c r="I43" s="66">
        <v>6</v>
      </c>
      <c r="J43" s="149" t="s">
        <v>454</v>
      </c>
      <c r="K43" s="181" t="s">
        <v>722</v>
      </c>
      <c r="L43" s="91" t="s">
        <v>722</v>
      </c>
      <c r="M43" s="150" t="s">
        <v>722</v>
      </c>
      <c r="N43" s="150" t="s">
        <v>722</v>
      </c>
      <c r="O43" s="92"/>
      <c r="P43" s="193"/>
      <c r="T43" s="162"/>
      <c r="U43" s="163"/>
    </row>
    <row r="44" spans="1:21" s="18" customFormat="1" ht="39.75" customHeight="1">
      <c r="A44" s="66"/>
      <c r="B44" s="194"/>
      <c r="C44" s="91"/>
      <c r="D44" s="195"/>
      <c r="E44" s="132"/>
      <c r="F44" s="92"/>
      <c r="G44" s="181"/>
      <c r="H44" s="21"/>
      <c r="I44" s="66">
        <v>7</v>
      </c>
      <c r="J44" s="149" t="s">
        <v>455</v>
      </c>
      <c r="K44" s="181" t="s">
        <v>722</v>
      </c>
      <c r="L44" s="91" t="s">
        <v>722</v>
      </c>
      <c r="M44" s="150" t="s">
        <v>722</v>
      </c>
      <c r="N44" s="150" t="s">
        <v>722</v>
      </c>
      <c r="O44" s="92"/>
      <c r="P44" s="193"/>
      <c r="T44" s="162"/>
      <c r="U44" s="163"/>
    </row>
    <row r="45" spans="1:21" s="18" customFormat="1" ht="39.75" customHeight="1">
      <c r="A45" s="66"/>
      <c r="B45" s="194"/>
      <c r="C45" s="91"/>
      <c r="D45" s="195"/>
      <c r="E45" s="132"/>
      <c r="F45" s="92"/>
      <c r="G45" s="181"/>
      <c r="H45" s="21"/>
      <c r="I45" s="66">
        <v>8</v>
      </c>
      <c r="J45" s="149" t="s">
        <v>456</v>
      </c>
      <c r="K45" s="181" t="s">
        <v>722</v>
      </c>
      <c r="L45" s="91" t="s">
        <v>722</v>
      </c>
      <c r="M45" s="150" t="s">
        <v>722</v>
      </c>
      <c r="N45" s="150" t="s">
        <v>722</v>
      </c>
      <c r="O45" s="92"/>
      <c r="P45" s="193"/>
      <c r="T45" s="162"/>
      <c r="U45" s="163"/>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AI44"/>
  <sheetViews>
    <sheetView view="pageBreakPreview" zoomScale="40" zoomScaleNormal="50" zoomScaleSheetLayoutView="40" workbookViewId="0" topLeftCell="A1">
      <selection activeCell="A1" sqref="A1:P1"/>
    </sheetView>
  </sheetViews>
  <sheetFormatPr defaultColWidth="9.140625" defaultRowHeight="12.75"/>
  <cols>
    <col min="1" max="1" width="10.140625" style="23" customWidth="1"/>
    <col min="2" max="2" width="13.7109375" style="23" hidden="1" customWidth="1"/>
    <col min="3" max="3" width="12.28125" style="23" customWidth="1"/>
    <col min="4" max="4" width="20.8515625" style="53" customWidth="1"/>
    <col min="5" max="5" width="34.57421875" style="23" customWidth="1"/>
    <col min="6" max="6" width="58.421875" style="23" customWidth="1"/>
    <col min="7" max="26" width="12.57421875" style="52" customWidth="1"/>
    <col min="27" max="27" width="14.8515625" style="54" customWidth="1"/>
    <col min="28" max="28" width="14.140625" style="55" customWidth="1"/>
    <col min="29" max="29" width="17.00390625" style="23" customWidth="1"/>
    <col min="30" max="33" width="9.140625" style="52" customWidth="1"/>
    <col min="34" max="34" width="9.140625" style="169" hidden="1" customWidth="1"/>
    <col min="35" max="35" width="9.140625" style="167" hidden="1" customWidth="1"/>
    <col min="36" max="16384" width="9.140625" style="52" customWidth="1"/>
  </cols>
  <sheetData>
    <row r="1" spans="1:35" s="10" customFormat="1" ht="69.75" customHeight="1">
      <c r="A1" s="611" t="str">
        <f>('YARIŞMA BİLGİLERİ'!A2)</f>
        <v>Türkiye Atletizm Federasyonu Başkanlığı
Ankara Atletizm İl Temsilciliği</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H1" s="169">
        <v>60</v>
      </c>
      <c r="AI1" s="167">
        <v>1</v>
      </c>
    </row>
    <row r="2" spans="1:35" s="10" customFormat="1" ht="36.75" customHeight="1">
      <c r="A2" s="612" t="str">
        <f>'YARIŞMA BİLGİLERİ'!F19</f>
        <v>Federasyon Deneme Atletizm Yarışmaları</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H2" s="169">
        <v>62</v>
      </c>
      <c r="AI2" s="167">
        <v>2</v>
      </c>
    </row>
    <row r="3" spans="1:35" s="64" customFormat="1" ht="23.25" customHeight="1">
      <c r="A3" s="572" t="s">
        <v>94</v>
      </c>
      <c r="B3" s="572"/>
      <c r="C3" s="572"/>
      <c r="D3" s="572"/>
      <c r="E3" s="573" t="str">
        <f>'YARIŞMA PROGRAMI'!B25</f>
        <v>SIRIKLA ATLAMA</v>
      </c>
      <c r="F3" s="573"/>
      <c r="G3" s="62"/>
      <c r="H3" s="62"/>
      <c r="I3" s="62"/>
      <c r="J3" s="616" t="s">
        <v>776</v>
      </c>
      <c r="K3" s="616"/>
      <c r="L3" s="616"/>
      <c r="M3" s="614" t="str">
        <f>'YARIŞMA PROGRAMI'!D25</f>
        <v>04.10-BUSE ARIKAZAN</v>
      </c>
      <c r="N3" s="615"/>
      <c r="O3" s="615"/>
      <c r="P3" s="577"/>
      <c r="Q3" s="577"/>
      <c r="R3" s="577"/>
      <c r="S3" s="62"/>
      <c r="T3" s="63"/>
      <c r="U3" s="572" t="s">
        <v>424</v>
      </c>
      <c r="V3" s="572"/>
      <c r="W3" s="613">
        <f>'YARIŞMA PROGRAMI'!E25</f>
        <v>320</v>
      </c>
      <c r="X3" s="613"/>
      <c r="Y3" s="613"/>
      <c r="Z3" s="271"/>
      <c r="AA3" s="271"/>
      <c r="AB3" s="271"/>
      <c r="AC3" s="271"/>
      <c r="AH3" s="169">
        <v>64</v>
      </c>
      <c r="AI3" s="167">
        <v>3</v>
      </c>
    </row>
    <row r="4" spans="1:35" s="64" customFormat="1" ht="23.25" customHeight="1">
      <c r="A4" s="586" t="s">
        <v>96</v>
      </c>
      <c r="B4" s="586"/>
      <c r="C4" s="586"/>
      <c r="D4" s="586"/>
      <c r="E4" s="587" t="str">
        <f>'YARIŞMA BİLGİLERİ'!F21</f>
        <v>GENÇ KADINLAR</v>
      </c>
      <c r="F4" s="587"/>
      <c r="G4" s="65"/>
      <c r="H4" s="65"/>
      <c r="I4" s="65"/>
      <c r="J4" s="65"/>
      <c r="K4" s="65"/>
      <c r="L4" s="65"/>
      <c r="M4" s="65"/>
      <c r="N4" s="65"/>
      <c r="O4" s="65"/>
      <c r="P4" s="65"/>
      <c r="Q4" s="65"/>
      <c r="R4" s="65"/>
      <c r="S4" s="65"/>
      <c r="T4" s="65"/>
      <c r="U4" s="586" t="s">
        <v>92</v>
      </c>
      <c r="V4" s="586"/>
      <c r="W4" s="617" t="str">
        <f>VLOOKUP(E3,'YARIŞMA PROGRAMI'!B7:F25,2,0)</f>
        <v>15 Haziran 2014 - 15.00</v>
      </c>
      <c r="X4" s="617"/>
      <c r="Y4" s="617"/>
      <c r="Z4" s="617"/>
      <c r="AA4" s="562"/>
      <c r="AB4" s="562"/>
      <c r="AC4" s="562"/>
      <c r="AH4" s="169">
        <v>66</v>
      </c>
      <c r="AI4" s="167">
        <v>4</v>
      </c>
    </row>
    <row r="5" spans="1:35"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61"/>
      <c r="Z5" s="61"/>
      <c r="AA5" s="585">
        <f ca="1">NOW()</f>
        <v>41805.77805775463</v>
      </c>
      <c r="AB5" s="585"/>
      <c r="AC5" s="585"/>
      <c r="AH5" s="169">
        <v>68</v>
      </c>
      <c r="AI5" s="167">
        <v>5</v>
      </c>
    </row>
    <row r="6" spans="1:35" ht="22.5" customHeight="1">
      <c r="A6" s="578" t="s">
        <v>5</v>
      </c>
      <c r="B6" s="580"/>
      <c r="C6" s="578" t="s">
        <v>81</v>
      </c>
      <c r="D6" s="578" t="s">
        <v>18</v>
      </c>
      <c r="E6" s="578" t="s">
        <v>6</v>
      </c>
      <c r="F6" s="578" t="s">
        <v>312</v>
      </c>
      <c r="G6" s="584" t="s">
        <v>19</v>
      </c>
      <c r="H6" s="584"/>
      <c r="I6" s="584"/>
      <c r="J6" s="584"/>
      <c r="K6" s="584"/>
      <c r="L6" s="584"/>
      <c r="M6" s="584"/>
      <c r="N6" s="584"/>
      <c r="O6" s="584"/>
      <c r="P6" s="584"/>
      <c r="Q6" s="584"/>
      <c r="R6" s="584"/>
      <c r="S6" s="584"/>
      <c r="T6" s="584"/>
      <c r="U6" s="584"/>
      <c r="V6" s="584"/>
      <c r="W6" s="584"/>
      <c r="X6" s="584"/>
      <c r="Y6" s="584"/>
      <c r="Z6" s="584"/>
      <c r="AA6" s="583" t="s">
        <v>7</v>
      </c>
      <c r="AB6" s="588" t="s">
        <v>111</v>
      </c>
      <c r="AC6" s="578" t="s">
        <v>8</v>
      </c>
      <c r="AH6" s="169">
        <v>70</v>
      </c>
      <c r="AI6" s="167">
        <v>6</v>
      </c>
    </row>
    <row r="7" spans="1:35" ht="54.75" customHeight="1">
      <c r="A7" s="579"/>
      <c r="B7" s="580"/>
      <c r="C7" s="579"/>
      <c r="D7" s="579"/>
      <c r="E7" s="579"/>
      <c r="F7" s="579"/>
      <c r="G7" s="269">
        <v>260</v>
      </c>
      <c r="H7" s="269">
        <v>280</v>
      </c>
      <c r="I7" s="269">
        <v>300</v>
      </c>
      <c r="J7" s="269">
        <v>320</v>
      </c>
      <c r="K7" s="269">
        <v>330</v>
      </c>
      <c r="L7" s="269">
        <v>340</v>
      </c>
      <c r="M7" s="269">
        <v>350</v>
      </c>
      <c r="N7" s="269">
        <v>355</v>
      </c>
      <c r="O7" s="269">
        <v>360</v>
      </c>
      <c r="P7" s="269">
        <v>365</v>
      </c>
      <c r="Q7" s="269">
        <v>370</v>
      </c>
      <c r="R7" s="269">
        <v>375</v>
      </c>
      <c r="S7" s="269">
        <v>380</v>
      </c>
      <c r="T7" s="269">
        <v>385</v>
      </c>
      <c r="U7" s="269">
        <v>390</v>
      </c>
      <c r="V7" s="269">
        <v>395</v>
      </c>
      <c r="W7" s="269">
        <v>400</v>
      </c>
      <c r="X7" s="269">
        <v>405</v>
      </c>
      <c r="Y7" s="269">
        <v>410</v>
      </c>
      <c r="Z7" s="269">
        <v>415</v>
      </c>
      <c r="AA7" s="583"/>
      <c r="AB7" s="588"/>
      <c r="AC7" s="579"/>
      <c r="AH7" s="169">
        <v>72</v>
      </c>
      <c r="AI7" s="167">
        <v>7</v>
      </c>
    </row>
    <row r="8" spans="1:35" s="18" customFormat="1" ht="54" customHeight="1" thickBot="1">
      <c r="A8" s="445">
        <v>1</v>
      </c>
      <c r="B8" s="446" t="s">
        <v>498</v>
      </c>
      <c r="C8" s="447">
        <f>IF(ISERROR(VLOOKUP(B8,'KAYIT LİSTESİ'!$B$4:$H$113,3,0)),"",(VLOOKUP(B8,'KAYIT LİSTESİ'!$B$4:$H$113,3,0)))</f>
        <v>148</v>
      </c>
      <c r="D8" s="448">
        <f>IF(ISERROR(VLOOKUP(B8,'KAYIT LİSTESİ'!$B$4:$H$113,4,0)),"",(VLOOKUP(B8,'KAYIT LİSTESİ'!$B$4:$H$113,4,0)))</f>
        <v>35724</v>
      </c>
      <c r="E8" s="449" t="str">
        <f>IF(ISERROR(VLOOKUP(B8,'KAYIT LİSTESİ'!$B$4:$H$113,5,0)),"",(VLOOKUP(B8,'KAYIT LİSTESİ'!$B$4:$H$113,5,0)))</f>
        <v>HAYRİYE MELİSA BAKIRSİNİ</v>
      </c>
      <c r="F8" s="449" t="str">
        <f>IF(ISERROR(VLOOKUP(B8,'KAYIT LİSTESİ'!$B$4:$H$113,6,0)),"",(VLOOKUP(B8,'KAYIT LİSTESİ'!$B$4:$H$113,6,0)))</f>
        <v>KONYA</v>
      </c>
      <c r="G8" s="450"/>
      <c r="H8" s="451" t="s">
        <v>715</v>
      </c>
      <c r="I8" s="450" t="s">
        <v>715</v>
      </c>
      <c r="J8" s="452" t="s">
        <v>715</v>
      </c>
      <c r="K8" s="450" t="s">
        <v>875</v>
      </c>
      <c r="L8" s="452"/>
      <c r="M8" s="450"/>
      <c r="N8" s="452"/>
      <c r="O8" s="450"/>
      <c r="P8" s="452"/>
      <c r="Q8" s="450"/>
      <c r="R8" s="452"/>
      <c r="S8" s="450"/>
      <c r="T8" s="452"/>
      <c r="U8" s="450"/>
      <c r="V8" s="452"/>
      <c r="W8" s="450"/>
      <c r="X8" s="452"/>
      <c r="Y8" s="450"/>
      <c r="Z8" s="452"/>
      <c r="AA8" s="453">
        <v>320</v>
      </c>
      <c r="AB8" s="454"/>
      <c r="AC8" s="487"/>
      <c r="AH8" s="169">
        <v>76</v>
      </c>
      <c r="AI8" s="167">
        <v>9</v>
      </c>
    </row>
    <row r="9" spans="1:35" s="18" customFormat="1" ht="54" customHeight="1">
      <c r="A9" s="434">
        <v>2</v>
      </c>
      <c r="B9" s="435" t="s">
        <v>497</v>
      </c>
      <c r="C9" s="436">
        <f>IF(ISERROR(VLOOKUP(B9,'KAYIT LİSTESİ'!$B$4:$H$113,3,0)),"",(VLOOKUP(B9,'KAYIT LİSTESİ'!$B$4:$H$113,3,0)))</f>
        <v>209</v>
      </c>
      <c r="D9" s="437">
        <f>IF(ISERROR(VLOOKUP(B9,'KAYIT LİSTESİ'!$B$4:$H$113,4,0)),"",(VLOOKUP(B9,'KAYIT LİSTESİ'!$B$4:$H$113,4,0)))</f>
        <v>35651</v>
      </c>
      <c r="E9" s="438" t="str">
        <f>IF(ISERROR(VLOOKUP(B9,'KAYIT LİSTESİ'!$B$4:$H$113,5,0)),"",(VLOOKUP(B9,'KAYIT LİSTESİ'!$B$4:$H$113,5,0)))</f>
        <v>ÖZLEM KALKAN</v>
      </c>
      <c r="F9" s="438" t="str">
        <f>IF(ISERROR(VLOOKUP(B9,'KAYIT LİSTESİ'!$B$4:$H$113,6,0)),"",(VLOOKUP(B9,'KAYIT LİSTESİ'!$B$4:$H$113,6,0)))</f>
        <v>ANKARA </v>
      </c>
      <c r="G9" s="439" t="s">
        <v>715</v>
      </c>
      <c r="H9" s="440" t="s">
        <v>715</v>
      </c>
      <c r="I9" s="439" t="s">
        <v>875</v>
      </c>
      <c r="J9" s="441"/>
      <c r="K9" s="439"/>
      <c r="L9" s="441"/>
      <c r="M9" s="439"/>
      <c r="N9" s="441"/>
      <c r="O9" s="439"/>
      <c r="P9" s="441"/>
      <c r="Q9" s="439"/>
      <c r="R9" s="441"/>
      <c r="S9" s="439"/>
      <c r="T9" s="441"/>
      <c r="U9" s="439"/>
      <c r="V9" s="441"/>
      <c r="W9" s="439"/>
      <c r="X9" s="441"/>
      <c r="Y9" s="439"/>
      <c r="Z9" s="441"/>
      <c r="AA9" s="442">
        <v>280</v>
      </c>
      <c r="AB9" s="443"/>
      <c r="AC9" s="486"/>
      <c r="AH9" s="169">
        <v>74</v>
      </c>
      <c r="AI9" s="167">
        <v>8</v>
      </c>
    </row>
    <row r="10" spans="1:35" s="18" customFormat="1" ht="54" customHeight="1">
      <c r="A10" s="196"/>
      <c r="B10" s="130" t="s">
        <v>499</v>
      </c>
      <c r="C10" s="197">
        <f>IF(ISERROR(VLOOKUP(B10,'KAYIT LİSTESİ'!$B$4:$H$113,3,0)),"",(VLOOKUP(B10,'KAYIT LİSTESİ'!$B$4:$H$113,3,0)))</f>
      </c>
      <c r="D10" s="198">
        <f>IF(ISERROR(VLOOKUP(B10,'KAYIT LİSTESİ'!$B$4:$H$113,4,0)),"",(VLOOKUP(B10,'KAYIT LİSTESİ'!$B$4:$H$113,4,0)))</f>
      </c>
      <c r="E10" s="199">
        <f>IF(ISERROR(VLOOKUP(B10,'KAYIT LİSTESİ'!$B$4:$H$113,5,0)),"",(VLOOKUP(B10,'KAYIT LİSTESİ'!$B$4:$H$113,5,0)))</f>
      </c>
      <c r="F10" s="199">
        <f>IF(ISERROR(VLOOKUP(B10,'KAYIT LİSTESİ'!$B$4:$H$113,6,0)),"",(VLOOKUP(B10,'KAYIT LİSTESİ'!$B$4:$H$113,6,0)))</f>
      </c>
      <c r="G10" s="187"/>
      <c r="H10" s="188"/>
      <c r="I10" s="187"/>
      <c r="J10" s="189"/>
      <c r="K10" s="187"/>
      <c r="L10" s="189"/>
      <c r="M10" s="187"/>
      <c r="N10" s="189"/>
      <c r="O10" s="187"/>
      <c r="P10" s="189"/>
      <c r="Q10" s="187"/>
      <c r="R10" s="189"/>
      <c r="S10" s="187"/>
      <c r="T10" s="189"/>
      <c r="U10" s="192"/>
      <c r="V10" s="191"/>
      <c r="W10" s="192"/>
      <c r="X10" s="191"/>
      <c r="Y10" s="192"/>
      <c r="Z10" s="191"/>
      <c r="AA10" s="151"/>
      <c r="AB10" s="182"/>
      <c r="AC10" s="67"/>
      <c r="AH10" s="169">
        <v>78</v>
      </c>
      <c r="AI10" s="167">
        <v>10</v>
      </c>
    </row>
    <row r="11" spans="1:35" s="18" customFormat="1" ht="54" customHeight="1">
      <c r="A11" s="196"/>
      <c r="B11" s="130" t="s">
        <v>500</v>
      </c>
      <c r="C11" s="197">
        <f>IF(ISERROR(VLOOKUP(B11,'KAYIT LİSTESİ'!$B$4:$H$113,3,0)),"",(VLOOKUP(B11,'KAYIT LİSTESİ'!$B$4:$H$113,3,0)))</f>
      </c>
      <c r="D11" s="198">
        <f>IF(ISERROR(VLOOKUP(B11,'KAYIT LİSTESİ'!$B$4:$H$113,4,0)),"",(VLOOKUP(B11,'KAYIT LİSTESİ'!$B$4:$H$113,4,0)))</f>
      </c>
      <c r="E11" s="199">
        <f>IF(ISERROR(VLOOKUP(B11,'KAYIT LİSTESİ'!$B$4:$H$113,5,0)),"",(VLOOKUP(B11,'KAYIT LİSTESİ'!$B$4:$H$113,5,0)))</f>
      </c>
      <c r="F11" s="199">
        <f>IF(ISERROR(VLOOKUP(B11,'KAYIT LİSTESİ'!$B$4:$H$113,6,0)),"",(VLOOKUP(B11,'KAYIT LİSTESİ'!$B$4:$H$113,6,0)))</f>
      </c>
      <c r="G11" s="187"/>
      <c r="H11" s="188"/>
      <c r="I11" s="187"/>
      <c r="J11" s="189"/>
      <c r="K11" s="187"/>
      <c r="L11" s="189"/>
      <c r="M11" s="187"/>
      <c r="N11" s="189"/>
      <c r="O11" s="187"/>
      <c r="P11" s="189"/>
      <c r="Q11" s="187"/>
      <c r="R11" s="189"/>
      <c r="S11" s="187"/>
      <c r="T11" s="189"/>
      <c r="U11" s="187"/>
      <c r="V11" s="189"/>
      <c r="W11" s="187"/>
      <c r="X11" s="189"/>
      <c r="Y11" s="187"/>
      <c r="Z11" s="189"/>
      <c r="AA11" s="151"/>
      <c r="AB11" s="182"/>
      <c r="AC11" s="67"/>
      <c r="AH11" s="169">
        <v>80</v>
      </c>
      <c r="AI11" s="167">
        <v>11</v>
      </c>
    </row>
    <row r="12" spans="1:35" s="18" customFormat="1" ht="54" customHeight="1">
      <c r="A12" s="196"/>
      <c r="B12" s="130" t="s">
        <v>501</v>
      </c>
      <c r="C12" s="197">
        <f>IF(ISERROR(VLOOKUP(B12,'KAYIT LİSTESİ'!$B$4:$H$113,3,0)),"",(VLOOKUP(B12,'KAYIT LİSTESİ'!$B$4:$H$113,3,0)))</f>
      </c>
      <c r="D12" s="198">
        <f>IF(ISERROR(VLOOKUP(B12,'KAYIT LİSTESİ'!$B$4:$H$113,4,0)),"",(VLOOKUP(B12,'KAYIT LİSTESİ'!$B$4:$H$113,4,0)))</f>
      </c>
      <c r="E12" s="199">
        <f>IF(ISERROR(VLOOKUP(B12,'KAYIT LİSTESİ'!$B$4:$H$113,5,0)),"",(VLOOKUP(B12,'KAYIT LİSTESİ'!$B$4:$H$113,5,0)))</f>
      </c>
      <c r="F12" s="199">
        <f>IF(ISERROR(VLOOKUP(B12,'KAYIT LİSTESİ'!$B$4:$H$113,6,0)),"",(VLOOKUP(B12,'KAYIT LİSTESİ'!$B$4:$H$113,6,0)))</f>
      </c>
      <c r="G12" s="187"/>
      <c r="H12" s="188"/>
      <c r="I12" s="187"/>
      <c r="J12" s="189"/>
      <c r="K12" s="187"/>
      <c r="L12" s="189"/>
      <c r="M12" s="187"/>
      <c r="N12" s="189"/>
      <c r="O12" s="187"/>
      <c r="P12" s="189"/>
      <c r="Q12" s="187"/>
      <c r="R12" s="189"/>
      <c r="S12" s="187"/>
      <c r="T12" s="189"/>
      <c r="U12" s="192"/>
      <c r="V12" s="191"/>
      <c r="W12" s="192"/>
      <c r="X12" s="191"/>
      <c r="Y12" s="192"/>
      <c r="Z12" s="191"/>
      <c r="AA12" s="151"/>
      <c r="AB12" s="182"/>
      <c r="AC12" s="67"/>
      <c r="AH12" s="169">
        <v>82</v>
      </c>
      <c r="AI12" s="167">
        <v>12</v>
      </c>
    </row>
    <row r="13" spans="1:35" s="18" customFormat="1" ht="54" customHeight="1">
      <c r="A13" s="196"/>
      <c r="B13" s="130" t="s">
        <v>502</v>
      </c>
      <c r="C13" s="197">
        <f>IF(ISERROR(VLOOKUP(B13,'KAYIT LİSTESİ'!$B$4:$H$113,3,0)),"",(VLOOKUP(B13,'KAYIT LİSTESİ'!$B$4:$H$113,3,0)))</f>
      </c>
      <c r="D13" s="198">
        <f>IF(ISERROR(VLOOKUP(B13,'KAYIT LİSTESİ'!$B$4:$H$113,4,0)),"",(VLOOKUP(B13,'KAYIT LİSTESİ'!$B$4:$H$113,4,0)))</f>
      </c>
      <c r="E13" s="199">
        <f>IF(ISERROR(VLOOKUP(B13,'KAYIT LİSTESİ'!$B$4:$H$113,5,0)),"",(VLOOKUP(B13,'KAYIT LİSTESİ'!$B$4:$H$113,5,0)))</f>
      </c>
      <c r="F13" s="199">
        <f>IF(ISERROR(VLOOKUP(B13,'KAYIT LİSTESİ'!$B$4:$H$113,6,0)),"",(VLOOKUP(B13,'KAYIT LİSTESİ'!$B$4:$H$113,6,0)))</f>
      </c>
      <c r="G13" s="187"/>
      <c r="H13" s="188"/>
      <c r="I13" s="187"/>
      <c r="J13" s="189"/>
      <c r="K13" s="187"/>
      <c r="L13" s="189"/>
      <c r="M13" s="187"/>
      <c r="N13" s="189"/>
      <c r="O13" s="187"/>
      <c r="P13" s="189"/>
      <c r="Q13" s="187"/>
      <c r="R13" s="189"/>
      <c r="S13" s="187"/>
      <c r="T13" s="189"/>
      <c r="U13" s="192"/>
      <c r="V13" s="191"/>
      <c r="W13" s="192"/>
      <c r="X13" s="191"/>
      <c r="Y13" s="192"/>
      <c r="Z13" s="191"/>
      <c r="AA13" s="151"/>
      <c r="AB13" s="182"/>
      <c r="AC13" s="67"/>
      <c r="AH13" s="169">
        <v>84</v>
      </c>
      <c r="AI13" s="167">
        <v>13</v>
      </c>
    </row>
    <row r="14" spans="1:35" s="18" customFormat="1" ht="54" customHeight="1">
      <c r="A14" s="196"/>
      <c r="B14" s="130" t="s">
        <v>503</v>
      </c>
      <c r="C14" s="197">
        <f>IF(ISERROR(VLOOKUP(B14,'KAYIT LİSTESİ'!$B$4:$H$113,3,0)),"",(VLOOKUP(B14,'KAYIT LİSTESİ'!$B$4:$H$113,3,0)))</f>
      </c>
      <c r="D14" s="198">
        <f>IF(ISERROR(VLOOKUP(B14,'KAYIT LİSTESİ'!$B$4:$H$113,4,0)),"",(VLOOKUP(B14,'KAYIT LİSTESİ'!$B$4:$H$113,4,0)))</f>
      </c>
      <c r="E14" s="199">
        <f>IF(ISERROR(VLOOKUP(B14,'KAYIT LİSTESİ'!$B$4:$H$113,5,0)),"",(VLOOKUP(B14,'KAYIT LİSTESİ'!$B$4:$H$113,5,0)))</f>
      </c>
      <c r="F14" s="199">
        <f>IF(ISERROR(VLOOKUP(B14,'KAYIT LİSTESİ'!$B$4:$H$113,6,0)),"",(VLOOKUP(B14,'KAYIT LİSTESİ'!$B$4:$H$113,6,0)))</f>
      </c>
      <c r="G14" s="187"/>
      <c r="H14" s="188"/>
      <c r="I14" s="187"/>
      <c r="J14" s="189"/>
      <c r="K14" s="187"/>
      <c r="L14" s="189"/>
      <c r="M14" s="187"/>
      <c r="N14" s="189"/>
      <c r="O14" s="187"/>
      <c r="P14" s="189"/>
      <c r="Q14" s="187"/>
      <c r="R14" s="189"/>
      <c r="S14" s="187"/>
      <c r="T14" s="189"/>
      <c r="U14" s="192"/>
      <c r="V14" s="191"/>
      <c r="W14" s="192"/>
      <c r="X14" s="191"/>
      <c r="Y14" s="192"/>
      <c r="Z14" s="191"/>
      <c r="AA14" s="151"/>
      <c r="AB14" s="182"/>
      <c r="AC14" s="67"/>
      <c r="AH14" s="169">
        <v>86</v>
      </c>
      <c r="AI14" s="167">
        <v>14</v>
      </c>
    </row>
    <row r="15" spans="1:35" s="18" customFormat="1" ht="54" customHeight="1">
      <c r="A15" s="196"/>
      <c r="B15" s="130" t="s">
        <v>504</v>
      </c>
      <c r="C15" s="197">
        <f>IF(ISERROR(VLOOKUP(B15,'KAYIT LİSTESİ'!$B$4:$H$113,3,0)),"",(VLOOKUP(B15,'KAYIT LİSTESİ'!$B$4:$H$113,3,0)))</f>
      </c>
      <c r="D15" s="198">
        <f>IF(ISERROR(VLOOKUP(B15,'KAYIT LİSTESİ'!$B$4:$H$113,4,0)),"",(VLOOKUP(B15,'KAYIT LİSTESİ'!$B$4:$H$113,4,0)))</f>
      </c>
      <c r="E15" s="199">
        <f>IF(ISERROR(VLOOKUP(B15,'KAYIT LİSTESİ'!$B$4:$H$113,5,0)),"",(VLOOKUP(B15,'KAYIT LİSTESİ'!$B$4:$H$113,5,0)))</f>
      </c>
      <c r="F15" s="199">
        <f>IF(ISERROR(VLOOKUP(B15,'KAYIT LİSTESİ'!$B$4:$H$113,6,0)),"",(VLOOKUP(B15,'KAYIT LİSTESİ'!$B$4:$H$113,6,0)))</f>
      </c>
      <c r="G15" s="187"/>
      <c r="H15" s="188"/>
      <c r="I15" s="187"/>
      <c r="J15" s="189"/>
      <c r="K15" s="187"/>
      <c r="L15" s="189"/>
      <c r="M15" s="187"/>
      <c r="N15" s="189"/>
      <c r="O15" s="187"/>
      <c r="P15" s="189"/>
      <c r="Q15" s="187"/>
      <c r="R15" s="189"/>
      <c r="S15" s="187"/>
      <c r="T15" s="189"/>
      <c r="U15" s="192"/>
      <c r="V15" s="191"/>
      <c r="W15" s="192"/>
      <c r="X15" s="191"/>
      <c r="Y15" s="192"/>
      <c r="Z15" s="191"/>
      <c r="AA15" s="151"/>
      <c r="AB15" s="182"/>
      <c r="AC15" s="67"/>
      <c r="AH15" s="169">
        <v>88</v>
      </c>
      <c r="AI15" s="167">
        <v>15</v>
      </c>
    </row>
    <row r="16" spans="1:35" s="18" customFormat="1" ht="54" customHeight="1">
      <c r="A16" s="196"/>
      <c r="B16" s="130" t="s">
        <v>505</v>
      </c>
      <c r="C16" s="197">
        <f>IF(ISERROR(VLOOKUP(B16,'KAYIT LİSTESİ'!$B$4:$H$113,3,0)),"",(VLOOKUP(B16,'KAYIT LİSTESİ'!$B$4:$H$113,3,0)))</f>
      </c>
      <c r="D16" s="198">
        <f>IF(ISERROR(VLOOKUP(B16,'KAYIT LİSTESİ'!$B$4:$H$113,4,0)),"",(VLOOKUP(B16,'KAYIT LİSTESİ'!$B$4:$H$113,4,0)))</f>
      </c>
      <c r="E16" s="199">
        <f>IF(ISERROR(VLOOKUP(B16,'KAYIT LİSTESİ'!$B$4:$H$113,5,0)),"",(VLOOKUP(B16,'KAYIT LİSTESİ'!$B$4:$H$113,5,0)))</f>
      </c>
      <c r="F16" s="199">
        <f>IF(ISERROR(VLOOKUP(B16,'KAYIT LİSTESİ'!$B$4:$H$113,6,0)),"",(VLOOKUP(B16,'KAYIT LİSTESİ'!$B$4:$H$113,6,0)))</f>
      </c>
      <c r="G16" s="187"/>
      <c r="H16" s="188"/>
      <c r="I16" s="187"/>
      <c r="J16" s="189"/>
      <c r="K16" s="187"/>
      <c r="L16" s="189"/>
      <c r="M16" s="187"/>
      <c r="N16" s="189"/>
      <c r="O16" s="187"/>
      <c r="P16" s="189"/>
      <c r="Q16" s="187"/>
      <c r="R16" s="189"/>
      <c r="S16" s="187"/>
      <c r="T16" s="189"/>
      <c r="U16" s="192"/>
      <c r="V16" s="191"/>
      <c r="W16" s="192"/>
      <c r="X16" s="191"/>
      <c r="Y16" s="192"/>
      <c r="Z16" s="191"/>
      <c r="AA16" s="151"/>
      <c r="AB16" s="182"/>
      <c r="AC16" s="67"/>
      <c r="AH16" s="169">
        <v>90</v>
      </c>
      <c r="AI16" s="167">
        <v>16</v>
      </c>
    </row>
    <row r="17" spans="1:35" s="18" customFormat="1" ht="54" customHeight="1">
      <c r="A17" s="196"/>
      <c r="B17" s="130" t="s">
        <v>506</v>
      </c>
      <c r="C17" s="197">
        <f>IF(ISERROR(VLOOKUP(B17,'KAYIT LİSTESİ'!$B$4:$H$113,3,0)),"",(VLOOKUP(B17,'KAYIT LİSTESİ'!$B$4:$H$113,3,0)))</f>
      </c>
      <c r="D17" s="198">
        <f>IF(ISERROR(VLOOKUP(B17,'KAYIT LİSTESİ'!$B$4:$H$113,4,0)),"",(VLOOKUP(B17,'KAYIT LİSTESİ'!$B$4:$H$113,4,0)))</f>
      </c>
      <c r="E17" s="199">
        <f>IF(ISERROR(VLOOKUP(B17,'KAYIT LİSTESİ'!$B$4:$H$113,5,0)),"",(VLOOKUP(B17,'KAYIT LİSTESİ'!$B$4:$H$113,5,0)))</f>
      </c>
      <c r="F17" s="199">
        <f>IF(ISERROR(VLOOKUP(B17,'KAYIT LİSTESİ'!$B$4:$H$113,6,0)),"",(VLOOKUP(B17,'KAYIT LİSTESİ'!$B$4:$H$113,6,0)))</f>
      </c>
      <c r="G17" s="187"/>
      <c r="H17" s="188"/>
      <c r="I17" s="187"/>
      <c r="J17" s="189"/>
      <c r="K17" s="187"/>
      <c r="L17" s="189"/>
      <c r="M17" s="187"/>
      <c r="N17" s="189"/>
      <c r="O17" s="187"/>
      <c r="P17" s="189"/>
      <c r="Q17" s="187"/>
      <c r="R17" s="189"/>
      <c r="S17" s="187"/>
      <c r="T17" s="189"/>
      <c r="U17" s="192"/>
      <c r="V17" s="191"/>
      <c r="W17" s="192"/>
      <c r="X17" s="191"/>
      <c r="Y17" s="192"/>
      <c r="Z17" s="191"/>
      <c r="AA17" s="151"/>
      <c r="AB17" s="182"/>
      <c r="AC17" s="67"/>
      <c r="AH17" s="169">
        <v>92</v>
      </c>
      <c r="AI17" s="167">
        <v>17</v>
      </c>
    </row>
    <row r="18" spans="1:35" s="18" customFormat="1" ht="54" customHeight="1">
      <c r="A18" s="196"/>
      <c r="B18" s="130" t="s">
        <v>507</v>
      </c>
      <c r="C18" s="197">
        <f>IF(ISERROR(VLOOKUP(B18,'KAYIT LİSTESİ'!$B$4:$H$113,3,0)),"",(VLOOKUP(B18,'KAYIT LİSTESİ'!$B$4:$H$113,3,0)))</f>
      </c>
      <c r="D18" s="198">
        <f>IF(ISERROR(VLOOKUP(B18,'KAYIT LİSTESİ'!$B$4:$H$113,4,0)),"",(VLOOKUP(B18,'KAYIT LİSTESİ'!$B$4:$H$113,4,0)))</f>
      </c>
      <c r="E18" s="199">
        <f>IF(ISERROR(VLOOKUP(B18,'KAYIT LİSTESİ'!$B$4:$H$113,5,0)),"",(VLOOKUP(B18,'KAYIT LİSTESİ'!$B$4:$H$113,5,0)))</f>
      </c>
      <c r="F18" s="199">
        <f>IF(ISERROR(VLOOKUP(B18,'KAYIT LİSTESİ'!$B$4:$H$113,6,0)),"",(VLOOKUP(B18,'KAYIT LİSTESİ'!$B$4:$H$113,6,0)))</f>
      </c>
      <c r="G18" s="187"/>
      <c r="H18" s="188"/>
      <c r="I18" s="187"/>
      <c r="J18" s="189"/>
      <c r="K18" s="187"/>
      <c r="L18" s="189"/>
      <c r="M18" s="187"/>
      <c r="N18" s="189"/>
      <c r="O18" s="187"/>
      <c r="P18" s="189"/>
      <c r="Q18" s="187"/>
      <c r="R18" s="189"/>
      <c r="S18" s="187"/>
      <c r="T18" s="189"/>
      <c r="U18" s="192"/>
      <c r="V18" s="191"/>
      <c r="W18" s="192"/>
      <c r="X18" s="191"/>
      <c r="Y18" s="192"/>
      <c r="Z18" s="191"/>
      <c r="AA18" s="151"/>
      <c r="AB18" s="182"/>
      <c r="AC18" s="67"/>
      <c r="AH18" s="169">
        <v>94</v>
      </c>
      <c r="AI18" s="167">
        <v>18</v>
      </c>
    </row>
    <row r="19" spans="1:35" s="18" customFormat="1" ht="54" customHeight="1">
      <c r="A19" s="196"/>
      <c r="B19" s="130" t="s">
        <v>508</v>
      </c>
      <c r="C19" s="197">
        <f>IF(ISERROR(VLOOKUP(B19,'KAYIT LİSTESİ'!$B$4:$H$113,3,0)),"",(VLOOKUP(B19,'KAYIT LİSTESİ'!$B$4:$H$113,3,0)))</f>
      </c>
      <c r="D19" s="198">
        <f>IF(ISERROR(VLOOKUP(B19,'KAYIT LİSTESİ'!$B$4:$H$113,4,0)),"",(VLOOKUP(B19,'KAYIT LİSTESİ'!$B$4:$H$113,4,0)))</f>
      </c>
      <c r="E19" s="199">
        <f>IF(ISERROR(VLOOKUP(B19,'KAYIT LİSTESİ'!$B$4:$H$113,5,0)),"",(VLOOKUP(B19,'KAYIT LİSTESİ'!$B$4:$H$113,5,0)))</f>
      </c>
      <c r="F19" s="199">
        <f>IF(ISERROR(VLOOKUP(B19,'KAYIT LİSTESİ'!$B$4:$H$113,6,0)),"",(VLOOKUP(B19,'KAYIT LİSTESİ'!$B$4:$H$113,6,0)))</f>
      </c>
      <c r="G19" s="187"/>
      <c r="H19" s="188"/>
      <c r="I19" s="187"/>
      <c r="J19" s="189"/>
      <c r="K19" s="187"/>
      <c r="L19" s="189"/>
      <c r="M19" s="187"/>
      <c r="N19" s="189"/>
      <c r="O19" s="187"/>
      <c r="P19" s="189"/>
      <c r="Q19" s="187"/>
      <c r="R19" s="189"/>
      <c r="S19" s="187"/>
      <c r="T19" s="189"/>
      <c r="U19" s="192"/>
      <c r="V19" s="191"/>
      <c r="W19" s="192"/>
      <c r="X19" s="191"/>
      <c r="Y19" s="192"/>
      <c r="Z19" s="191"/>
      <c r="AA19" s="151"/>
      <c r="AB19" s="182"/>
      <c r="AC19" s="67"/>
      <c r="AH19" s="169">
        <v>96</v>
      </c>
      <c r="AI19" s="167">
        <v>19</v>
      </c>
    </row>
    <row r="20" spans="1:35" s="18" customFormat="1" ht="54" customHeight="1">
      <c r="A20" s="196"/>
      <c r="B20" s="130" t="s">
        <v>509</v>
      </c>
      <c r="C20" s="197">
        <f>IF(ISERROR(VLOOKUP(B20,'KAYIT LİSTESİ'!$B$4:$H$113,3,0)),"",(VLOOKUP(B20,'KAYIT LİSTESİ'!$B$4:$H$113,3,0)))</f>
      </c>
      <c r="D20" s="198">
        <f>IF(ISERROR(VLOOKUP(B20,'KAYIT LİSTESİ'!$B$4:$H$113,4,0)),"",(VLOOKUP(B20,'KAYIT LİSTESİ'!$B$4:$H$113,4,0)))</f>
      </c>
      <c r="E20" s="199">
        <f>IF(ISERROR(VLOOKUP(B20,'KAYIT LİSTESİ'!$B$4:$H$113,5,0)),"",(VLOOKUP(B20,'KAYIT LİSTESİ'!$B$4:$H$113,5,0)))</f>
      </c>
      <c r="F20" s="199">
        <f>IF(ISERROR(VLOOKUP(B20,'KAYIT LİSTESİ'!$B$4:$H$113,6,0)),"",(VLOOKUP(B20,'KAYIT LİSTESİ'!$B$4:$H$113,6,0)))</f>
      </c>
      <c r="G20" s="187"/>
      <c r="H20" s="188"/>
      <c r="I20" s="187"/>
      <c r="J20" s="189"/>
      <c r="K20" s="187"/>
      <c r="L20" s="189"/>
      <c r="M20" s="187"/>
      <c r="N20" s="189"/>
      <c r="O20" s="187"/>
      <c r="P20" s="189"/>
      <c r="Q20" s="187"/>
      <c r="R20" s="189"/>
      <c r="S20" s="187"/>
      <c r="T20" s="189"/>
      <c r="U20" s="192"/>
      <c r="V20" s="191"/>
      <c r="W20" s="192"/>
      <c r="X20" s="191"/>
      <c r="Y20" s="192"/>
      <c r="Z20" s="191"/>
      <c r="AA20" s="151"/>
      <c r="AB20" s="182"/>
      <c r="AC20" s="67"/>
      <c r="AH20" s="169">
        <v>98</v>
      </c>
      <c r="AI20" s="167">
        <v>20</v>
      </c>
    </row>
    <row r="21" spans="1:35" s="18" customFormat="1" ht="54" customHeight="1">
      <c r="A21" s="196"/>
      <c r="B21" s="130" t="s">
        <v>510</v>
      </c>
      <c r="C21" s="197">
        <f>IF(ISERROR(VLOOKUP(B21,'KAYIT LİSTESİ'!$B$4:$H$113,3,0)),"",(VLOOKUP(B21,'KAYIT LİSTESİ'!$B$4:$H$113,3,0)))</f>
      </c>
      <c r="D21" s="198">
        <f>IF(ISERROR(VLOOKUP(B21,'KAYIT LİSTESİ'!$B$4:$H$113,4,0)),"",(VLOOKUP(B21,'KAYIT LİSTESİ'!$B$4:$H$113,4,0)))</f>
      </c>
      <c r="E21" s="199">
        <f>IF(ISERROR(VLOOKUP(B21,'KAYIT LİSTESİ'!$B$4:$H$113,5,0)),"",(VLOOKUP(B21,'KAYIT LİSTESİ'!$B$4:$H$113,5,0)))</f>
      </c>
      <c r="F21" s="199">
        <f>IF(ISERROR(VLOOKUP(B21,'KAYIT LİSTESİ'!$B$4:$H$113,6,0)),"",(VLOOKUP(B21,'KAYIT LİSTESİ'!$B$4:$H$113,6,0)))</f>
      </c>
      <c r="G21" s="187"/>
      <c r="H21" s="188"/>
      <c r="I21" s="187"/>
      <c r="J21" s="189"/>
      <c r="K21" s="187"/>
      <c r="L21" s="189"/>
      <c r="M21" s="187"/>
      <c r="N21" s="189"/>
      <c r="O21" s="187"/>
      <c r="P21" s="189"/>
      <c r="Q21" s="187"/>
      <c r="R21" s="189"/>
      <c r="S21" s="187"/>
      <c r="T21" s="189"/>
      <c r="U21" s="192"/>
      <c r="V21" s="191"/>
      <c r="W21" s="192"/>
      <c r="X21" s="191"/>
      <c r="Y21" s="192"/>
      <c r="Z21" s="191"/>
      <c r="AA21" s="151"/>
      <c r="AB21" s="182"/>
      <c r="AC21" s="67"/>
      <c r="AH21" s="169">
        <v>100</v>
      </c>
      <c r="AI21" s="167">
        <v>21</v>
      </c>
    </row>
    <row r="22" spans="1:35" s="18" customFormat="1" ht="54" customHeight="1">
      <c r="A22" s="196"/>
      <c r="B22" s="130" t="s">
        <v>511</v>
      </c>
      <c r="C22" s="197">
        <f>IF(ISERROR(VLOOKUP(B22,'KAYIT LİSTESİ'!$B$4:$H$113,3,0)),"",(VLOOKUP(B22,'KAYIT LİSTESİ'!$B$4:$H$113,3,0)))</f>
      </c>
      <c r="D22" s="198">
        <f>IF(ISERROR(VLOOKUP(B22,'KAYIT LİSTESİ'!$B$4:$H$113,4,0)),"",(VLOOKUP(B22,'KAYIT LİSTESİ'!$B$4:$H$113,4,0)))</f>
      </c>
      <c r="E22" s="199">
        <f>IF(ISERROR(VLOOKUP(B22,'KAYIT LİSTESİ'!$B$4:$H$113,5,0)),"",(VLOOKUP(B22,'KAYIT LİSTESİ'!$B$4:$H$113,5,0)))</f>
      </c>
      <c r="F22" s="199">
        <f>IF(ISERROR(VLOOKUP(B22,'KAYIT LİSTESİ'!$B$4:$H$113,6,0)),"",(VLOOKUP(B22,'KAYIT LİSTESİ'!$B$4:$H$113,6,0)))</f>
      </c>
      <c r="G22" s="187"/>
      <c r="H22" s="188"/>
      <c r="I22" s="187"/>
      <c r="J22" s="189"/>
      <c r="K22" s="187"/>
      <c r="L22" s="189"/>
      <c r="M22" s="187"/>
      <c r="N22" s="189"/>
      <c r="O22" s="187"/>
      <c r="P22" s="189"/>
      <c r="Q22" s="187"/>
      <c r="R22" s="189"/>
      <c r="S22" s="187"/>
      <c r="T22" s="189"/>
      <c r="U22" s="192"/>
      <c r="V22" s="191"/>
      <c r="W22" s="192"/>
      <c r="X22" s="191"/>
      <c r="Y22" s="192"/>
      <c r="Z22" s="191"/>
      <c r="AA22" s="151"/>
      <c r="AB22" s="182"/>
      <c r="AC22" s="67"/>
      <c r="AH22" s="169"/>
      <c r="AI22" s="167"/>
    </row>
    <row r="23" spans="1:35" s="18" customFormat="1" ht="54" customHeight="1">
      <c r="A23" s="196"/>
      <c r="B23" s="130" t="s">
        <v>512</v>
      </c>
      <c r="C23" s="197">
        <f>IF(ISERROR(VLOOKUP(B23,'KAYIT LİSTESİ'!$B$4:$H$113,3,0)),"",(VLOOKUP(B23,'KAYIT LİSTESİ'!$B$4:$H$113,3,0)))</f>
      </c>
      <c r="D23" s="198">
        <f>IF(ISERROR(VLOOKUP(B23,'KAYIT LİSTESİ'!$B$4:$H$113,4,0)),"",(VLOOKUP(B23,'KAYIT LİSTESİ'!$B$4:$H$113,4,0)))</f>
      </c>
      <c r="E23" s="199">
        <f>IF(ISERROR(VLOOKUP(B23,'KAYIT LİSTESİ'!$B$4:$H$113,5,0)),"",(VLOOKUP(B23,'KAYIT LİSTESİ'!$B$4:$H$113,5,0)))</f>
      </c>
      <c r="F23" s="199">
        <f>IF(ISERROR(VLOOKUP(B23,'KAYIT LİSTESİ'!$B$4:$H$113,6,0)),"",(VLOOKUP(B23,'KAYIT LİSTESİ'!$B$4:$H$113,6,0)))</f>
      </c>
      <c r="G23" s="187"/>
      <c r="H23" s="188"/>
      <c r="I23" s="187"/>
      <c r="J23" s="189"/>
      <c r="K23" s="187"/>
      <c r="L23" s="189"/>
      <c r="M23" s="187"/>
      <c r="N23" s="189"/>
      <c r="O23" s="187"/>
      <c r="P23" s="189"/>
      <c r="Q23" s="187"/>
      <c r="R23" s="189"/>
      <c r="S23" s="187"/>
      <c r="T23" s="189"/>
      <c r="U23" s="192"/>
      <c r="V23" s="191"/>
      <c r="W23" s="192"/>
      <c r="X23" s="191"/>
      <c r="Y23" s="192"/>
      <c r="Z23" s="191"/>
      <c r="AA23" s="151"/>
      <c r="AB23" s="182"/>
      <c r="AC23" s="67"/>
      <c r="AH23" s="169"/>
      <c r="AI23" s="167"/>
    </row>
    <row r="24" spans="1:35" s="18" customFormat="1" ht="54" customHeight="1">
      <c r="A24" s="196"/>
      <c r="B24" s="130" t="s">
        <v>513</v>
      </c>
      <c r="C24" s="197">
        <f>IF(ISERROR(VLOOKUP(B24,'KAYIT LİSTESİ'!$B$4:$H$113,3,0)),"",(VLOOKUP(B24,'KAYIT LİSTESİ'!$B$4:$H$113,3,0)))</f>
      </c>
      <c r="D24" s="198">
        <f>IF(ISERROR(VLOOKUP(B24,'KAYIT LİSTESİ'!$B$4:$H$113,4,0)),"",(VLOOKUP(B24,'KAYIT LİSTESİ'!$B$4:$H$113,4,0)))</f>
      </c>
      <c r="E24" s="199">
        <f>IF(ISERROR(VLOOKUP(B24,'KAYIT LİSTESİ'!$B$4:$H$113,5,0)),"",(VLOOKUP(B24,'KAYIT LİSTESİ'!$B$4:$H$113,5,0)))</f>
      </c>
      <c r="F24" s="199">
        <f>IF(ISERROR(VLOOKUP(B24,'KAYIT LİSTESİ'!$B$4:$H$113,6,0)),"",(VLOOKUP(B24,'KAYIT LİSTESİ'!$B$4:$H$113,6,0)))</f>
      </c>
      <c r="G24" s="187"/>
      <c r="H24" s="188"/>
      <c r="I24" s="187"/>
      <c r="J24" s="189"/>
      <c r="K24" s="187"/>
      <c r="L24" s="189"/>
      <c r="M24" s="187"/>
      <c r="N24" s="189"/>
      <c r="O24" s="187"/>
      <c r="P24" s="189"/>
      <c r="Q24" s="187"/>
      <c r="R24" s="189"/>
      <c r="S24" s="187"/>
      <c r="T24" s="189"/>
      <c r="U24" s="192"/>
      <c r="V24" s="191"/>
      <c r="W24" s="192"/>
      <c r="X24" s="191"/>
      <c r="Y24" s="192"/>
      <c r="Z24" s="191"/>
      <c r="AA24" s="151"/>
      <c r="AB24" s="182"/>
      <c r="AC24" s="67"/>
      <c r="AH24" s="169"/>
      <c r="AI24" s="167"/>
    </row>
    <row r="25" spans="1:35" s="18" customFormat="1" ht="54" customHeight="1">
      <c r="A25" s="196"/>
      <c r="B25" s="130" t="s">
        <v>514</v>
      </c>
      <c r="C25" s="197">
        <f>IF(ISERROR(VLOOKUP(B25,'KAYIT LİSTESİ'!$B$4:$H$113,3,0)),"",(VLOOKUP(B25,'KAYIT LİSTESİ'!$B$4:$H$113,3,0)))</f>
      </c>
      <c r="D25" s="198">
        <f>IF(ISERROR(VLOOKUP(B25,'KAYIT LİSTESİ'!$B$4:$H$113,4,0)),"",(VLOOKUP(B25,'KAYIT LİSTESİ'!$B$4:$H$113,4,0)))</f>
      </c>
      <c r="E25" s="199">
        <f>IF(ISERROR(VLOOKUP(B25,'KAYIT LİSTESİ'!$B$4:$H$113,5,0)),"",(VLOOKUP(B25,'KAYIT LİSTESİ'!$B$4:$H$113,5,0)))</f>
      </c>
      <c r="F25" s="199">
        <f>IF(ISERROR(VLOOKUP(B25,'KAYIT LİSTESİ'!$B$4:$H$113,6,0)),"",(VLOOKUP(B25,'KAYIT LİSTESİ'!$B$4:$H$113,6,0)))</f>
      </c>
      <c r="G25" s="187"/>
      <c r="H25" s="188"/>
      <c r="I25" s="187"/>
      <c r="J25" s="189"/>
      <c r="K25" s="187"/>
      <c r="L25" s="189"/>
      <c r="M25" s="187"/>
      <c r="N25" s="189"/>
      <c r="O25" s="187"/>
      <c r="P25" s="189"/>
      <c r="Q25" s="187"/>
      <c r="R25" s="189"/>
      <c r="S25" s="187"/>
      <c r="T25" s="189"/>
      <c r="U25" s="192"/>
      <c r="V25" s="191"/>
      <c r="W25" s="192"/>
      <c r="X25" s="191"/>
      <c r="Y25" s="192"/>
      <c r="Z25" s="191"/>
      <c r="AA25" s="151"/>
      <c r="AB25" s="182"/>
      <c r="AC25" s="67"/>
      <c r="AH25" s="169"/>
      <c r="AI25" s="167"/>
    </row>
    <row r="26" spans="1:35" s="18" customFormat="1" ht="54" customHeight="1">
      <c r="A26" s="196"/>
      <c r="B26" s="130" t="s">
        <v>515</v>
      </c>
      <c r="C26" s="197">
        <f>IF(ISERROR(VLOOKUP(B26,'KAYIT LİSTESİ'!$B$4:$H$113,3,0)),"",(VLOOKUP(B26,'KAYIT LİSTESİ'!$B$4:$H$113,3,0)))</f>
      </c>
      <c r="D26" s="198">
        <f>IF(ISERROR(VLOOKUP(B26,'KAYIT LİSTESİ'!$B$4:$H$113,4,0)),"",(VLOOKUP(B26,'KAYIT LİSTESİ'!$B$4:$H$113,4,0)))</f>
      </c>
      <c r="E26" s="199">
        <f>IF(ISERROR(VLOOKUP(B26,'KAYIT LİSTESİ'!$B$4:$H$113,5,0)),"",(VLOOKUP(B26,'KAYIT LİSTESİ'!$B$4:$H$113,5,0)))</f>
      </c>
      <c r="F26" s="199">
        <f>IF(ISERROR(VLOOKUP(B26,'KAYIT LİSTESİ'!$B$4:$H$113,6,0)),"",(VLOOKUP(B26,'KAYIT LİSTESİ'!$B$4:$H$113,6,0)))</f>
      </c>
      <c r="G26" s="187"/>
      <c r="H26" s="188"/>
      <c r="I26" s="187"/>
      <c r="J26" s="189"/>
      <c r="K26" s="187"/>
      <c r="L26" s="189"/>
      <c r="M26" s="187"/>
      <c r="N26" s="189"/>
      <c r="O26" s="187"/>
      <c r="P26" s="189"/>
      <c r="Q26" s="187"/>
      <c r="R26" s="189"/>
      <c r="S26" s="187"/>
      <c r="T26" s="189"/>
      <c r="U26" s="192"/>
      <c r="V26" s="191"/>
      <c r="W26" s="192"/>
      <c r="X26" s="191"/>
      <c r="Y26" s="192"/>
      <c r="Z26" s="191"/>
      <c r="AA26" s="151"/>
      <c r="AB26" s="182"/>
      <c r="AC26" s="67"/>
      <c r="AH26" s="169"/>
      <c r="AI26" s="167"/>
    </row>
    <row r="27" spans="1:35" s="18" customFormat="1" ht="54" customHeight="1">
      <c r="A27" s="196"/>
      <c r="B27" s="130" t="s">
        <v>516</v>
      </c>
      <c r="C27" s="197">
        <f>IF(ISERROR(VLOOKUP(B27,'KAYIT LİSTESİ'!$B$4:$H$113,3,0)),"",(VLOOKUP(B27,'KAYIT LİSTESİ'!$B$4:$H$113,3,0)))</f>
      </c>
      <c r="D27" s="198">
        <f>IF(ISERROR(VLOOKUP(B27,'KAYIT LİSTESİ'!$B$4:$H$113,4,0)),"",(VLOOKUP(B27,'KAYIT LİSTESİ'!$B$4:$H$113,4,0)))</f>
      </c>
      <c r="E27" s="199">
        <f>IF(ISERROR(VLOOKUP(B27,'KAYIT LİSTESİ'!$B$4:$H$113,5,0)),"",(VLOOKUP(B27,'KAYIT LİSTESİ'!$B$4:$H$113,5,0)))</f>
      </c>
      <c r="F27" s="199">
        <f>IF(ISERROR(VLOOKUP(B27,'KAYIT LİSTESİ'!$B$4:$H$113,6,0)),"",(VLOOKUP(B27,'KAYIT LİSTESİ'!$B$4:$H$113,6,0)))</f>
      </c>
      <c r="G27" s="187"/>
      <c r="H27" s="188"/>
      <c r="I27" s="187"/>
      <c r="J27" s="189"/>
      <c r="K27" s="187"/>
      <c r="L27" s="189"/>
      <c r="M27" s="187"/>
      <c r="N27" s="189"/>
      <c r="O27" s="187"/>
      <c r="P27" s="189"/>
      <c r="Q27" s="187"/>
      <c r="R27" s="189"/>
      <c r="S27" s="187"/>
      <c r="T27" s="189"/>
      <c r="U27" s="192"/>
      <c r="V27" s="191"/>
      <c r="W27" s="192"/>
      <c r="X27" s="191"/>
      <c r="Y27" s="192"/>
      <c r="Z27" s="191"/>
      <c r="AA27" s="151"/>
      <c r="AB27" s="182"/>
      <c r="AC27" s="67"/>
      <c r="AH27" s="169"/>
      <c r="AI27" s="167"/>
    </row>
    <row r="28" spans="1:35" s="18" customFormat="1" ht="54" customHeight="1">
      <c r="A28" s="196"/>
      <c r="B28" s="130" t="s">
        <v>517</v>
      </c>
      <c r="C28" s="197">
        <f>IF(ISERROR(VLOOKUP(B28,'KAYIT LİSTESİ'!$B$4:$H$113,3,0)),"",(VLOOKUP(B28,'KAYIT LİSTESİ'!$B$4:$H$113,3,0)))</f>
      </c>
      <c r="D28" s="198">
        <f>IF(ISERROR(VLOOKUP(B28,'KAYIT LİSTESİ'!$B$4:$H$113,4,0)),"",(VLOOKUP(B28,'KAYIT LİSTESİ'!$B$4:$H$113,4,0)))</f>
      </c>
      <c r="E28" s="199">
        <f>IF(ISERROR(VLOOKUP(B28,'KAYIT LİSTESİ'!$B$4:$H$113,5,0)),"",(VLOOKUP(B28,'KAYIT LİSTESİ'!$B$4:$H$113,5,0)))</f>
      </c>
      <c r="F28" s="199">
        <f>IF(ISERROR(VLOOKUP(B28,'KAYIT LİSTESİ'!$B$4:$H$113,6,0)),"",(VLOOKUP(B28,'KAYIT LİSTESİ'!$B$4:$H$113,6,0)))</f>
      </c>
      <c r="G28" s="187"/>
      <c r="H28" s="188"/>
      <c r="I28" s="187"/>
      <c r="J28" s="189"/>
      <c r="K28" s="187"/>
      <c r="L28" s="189"/>
      <c r="M28" s="187"/>
      <c r="N28" s="189"/>
      <c r="O28" s="187"/>
      <c r="P28" s="189"/>
      <c r="Q28" s="187"/>
      <c r="R28" s="189"/>
      <c r="S28" s="187"/>
      <c r="T28" s="189"/>
      <c r="U28" s="192"/>
      <c r="V28" s="191"/>
      <c r="W28" s="192"/>
      <c r="X28" s="191"/>
      <c r="Y28" s="192"/>
      <c r="Z28" s="191"/>
      <c r="AA28" s="151"/>
      <c r="AB28" s="182"/>
      <c r="AC28" s="67"/>
      <c r="AH28" s="169">
        <v>102</v>
      </c>
      <c r="AI28" s="167">
        <v>22</v>
      </c>
    </row>
    <row r="29" spans="1:35" s="18" customFormat="1" ht="54" customHeight="1">
      <c r="A29" s="196"/>
      <c r="B29" s="130" t="s">
        <v>518</v>
      </c>
      <c r="C29" s="197">
        <f>IF(ISERROR(VLOOKUP(B29,'KAYIT LİSTESİ'!$B$4:$H$113,3,0)),"",(VLOOKUP(B29,'KAYIT LİSTESİ'!$B$4:$H$113,3,0)))</f>
      </c>
      <c r="D29" s="198">
        <f>IF(ISERROR(VLOOKUP(B29,'KAYIT LİSTESİ'!$B$4:$H$113,4,0)),"",(VLOOKUP(B29,'KAYIT LİSTESİ'!$B$4:$H$113,4,0)))</f>
      </c>
      <c r="E29" s="199">
        <f>IF(ISERROR(VLOOKUP(B29,'KAYIT LİSTESİ'!$B$4:$H$113,5,0)),"",(VLOOKUP(B29,'KAYIT LİSTESİ'!$B$4:$H$113,5,0)))</f>
      </c>
      <c r="F29" s="199">
        <f>IF(ISERROR(VLOOKUP(B29,'KAYIT LİSTESİ'!$B$4:$H$113,6,0)),"",(VLOOKUP(B29,'KAYIT LİSTESİ'!$B$4:$H$113,6,0)))</f>
      </c>
      <c r="G29" s="187"/>
      <c r="H29" s="188"/>
      <c r="I29" s="187"/>
      <c r="J29" s="189"/>
      <c r="K29" s="187"/>
      <c r="L29" s="189"/>
      <c r="M29" s="187"/>
      <c r="N29" s="189"/>
      <c r="O29" s="187"/>
      <c r="P29" s="189"/>
      <c r="Q29" s="187"/>
      <c r="R29" s="189"/>
      <c r="S29" s="187"/>
      <c r="T29" s="189"/>
      <c r="U29" s="192"/>
      <c r="V29" s="191"/>
      <c r="W29" s="192"/>
      <c r="X29" s="191"/>
      <c r="Y29" s="192"/>
      <c r="Z29" s="191"/>
      <c r="AA29" s="151"/>
      <c r="AB29" s="182"/>
      <c r="AC29" s="67"/>
      <c r="AH29" s="169">
        <v>104</v>
      </c>
      <c r="AI29" s="167">
        <v>23</v>
      </c>
    </row>
    <row r="30" spans="1:35" s="18" customFormat="1" ht="54" customHeight="1">
      <c r="A30" s="196"/>
      <c r="B30" s="130" t="s">
        <v>519</v>
      </c>
      <c r="C30" s="197">
        <f>IF(ISERROR(VLOOKUP(B30,'KAYIT LİSTESİ'!$B$4:$H$113,3,0)),"",(VLOOKUP(B30,'KAYIT LİSTESİ'!$B$4:$H$113,3,0)))</f>
      </c>
      <c r="D30" s="198">
        <f>IF(ISERROR(VLOOKUP(B30,'KAYIT LİSTESİ'!$B$4:$H$113,4,0)),"",(VLOOKUP(B30,'KAYIT LİSTESİ'!$B$4:$H$113,4,0)))</f>
      </c>
      <c r="E30" s="199">
        <f>IF(ISERROR(VLOOKUP(B30,'KAYIT LİSTESİ'!$B$4:$H$113,5,0)),"",(VLOOKUP(B30,'KAYIT LİSTESİ'!$B$4:$H$113,5,0)))</f>
      </c>
      <c r="F30" s="199">
        <f>IF(ISERROR(VLOOKUP(B30,'KAYIT LİSTESİ'!$B$4:$H$113,6,0)),"",(VLOOKUP(B30,'KAYIT LİSTESİ'!$B$4:$H$113,6,0)))</f>
      </c>
      <c r="G30" s="187"/>
      <c r="H30" s="188"/>
      <c r="I30" s="187"/>
      <c r="J30" s="189"/>
      <c r="K30" s="187"/>
      <c r="L30" s="189"/>
      <c r="M30" s="187"/>
      <c r="N30" s="189"/>
      <c r="O30" s="187"/>
      <c r="P30" s="189"/>
      <c r="Q30" s="187"/>
      <c r="R30" s="189"/>
      <c r="S30" s="187"/>
      <c r="T30" s="189"/>
      <c r="U30" s="192"/>
      <c r="V30" s="191"/>
      <c r="W30" s="192"/>
      <c r="X30" s="191"/>
      <c r="Y30" s="192"/>
      <c r="Z30" s="191"/>
      <c r="AA30" s="151"/>
      <c r="AB30" s="182"/>
      <c r="AC30" s="67"/>
      <c r="AH30" s="169">
        <v>106</v>
      </c>
      <c r="AI30" s="167">
        <v>24</v>
      </c>
    </row>
    <row r="31" spans="1:35" s="18" customFormat="1" ht="54" customHeight="1">
      <c r="A31" s="196"/>
      <c r="B31" s="130" t="s">
        <v>520</v>
      </c>
      <c r="C31" s="197">
        <f>IF(ISERROR(VLOOKUP(B31,'KAYIT LİSTESİ'!$B$4:$H$113,3,0)),"",(VLOOKUP(B31,'KAYIT LİSTESİ'!$B$4:$H$113,3,0)))</f>
      </c>
      <c r="D31" s="198">
        <f>IF(ISERROR(VLOOKUP(B31,'KAYIT LİSTESİ'!$B$4:$H$113,4,0)),"",(VLOOKUP(B31,'KAYIT LİSTESİ'!$B$4:$H$113,4,0)))</f>
      </c>
      <c r="E31" s="199">
        <f>IF(ISERROR(VLOOKUP(B31,'KAYIT LİSTESİ'!$B$4:$H$113,5,0)),"",(VLOOKUP(B31,'KAYIT LİSTESİ'!$B$4:$H$113,5,0)))</f>
      </c>
      <c r="F31" s="199">
        <f>IF(ISERROR(VLOOKUP(B31,'KAYIT LİSTESİ'!$B$4:$H$113,6,0)),"",(VLOOKUP(B31,'KAYIT LİSTESİ'!$B$4:$H$113,6,0)))</f>
      </c>
      <c r="G31" s="187"/>
      <c r="H31" s="188"/>
      <c r="I31" s="187"/>
      <c r="J31" s="189"/>
      <c r="K31" s="187"/>
      <c r="L31" s="189"/>
      <c r="M31" s="187"/>
      <c r="N31" s="189"/>
      <c r="O31" s="187"/>
      <c r="P31" s="189"/>
      <c r="Q31" s="187"/>
      <c r="R31" s="189"/>
      <c r="S31" s="187"/>
      <c r="T31" s="189"/>
      <c r="U31" s="192"/>
      <c r="V31" s="191"/>
      <c r="W31" s="192"/>
      <c r="X31" s="191"/>
      <c r="Y31" s="192"/>
      <c r="Z31" s="191"/>
      <c r="AA31" s="151"/>
      <c r="AB31" s="182"/>
      <c r="AC31" s="67"/>
      <c r="AH31" s="169">
        <v>108</v>
      </c>
      <c r="AI31" s="167">
        <v>25</v>
      </c>
    </row>
    <row r="32" spans="1:35" s="18" customFormat="1" ht="54" customHeight="1">
      <c r="A32" s="196"/>
      <c r="B32" s="130" t="s">
        <v>521</v>
      </c>
      <c r="C32" s="197">
        <f>IF(ISERROR(VLOOKUP(B32,'KAYIT LİSTESİ'!$B$4:$H$113,3,0)),"",(VLOOKUP(B32,'KAYIT LİSTESİ'!$B$4:$H$113,3,0)))</f>
      </c>
      <c r="D32" s="198">
        <f>IF(ISERROR(VLOOKUP(B32,'KAYIT LİSTESİ'!$B$4:$H$113,4,0)),"",(VLOOKUP(B32,'KAYIT LİSTESİ'!$B$4:$H$113,4,0)))</f>
      </c>
      <c r="E32" s="199">
        <f>IF(ISERROR(VLOOKUP(B32,'KAYIT LİSTESİ'!$B$4:$H$113,5,0)),"",(VLOOKUP(B32,'KAYIT LİSTESİ'!$B$4:$H$113,5,0)))</f>
      </c>
      <c r="F32" s="199">
        <f>IF(ISERROR(VLOOKUP(B32,'KAYIT LİSTESİ'!$B$4:$H$113,6,0)),"",(VLOOKUP(B32,'KAYIT LİSTESİ'!$B$4:$H$113,6,0)))</f>
      </c>
      <c r="G32" s="187"/>
      <c r="H32" s="188"/>
      <c r="I32" s="187"/>
      <c r="J32" s="189"/>
      <c r="K32" s="187"/>
      <c r="L32" s="189"/>
      <c r="M32" s="187"/>
      <c r="N32" s="189"/>
      <c r="O32" s="187"/>
      <c r="P32" s="189"/>
      <c r="Q32" s="187"/>
      <c r="R32" s="189"/>
      <c r="S32" s="187"/>
      <c r="T32" s="189"/>
      <c r="U32" s="192"/>
      <c r="V32" s="191"/>
      <c r="W32" s="192"/>
      <c r="X32" s="191"/>
      <c r="Y32" s="192"/>
      <c r="Z32" s="191"/>
      <c r="AA32" s="151"/>
      <c r="AB32" s="182"/>
      <c r="AC32" s="67"/>
      <c r="AH32" s="169">
        <v>110</v>
      </c>
      <c r="AI32" s="167">
        <v>26</v>
      </c>
    </row>
    <row r="33" spans="1:35" s="18" customFormat="1" ht="54" customHeight="1">
      <c r="A33" s="196"/>
      <c r="B33" s="130" t="s">
        <v>522</v>
      </c>
      <c r="C33" s="197">
        <f>IF(ISERROR(VLOOKUP(B33,'KAYIT LİSTESİ'!$B$4:$H$113,3,0)),"",(VLOOKUP(B33,'KAYIT LİSTESİ'!$B$4:$H$113,3,0)))</f>
      </c>
      <c r="D33" s="198">
        <f>IF(ISERROR(VLOOKUP(B33,'KAYIT LİSTESİ'!$B$4:$H$113,4,0)),"",(VLOOKUP(B33,'KAYIT LİSTESİ'!$B$4:$H$113,4,0)))</f>
      </c>
      <c r="E33" s="199">
        <f>IF(ISERROR(VLOOKUP(B33,'KAYIT LİSTESİ'!$B$4:$H$113,5,0)),"",(VLOOKUP(B33,'KAYIT LİSTESİ'!$B$4:$H$113,5,0)))</f>
      </c>
      <c r="F33" s="199">
        <f>IF(ISERROR(VLOOKUP(B33,'KAYIT LİSTESİ'!$B$4:$H$113,6,0)),"",(VLOOKUP(B33,'KAYIT LİSTESİ'!$B$4:$H$113,6,0)))</f>
      </c>
      <c r="G33" s="187"/>
      <c r="H33" s="188"/>
      <c r="I33" s="187"/>
      <c r="J33" s="189"/>
      <c r="K33" s="187"/>
      <c r="L33" s="189"/>
      <c r="M33" s="187"/>
      <c r="N33" s="189"/>
      <c r="O33" s="187"/>
      <c r="P33" s="189"/>
      <c r="Q33" s="187"/>
      <c r="R33" s="189"/>
      <c r="S33" s="187"/>
      <c r="T33" s="189"/>
      <c r="U33" s="192"/>
      <c r="V33" s="191"/>
      <c r="W33" s="192"/>
      <c r="X33" s="191"/>
      <c r="Y33" s="192"/>
      <c r="Z33" s="191"/>
      <c r="AA33" s="151"/>
      <c r="AB33" s="182"/>
      <c r="AC33" s="67"/>
      <c r="AH33" s="169">
        <v>112</v>
      </c>
      <c r="AI33" s="167">
        <v>27</v>
      </c>
    </row>
    <row r="34" spans="5:35" ht="9" customHeight="1">
      <c r="E34" s="50"/>
      <c r="AH34" s="169">
        <v>123</v>
      </c>
      <c r="AI34" s="167">
        <v>33</v>
      </c>
    </row>
    <row r="35" spans="1:35" s="68" customFormat="1" ht="20.25">
      <c r="A35" s="272" t="s">
        <v>20</v>
      </c>
      <c r="B35" s="272"/>
      <c r="C35" s="272"/>
      <c r="D35" s="273"/>
      <c r="E35" s="274"/>
      <c r="F35" s="275" t="s">
        <v>0</v>
      </c>
      <c r="G35" s="276"/>
      <c r="H35" s="276" t="s">
        <v>1</v>
      </c>
      <c r="I35" s="276"/>
      <c r="J35" s="276"/>
      <c r="K35" s="276" t="s">
        <v>2</v>
      </c>
      <c r="L35" s="276"/>
      <c r="M35" s="276"/>
      <c r="N35" s="276"/>
      <c r="O35" s="276"/>
      <c r="P35" s="276"/>
      <c r="Q35" s="276"/>
      <c r="R35" s="276" t="s">
        <v>3</v>
      </c>
      <c r="S35" s="276"/>
      <c r="T35" s="276"/>
      <c r="U35" s="276"/>
      <c r="V35" s="276"/>
      <c r="W35" s="276"/>
      <c r="X35" s="276"/>
      <c r="Y35" s="276"/>
      <c r="Z35" s="276"/>
      <c r="AA35" s="277" t="s">
        <v>3</v>
      </c>
      <c r="AB35" s="275"/>
      <c r="AC35" s="275"/>
      <c r="AH35" s="169">
        <v>124</v>
      </c>
      <c r="AI35" s="167">
        <v>34</v>
      </c>
    </row>
    <row r="36" spans="34:35" ht="20.25">
      <c r="AH36" s="169">
        <v>181</v>
      </c>
      <c r="AI36" s="167">
        <v>92</v>
      </c>
    </row>
    <row r="37" ht="20.25">
      <c r="AI37" s="167">
        <v>93</v>
      </c>
    </row>
    <row r="38" spans="34:35" ht="20.25">
      <c r="AH38" s="169">
        <v>182</v>
      </c>
      <c r="AI38" s="167">
        <v>94</v>
      </c>
    </row>
    <row r="39" ht="20.25">
      <c r="AI39" s="167">
        <v>95</v>
      </c>
    </row>
    <row r="40" spans="34:35" ht="20.25">
      <c r="AH40" s="168">
        <v>183</v>
      </c>
      <c r="AI40" s="166">
        <v>96</v>
      </c>
    </row>
    <row r="41" spans="34:35" ht="20.25">
      <c r="AH41" s="168"/>
      <c r="AI41" s="166">
        <v>97</v>
      </c>
    </row>
    <row r="42" spans="34:35" ht="20.25">
      <c r="AH42" s="168">
        <v>184</v>
      </c>
      <c r="AI42" s="166">
        <v>98</v>
      </c>
    </row>
    <row r="43" spans="34:35" ht="20.25">
      <c r="AH43" s="168"/>
      <c r="AI43" s="166">
        <v>99</v>
      </c>
    </row>
    <row r="44" spans="34:35" ht="20.25">
      <c r="AH44" s="168">
        <v>185</v>
      </c>
      <c r="AI44" s="166">
        <v>100</v>
      </c>
    </row>
  </sheetData>
  <sheetProtection/>
  <mergeCells count="25">
    <mergeCell ref="W4:Z4"/>
    <mergeCell ref="G6:Z6"/>
    <mergeCell ref="AA6:AA7"/>
    <mergeCell ref="AB6:AB7"/>
    <mergeCell ref="AC6:AC7"/>
    <mergeCell ref="AA4:AC4"/>
    <mergeCell ref="A4:D4"/>
    <mergeCell ref="E4:F4"/>
    <mergeCell ref="U4:V4"/>
    <mergeCell ref="AA5:AC5"/>
    <mergeCell ref="A6:A7"/>
    <mergeCell ref="B6:B7"/>
    <mergeCell ref="C6:C7"/>
    <mergeCell ref="D6:D7"/>
    <mergeCell ref="E6:E7"/>
    <mergeCell ref="F6:F7"/>
    <mergeCell ref="A1:AC1"/>
    <mergeCell ref="A2:AC2"/>
    <mergeCell ref="A3:D3"/>
    <mergeCell ref="E3:F3"/>
    <mergeCell ref="P3:R3"/>
    <mergeCell ref="U3:V3"/>
    <mergeCell ref="W3:Y3"/>
    <mergeCell ref="M3:O3"/>
    <mergeCell ref="J3:L3"/>
  </mergeCells>
  <conditionalFormatting sqref="AA8:AA33">
    <cfRule type="cellIs" priority="1" dxfId="0" operator="greaterThan" stopIfTrue="1">
      <formula>485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U46"/>
  <sheetViews>
    <sheetView view="pageBreakPreview" zoomScale="90" zoomScaleSheetLayoutView="90" zoomScalePageLayoutView="0" workbookViewId="0" topLeftCell="A2">
      <selection activeCell="A1" sqref="A1:P1"/>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1.421875" style="49" customWidth="1"/>
    <col min="14" max="14" width="23.140625" style="49" customWidth="1"/>
    <col min="15" max="15" width="9.57421875" style="20" customWidth="1"/>
    <col min="16" max="16" width="7.7109375" style="20" customWidth="1"/>
    <col min="17" max="17" width="5.7109375" style="20" customWidth="1"/>
    <col min="18" max="19" width="9.140625" style="20" customWidth="1"/>
    <col min="20" max="20" width="6.00390625" style="162" bestFit="1" customWidth="1"/>
    <col min="21" max="21" width="4.4218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263</v>
      </c>
      <c r="E3" s="601"/>
      <c r="F3" s="602" t="s">
        <v>315</v>
      </c>
      <c r="G3" s="602"/>
      <c r="H3" s="603" t="s">
        <v>680</v>
      </c>
      <c r="I3" s="604"/>
      <c r="J3" s="604"/>
      <c r="K3" s="604"/>
      <c r="L3" s="604"/>
      <c r="M3" s="209" t="s">
        <v>423</v>
      </c>
      <c r="N3" s="559">
        <v>2674</v>
      </c>
      <c r="O3" s="559"/>
      <c r="P3" s="559"/>
      <c r="T3" s="161"/>
      <c r="U3" s="160"/>
    </row>
    <row r="4" spans="1:21" s="11" customFormat="1" ht="17.25" customHeight="1">
      <c r="A4" s="597" t="s">
        <v>86</v>
      </c>
      <c r="B4" s="597"/>
      <c r="C4" s="597"/>
      <c r="D4" s="605" t="s">
        <v>777</v>
      </c>
      <c r="E4" s="605"/>
      <c r="F4" s="28"/>
      <c r="G4" s="28"/>
      <c r="H4" s="28"/>
      <c r="I4" s="28"/>
      <c r="J4" s="28"/>
      <c r="K4" s="28"/>
      <c r="L4" s="29"/>
      <c r="M4" s="69" t="s">
        <v>92</v>
      </c>
      <c r="N4" s="562" t="s">
        <v>786</v>
      </c>
      <c r="O4" s="562"/>
      <c r="P4" s="562"/>
      <c r="T4" s="161"/>
      <c r="U4" s="160"/>
    </row>
    <row r="5" spans="1:21" s="10" customFormat="1" ht="19.5" customHeight="1">
      <c r="A5" s="12"/>
      <c r="B5" s="12"/>
      <c r="C5" s="13"/>
      <c r="D5" s="14"/>
      <c r="E5" s="15"/>
      <c r="F5" s="15"/>
      <c r="G5" s="15"/>
      <c r="H5" s="15"/>
      <c r="I5" s="12"/>
      <c r="J5" s="12"/>
      <c r="K5" s="12"/>
      <c r="L5" s="16"/>
      <c r="M5" s="17"/>
      <c r="N5" s="589">
        <v>41805.75387314815</v>
      </c>
      <c r="O5" s="589"/>
      <c r="P5" s="589"/>
      <c r="T5" s="161"/>
      <c r="U5" s="160"/>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c r="O6" s="175"/>
      <c r="P6" s="176"/>
      <c r="T6" s="162"/>
      <c r="U6" s="163"/>
    </row>
    <row r="7" spans="1:16" ht="26.25" customHeight="1">
      <c r="A7" s="590"/>
      <c r="B7" s="592"/>
      <c r="C7" s="593"/>
      <c r="D7" s="594"/>
      <c r="E7" s="594"/>
      <c r="F7" s="594"/>
      <c r="G7" s="596"/>
      <c r="H7" s="19"/>
      <c r="I7" s="43" t="s">
        <v>10</v>
      </c>
      <c r="J7" s="40" t="s">
        <v>83</v>
      </c>
      <c r="K7" s="40" t="s">
        <v>82</v>
      </c>
      <c r="L7" s="41" t="s">
        <v>11</v>
      </c>
      <c r="M7" s="42" t="s">
        <v>12</v>
      </c>
      <c r="N7" s="42" t="s">
        <v>312</v>
      </c>
      <c r="O7" s="40" t="s">
        <v>13</v>
      </c>
      <c r="P7" s="40" t="s">
        <v>25</v>
      </c>
    </row>
    <row r="8" spans="1:21" s="18" customFormat="1" ht="39.75" customHeight="1" thickBot="1">
      <c r="A8" s="463">
        <v>1</v>
      </c>
      <c r="B8" s="464">
        <v>202</v>
      </c>
      <c r="C8" s="300">
        <v>34793</v>
      </c>
      <c r="D8" s="301" t="s">
        <v>703</v>
      </c>
      <c r="E8" s="465" t="s">
        <v>701</v>
      </c>
      <c r="F8" s="466">
        <v>2646</v>
      </c>
      <c r="G8" s="467"/>
      <c r="H8" s="21"/>
      <c r="I8" s="66">
        <v>1</v>
      </c>
      <c r="J8" s="149" t="s">
        <v>112</v>
      </c>
      <c r="K8" s="181" t="s">
        <v>722</v>
      </c>
      <c r="L8" s="91" t="s">
        <v>722</v>
      </c>
      <c r="M8" s="150" t="s">
        <v>722</v>
      </c>
      <c r="N8" s="150" t="s">
        <v>722</v>
      </c>
      <c r="O8" s="92"/>
      <c r="P8" s="193"/>
      <c r="T8" s="162"/>
      <c r="U8" s="163"/>
    </row>
    <row r="9" spans="1:21" s="18" customFormat="1" ht="39.75" customHeight="1">
      <c r="A9" s="458">
        <v>2</v>
      </c>
      <c r="B9" s="459">
        <v>220</v>
      </c>
      <c r="C9" s="290" t="s">
        <v>790</v>
      </c>
      <c r="D9" s="291" t="s">
        <v>791</v>
      </c>
      <c r="E9" s="460" t="s">
        <v>701</v>
      </c>
      <c r="F9" s="461">
        <v>2829</v>
      </c>
      <c r="G9" s="462"/>
      <c r="H9" s="21"/>
      <c r="I9" s="66">
        <v>2</v>
      </c>
      <c r="J9" s="149" t="s">
        <v>113</v>
      </c>
      <c r="K9" s="181" t="s">
        <v>722</v>
      </c>
      <c r="L9" s="91" t="s">
        <v>722</v>
      </c>
      <c r="M9" s="150" t="s">
        <v>722</v>
      </c>
      <c r="N9" s="150" t="s">
        <v>722</v>
      </c>
      <c r="O9" s="92"/>
      <c r="P9" s="193"/>
      <c r="T9" s="162"/>
      <c r="U9" s="163"/>
    </row>
    <row r="10" spans="1:21" s="18" customFormat="1" ht="39.75" customHeight="1">
      <c r="A10" s="66"/>
      <c r="B10" s="194"/>
      <c r="C10" s="91"/>
      <c r="D10" s="195"/>
      <c r="E10" s="132"/>
      <c r="F10" s="92"/>
      <c r="G10" s="181"/>
      <c r="H10" s="21"/>
      <c r="I10" s="66">
        <v>3</v>
      </c>
      <c r="J10" s="149" t="s">
        <v>114</v>
      </c>
      <c r="K10" s="181" t="s">
        <v>722</v>
      </c>
      <c r="L10" s="91" t="s">
        <v>722</v>
      </c>
      <c r="M10" s="150" t="s">
        <v>722</v>
      </c>
      <c r="N10" s="150" t="s">
        <v>722</v>
      </c>
      <c r="O10" s="92"/>
      <c r="P10" s="193"/>
      <c r="T10" s="162"/>
      <c r="U10" s="163"/>
    </row>
    <row r="11" spans="1:21" s="18" customFormat="1" ht="39.75" customHeight="1">
      <c r="A11" s="66"/>
      <c r="B11" s="194"/>
      <c r="C11" s="91"/>
      <c r="D11" s="195"/>
      <c r="E11" s="132"/>
      <c r="F11" s="92"/>
      <c r="G11" s="181"/>
      <c r="H11" s="21"/>
      <c r="I11" s="66">
        <v>4</v>
      </c>
      <c r="J11" s="149" t="s">
        <v>115</v>
      </c>
      <c r="K11" s="181">
        <v>220</v>
      </c>
      <c r="L11" s="91" t="s">
        <v>790</v>
      </c>
      <c r="M11" s="150" t="s">
        <v>791</v>
      </c>
      <c r="N11" s="150" t="s">
        <v>701</v>
      </c>
      <c r="O11" s="92">
        <v>2829</v>
      </c>
      <c r="P11" s="193">
        <v>2</v>
      </c>
      <c r="T11" s="162"/>
      <c r="U11" s="163"/>
    </row>
    <row r="12" spans="1:21" s="18" customFormat="1" ht="39.75" customHeight="1">
      <c r="A12" s="66"/>
      <c r="B12" s="194"/>
      <c r="C12" s="91"/>
      <c r="D12" s="195"/>
      <c r="E12" s="132"/>
      <c r="F12" s="92"/>
      <c r="G12" s="181"/>
      <c r="H12" s="21"/>
      <c r="I12" s="66">
        <v>5</v>
      </c>
      <c r="J12" s="149" t="s">
        <v>116</v>
      </c>
      <c r="K12" s="181">
        <v>202</v>
      </c>
      <c r="L12" s="91">
        <v>34793</v>
      </c>
      <c r="M12" s="150" t="s">
        <v>703</v>
      </c>
      <c r="N12" s="150" t="s">
        <v>701</v>
      </c>
      <c r="O12" s="92">
        <v>2646</v>
      </c>
      <c r="P12" s="193">
        <v>1</v>
      </c>
      <c r="T12" s="162"/>
      <c r="U12" s="163"/>
    </row>
    <row r="13" spans="1:21" s="18" customFormat="1" ht="39.75" customHeight="1">
      <c r="A13" s="66"/>
      <c r="B13" s="194"/>
      <c r="C13" s="91"/>
      <c r="D13" s="195"/>
      <c r="E13" s="132"/>
      <c r="F13" s="92"/>
      <c r="G13" s="181"/>
      <c r="H13" s="21"/>
      <c r="I13" s="66">
        <v>6</v>
      </c>
      <c r="J13" s="149" t="s">
        <v>117</v>
      </c>
      <c r="K13" s="181" t="s">
        <v>722</v>
      </c>
      <c r="L13" s="91" t="s">
        <v>722</v>
      </c>
      <c r="M13" s="150" t="s">
        <v>722</v>
      </c>
      <c r="N13" s="150" t="s">
        <v>722</v>
      </c>
      <c r="O13" s="92"/>
      <c r="P13" s="193"/>
      <c r="T13" s="162"/>
      <c r="U13" s="163"/>
    </row>
    <row r="14" spans="1:21" s="18" customFormat="1" ht="39.75" customHeight="1">
      <c r="A14" s="66"/>
      <c r="B14" s="194"/>
      <c r="C14" s="91"/>
      <c r="D14" s="195"/>
      <c r="E14" s="132"/>
      <c r="F14" s="92"/>
      <c r="G14" s="181"/>
      <c r="H14" s="21"/>
      <c r="I14" s="66">
        <v>7</v>
      </c>
      <c r="J14" s="149" t="s">
        <v>264</v>
      </c>
      <c r="K14" s="181" t="s">
        <v>722</v>
      </c>
      <c r="L14" s="91" t="s">
        <v>722</v>
      </c>
      <c r="M14" s="150" t="s">
        <v>722</v>
      </c>
      <c r="N14" s="150" t="s">
        <v>722</v>
      </c>
      <c r="O14" s="92"/>
      <c r="P14" s="193"/>
      <c r="T14" s="162"/>
      <c r="U14" s="163"/>
    </row>
    <row r="15" spans="1:21" s="18" customFormat="1" ht="39.75" customHeight="1">
      <c r="A15" s="66"/>
      <c r="B15" s="194"/>
      <c r="C15" s="91"/>
      <c r="D15" s="195"/>
      <c r="E15" s="132"/>
      <c r="F15" s="92"/>
      <c r="G15" s="181"/>
      <c r="H15" s="21"/>
      <c r="I15" s="66">
        <v>8</v>
      </c>
      <c r="J15" s="149" t="s">
        <v>265</v>
      </c>
      <c r="K15" s="181" t="s">
        <v>722</v>
      </c>
      <c r="L15" s="91" t="s">
        <v>722</v>
      </c>
      <c r="M15" s="150" t="s">
        <v>722</v>
      </c>
      <c r="N15" s="150" t="s">
        <v>722</v>
      </c>
      <c r="O15" s="92"/>
      <c r="P15" s="193"/>
      <c r="T15" s="162"/>
      <c r="U15" s="163"/>
    </row>
    <row r="16" spans="1:21" s="18" customFormat="1" ht="39.75" customHeight="1">
      <c r="A16" s="66"/>
      <c r="B16" s="194"/>
      <c r="C16" s="91"/>
      <c r="D16" s="195"/>
      <c r="E16" s="132"/>
      <c r="F16" s="92"/>
      <c r="G16" s="181"/>
      <c r="H16" s="21"/>
      <c r="I16" s="174" t="s">
        <v>15</v>
      </c>
      <c r="J16" s="175"/>
      <c r="K16" s="175"/>
      <c r="L16" s="175"/>
      <c r="M16" s="178" t="s">
        <v>272</v>
      </c>
      <c r="N16" s="179"/>
      <c r="O16" s="175"/>
      <c r="P16" s="176"/>
      <c r="T16" s="162"/>
      <c r="U16" s="163"/>
    </row>
    <row r="17" spans="1:21" s="18" customFormat="1" ht="39.75" customHeight="1">
      <c r="A17" s="66"/>
      <c r="B17" s="194"/>
      <c r="C17" s="91"/>
      <c r="D17" s="195"/>
      <c r="E17" s="132"/>
      <c r="F17" s="92"/>
      <c r="G17" s="181"/>
      <c r="H17" s="21"/>
      <c r="I17" s="43" t="s">
        <v>10</v>
      </c>
      <c r="J17" s="40" t="s">
        <v>83</v>
      </c>
      <c r="K17" s="40" t="s">
        <v>82</v>
      </c>
      <c r="L17" s="41" t="s">
        <v>11</v>
      </c>
      <c r="M17" s="42" t="s">
        <v>12</v>
      </c>
      <c r="N17" s="42" t="s">
        <v>312</v>
      </c>
      <c r="O17" s="40" t="s">
        <v>13</v>
      </c>
      <c r="P17" s="40" t="s">
        <v>25</v>
      </c>
      <c r="T17" s="162"/>
      <c r="U17" s="163"/>
    </row>
    <row r="18" spans="1:21" s="18" customFormat="1" ht="39.75" customHeight="1">
      <c r="A18" s="66"/>
      <c r="B18" s="194"/>
      <c r="C18" s="91"/>
      <c r="D18" s="195"/>
      <c r="E18" s="132"/>
      <c r="F18" s="92"/>
      <c r="G18" s="181"/>
      <c r="H18" s="21"/>
      <c r="I18" s="66">
        <v>1</v>
      </c>
      <c r="J18" s="149" t="s">
        <v>118</v>
      </c>
      <c r="K18" s="181" t="s">
        <v>722</v>
      </c>
      <c r="L18" s="91" t="s">
        <v>722</v>
      </c>
      <c r="M18" s="150" t="s">
        <v>722</v>
      </c>
      <c r="N18" s="150" t="s">
        <v>722</v>
      </c>
      <c r="O18" s="92"/>
      <c r="P18" s="193"/>
      <c r="T18" s="162"/>
      <c r="U18" s="163"/>
    </row>
    <row r="19" spans="1:21" s="18" customFormat="1" ht="39.75" customHeight="1">
      <c r="A19" s="66"/>
      <c r="B19" s="194"/>
      <c r="C19" s="91"/>
      <c r="D19" s="195"/>
      <c r="E19" s="132"/>
      <c r="F19" s="92"/>
      <c r="G19" s="181"/>
      <c r="H19" s="21"/>
      <c r="I19" s="66">
        <v>2</v>
      </c>
      <c r="J19" s="149" t="s">
        <v>119</v>
      </c>
      <c r="K19" s="181" t="s">
        <v>722</v>
      </c>
      <c r="L19" s="91" t="s">
        <v>722</v>
      </c>
      <c r="M19" s="150" t="s">
        <v>722</v>
      </c>
      <c r="N19" s="150" t="s">
        <v>722</v>
      </c>
      <c r="O19" s="92"/>
      <c r="P19" s="193"/>
      <c r="T19" s="162"/>
      <c r="U19" s="163"/>
    </row>
    <row r="20" spans="1:21" s="18" customFormat="1" ht="39.75" customHeight="1">
      <c r="A20" s="66"/>
      <c r="B20" s="194"/>
      <c r="C20" s="91"/>
      <c r="D20" s="195"/>
      <c r="E20" s="132"/>
      <c r="F20" s="92"/>
      <c r="G20" s="181"/>
      <c r="H20" s="21"/>
      <c r="I20" s="66">
        <v>3</v>
      </c>
      <c r="J20" s="149" t="s">
        <v>120</v>
      </c>
      <c r="K20" s="181" t="s">
        <v>722</v>
      </c>
      <c r="L20" s="91" t="s">
        <v>722</v>
      </c>
      <c r="M20" s="150" t="s">
        <v>722</v>
      </c>
      <c r="N20" s="150" t="s">
        <v>722</v>
      </c>
      <c r="O20" s="92"/>
      <c r="P20" s="193"/>
      <c r="T20" s="162"/>
      <c r="U20" s="163"/>
    </row>
    <row r="21" spans="1:21" s="18" customFormat="1" ht="39.75" customHeight="1">
      <c r="A21" s="66"/>
      <c r="B21" s="194"/>
      <c r="C21" s="91"/>
      <c r="D21" s="195"/>
      <c r="E21" s="132"/>
      <c r="F21" s="92"/>
      <c r="G21" s="181"/>
      <c r="H21" s="21"/>
      <c r="I21" s="66">
        <v>4</v>
      </c>
      <c r="J21" s="149" t="s">
        <v>121</v>
      </c>
      <c r="K21" s="181" t="s">
        <v>722</v>
      </c>
      <c r="L21" s="91" t="s">
        <v>722</v>
      </c>
      <c r="M21" s="150" t="s">
        <v>722</v>
      </c>
      <c r="N21" s="150" t="s">
        <v>722</v>
      </c>
      <c r="O21" s="92"/>
      <c r="P21" s="193"/>
      <c r="T21" s="162"/>
      <c r="U21" s="163"/>
    </row>
    <row r="22" spans="1:21" s="18" customFormat="1" ht="39.75" customHeight="1">
      <c r="A22" s="66"/>
      <c r="B22" s="194"/>
      <c r="C22" s="91"/>
      <c r="D22" s="195"/>
      <c r="E22" s="132"/>
      <c r="F22" s="92"/>
      <c r="G22" s="181"/>
      <c r="H22" s="21"/>
      <c r="I22" s="66">
        <v>5</v>
      </c>
      <c r="J22" s="149" t="s">
        <v>122</v>
      </c>
      <c r="K22" s="181" t="s">
        <v>722</v>
      </c>
      <c r="L22" s="91" t="s">
        <v>722</v>
      </c>
      <c r="M22" s="150" t="s">
        <v>722</v>
      </c>
      <c r="N22" s="150" t="s">
        <v>722</v>
      </c>
      <c r="O22" s="92"/>
      <c r="P22" s="193"/>
      <c r="T22" s="162"/>
      <c r="U22" s="163"/>
    </row>
    <row r="23" spans="1:21" s="18" customFormat="1" ht="39.75" customHeight="1">
      <c r="A23" s="66"/>
      <c r="B23" s="194"/>
      <c r="C23" s="91"/>
      <c r="D23" s="195"/>
      <c r="E23" s="132"/>
      <c r="F23" s="92"/>
      <c r="G23" s="181"/>
      <c r="H23" s="21"/>
      <c r="I23" s="66">
        <v>6</v>
      </c>
      <c r="J23" s="149" t="s">
        <v>123</v>
      </c>
      <c r="K23" s="181" t="s">
        <v>722</v>
      </c>
      <c r="L23" s="91" t="s">
        <v>722</v>
      </c>
      <c r="M23" s="150" t="s">
        <v>722</v>
      </c>
      <c r="N23" s="150" t="s">
        <v>722</v>
      </c>
      <c r="O23" s="92"/>
      <c r="P23" s="193"/>
      <c r="T23" s="162"/>
      <c r="U23" s="163"/>
    </row>
    <row r="24" spans="1:21" s="18" customFormat="1" ht="39.75" customHeight="1">
      <c r="A24" s="66"/>
      <c r="B24" s="194"/>
      <c r="C24" s="91"/>
      <c r="D24" s="195"/>
      <c r="E24" s="132"/>
      <c r="F24" s="92"/>
      <c r="G24" s="181"/>
      <c r="H24" s="21"/>
      <c r="I24" s="66">
        <v>7</v>
      </c>
      <c r="J24" s="149" t="s">
        <v>266</v>
      </c>
      <c r="K24" s="181" t="s">
        <v>722</v>
      </c>
      <c r="L24" s="91" t="s">
        <v>722</v>
      </c>
      <c r="M24" s="150" t="s">
        <v>722</v>
      </c>
      <c r="N24" s="150" t="s">
        <v>722</v>
      </c>
      <c r="O24" s="92"/>
      <c r="P24" s="193"/>
      <c r="T24" s="162"/>
      <c r="U24" s="163"/>
    </row>
    <row r="25" spans="1:21" s="18" customFormat="1" ht="39.75" customHeight="1">
      <c r="A25" s="66"/>
      <c r="B25" s="194"/>
      <c r="C25" s="91"/>
      <c r="D25" s="195"/>
      <c r="E25" s="132"/>
      <c r="F25" s="92"/>
      <c r="G25" s="181"/>
      <c r="H25" s="21"/>
      <c r="I25" s="66">
        <v>8</v>
      </c>
      <c r="J25" s="149" t="s">
        <v>267</v>
      </c>
      <c r="K25" s="181" t="s">
        <v>722</v>
      </c>
      <c r="L25" s="91" t="s">
        <v>722</v>
      </c>
      <c r="M25" s="150" t="s">
        <v>722</v>
      </c>
      <c r="N25" s="150" t="s">
        <v>722</v>
      </c>
      <c r="O25" s="92"/>
      <c r="P25" s="193"/>
      <c r="T25" s="162"/>
      <c r="U25" s="163"/>
    </row>
    <row r="26" spans="1:21" s="18" customFormat="1" ht="39.75" customHeight="1">
      <c r="A26" s="66"/>
      <c r="B26" s="194"/>
      <c r="C26" s="91"/>
      <c r="D26" s="195"/>
      <c r="E26" s="132"/>
      <c r="F26" s="92"/>
      <c r="G26" s="181"/>
      <c r="H26" s="21"/>
      <c r="I26" s="174" t="s">
        <v>16</v>
      </c>
      <c r="J26" s="175"/>
      <c r="K26" s="175"/>
      <c r="L26" s="175"/>
      <c r="M26" s="178" t="s">
        <v>272</v>
      </c>
      <c r="N26" s="179"/>
      <c r="O26" s="175"/>
      <c r="P26" s="176"/>
      <c r="T26" s="162"/>
      <c r="U26" s="163"/>
    </row>
    <row r="27" spans="1:21" s="18" customFormat="1" ht="39.75" customHeight="1">
      <c r="A27" s="66"/>
      <c r="B27" s="194"/>
      <c r="C27" s="91"/>
      <c r="D27" s="195"/>
      <c r="E27" s="132"/>
      <c r="F27" s="92"/>
      <c r="G27" s="181"/>
      <c r="H27" s="21"/>
      <c r="I27" s="43" t="s">
        <v>10</v>
      </c>
      <c r="J27" s="40" t="s">
        <v>83</v>
      </c>
      <c r="K27" s="40" t="s">
        <v>82</v>
      </c>
      <c r="L27" s="41" t="s">
        <v>11</v>
      </c>
      <c r="M27" s="42" t="s">
        <v>12</v>
      </c>
      <c r="N27" s="42" t="s">
        <v>312</v>
      </c>
      <c r="O27" s="40" t="s">
        <v>13</v>
      </c>
      <c r="P27" s="40" t="s">
        <v>25</v>
      </c>
      <c r="T27" s="162"/>
      <c r="U27" s="163"/>
    </row>
    <row r="28" spans="1:21" s="18" customFormat="1" ht="39.75" customHeight="1">
      <c r="A28" s="66"/>
      <c r="B28" s="194"/>
      <c r="C28" s="91"/>
      <c r="D28" s="195"/>
      <c r="E28" s="132"/>
      <c r="F28" s="92"/>
      <c r="G28" s="181"/>
      <c r="H28" s="21"/>
      <c r="I28" s="66">
        <v>1</v>
      </c>
      <c r="J28" s="149" t="s">
        <v>124</v>
      </c>
      <c r="K28" s="181" t="s">
        <v>722</v>
      </c>
      <c r="L28" s="91" t="s">
        <v>722</v>
      </c>
      <c r="M28" s="150" t="s">
        <v>722</v>
      </c>
      <c r="N28" s="150" t="s">
        <v>722</v>
      </c>
      <c r="O28" s="92"/>
      <c r="P28" s="193"/>
      <c r="T28" s="162"/>
      <c r="U28" s="163"/>
    </row>
    <row r="29" spans="1:21" s="18" customFormat="1" ht="39.75" customHeight="1">
      <c r="A29" s="66"/>
      <c r="B29" s="194"/>
      <c r="C29" s="91"/>
      <c r="D29" s="195"/>
      <c r="E29" s="132"/>
      <c r="F29" s="92"/>
      <c r="G29" s="181"/>
      <c r="H29" s="21"/>
      <c r="I29" s="66">
        <v>2</v>
      </c>
      <c r="J29" s="149" t="s">
        <v>125</v>
      </c>
      <c r="K29" s="181" t="s">
        <v>722</v>
      </c>
      <c r="L29" s="91" t="s">
        <v>722</v>
      </c>
      <c r="M29" s="150" t="s">
        <v>722</v>
      </c>
      <c r="N29" s="150" t="s">
        <v>722</v>
      </c>
      <c r="O29" s="92"/>
      <c r="P29" s="193"/>
      <c r="T29" s="162"/>
      <c r="U29" s="163"/>
    </row>
    <row r="30" spans="1:21" s="18" customFormat="1" ht="39.75" customHeight="1">
      <c r="A30" s="66"/>
      <c r="B30" s="194"/>
      <c r="C30" s="91"/>
      <c r="D30" s="195"/>
      <c r="E30" s="132"/>
      <c r="F30" s="92"/>
      <c r="G30" s="181"/>
      <c r="H30" s="21"/>
      <c r="I30" s="66">
        <v>3</v>
      </c>
      <c r="J30" s="149" t="s">
        <v>126</v>
      </c>
      <c r="K30" s="181" t="s">
        <v>722</v>
      </c>
      <c r="L30" s="91" t="s">
        <v>722</v>
      </c>
      <c r="M30" s="150" t="s">
        <v>722</v>
      </c>
      <c r="N30" s="150" t="s">
        <v>722</v>
      </c>
      <c r="O30" s="92"/>
      <c r="P30" s="193"/>
      <c r="T30" s="162"/>
      <c r="U30" s="163"/>
    </row>
    <row r="31" spans="1:21" s="18" customFormat="1" ht="39.75" customHeight="1">
      <c r="A31" s="66"/>
      <c r="B31" s="194"/>
      <c r="C31" s="91"/>
      <c r="D31" s="195"/>
      <c r="E31" s="132"/>
      <c r="F31" s="92"/>
      <c r="G31" s="181"/>
      <c r="H31" s="21"/>
      <c r="I31" s="66">
        <v>4</v>
      </c>
      <c r="J31" s="149" t="s">
        <v>127</v>
      </c>
      <c r="K31" s="181" t="s">
        <v>722</v>
      </c>
      <c r="L31" s="91" t="s">
        <v>722</v>
      </c>
      <c r="M31" s="150" t="s">
        <v>722</v>
      </c>
      <c r="N31" s="150" t="s">
        <v>722</v>
      </c>
      <c r="O31" s="92"/>
      <c r="P31" s="193"/>
      <c r="T31" s="162"/>
      <c r="U31" s="163"/>
    </row>
    <row r="32" spans="1:21" s="18" customFormat="1" ht="39.75" customHeight="1">
      <c r="A32" s="66"/>
      <c r="B32" s="194"/>
      <c r="C32" s="91"/>
      <c r="D32" s="195"/>
      <c r="E32" s="132"/>
      <c r="F32" s="92"/>
      <c r="G32" s="181"/>
      <c r="H32" s="21"/>
      <c r="I32" s="66">
        <v>5</v>
      </c>
      <c r="J32" s="149" t="s">
        <v>128</v>
      </c>
      <c r="K32" s="181" t="s">
        <v>722</v>
      </c>
      <c r="L32" s="91" t="s">
        <v>722</v>
      </c>
      <c r="M32" s="150" t="s">
        <v>722</v>
      </c>
      <c r="N32" s="150" t="s">
        <v>722</v>
      </c>
      <c r="O32" s="92"/>
      <c r="P32" s="193"/>
      <c r="T32" s="162"/>
      <c r="U32" s="163"/>
    </row>
    <row r="33" spans="1:21" s="18" customFormat="1" ht="39.75" customHeight="1">
      <c r="A33" s="66"/>
      <c r="B33" s="194"/>
      <c r="C33" s="91"/>
      <c r="D33" s="195"/>
      <c r="E33" s="132"/>
      <c r="F33" s="92"/>
      <c r="G33" s="181"/>
      <c r="H33" s="21"/>
      <c r="I33" s="66">
        <v>6</v>
      </c>
      <c r="J33" s="149" t="s">
        <v>129</v>
      </c>
      <c r="K33" s="181" t="s">
        <v>722</v>
      </c>
      <c r="L33" s="91" t="s">
        <v>722</v>
      </c>
      <c r="M33" s="150" t="s">
        <v>722</v>
      </c>
      <c r="N33" s="150" t="s">
        <v>722</v>
      </c>
      <c r="O33" s="92"/>
      <c r="P33" s="193"/>
      <c r="T33" s="162"/>
      <c r="U33" s="163"/>
    </row>
    <row r="34" spans="1:21" s="18" customFormat="1" ht="39.75" customHeight="1">
      <c r="A34" s="66"/>
      <c r="B34" s="194"/>
      <c r="C34" s="91"/>
      <c r="D34" s="195"/>
      <c r="E34" s="132"/>
      <c r="F34" s="92"/>
      <c r="G34" s="181"/>
      <c r="H34" s="21"/>
      <c r="I34" s="66">
        <v>7</v>
      </c>
      <c r="J34" s="149" t="s">
        <v>268</v>
      </c>
      <c r="K34" s="181" t="s">
        <v>722</v>
      </c>
      <c r="L34" s="91" t="s">
        <v>722</v>
      </c>
      <c r="M34" s="150" t="s">
        <v>722</v>
      </c>
      <c r="N34" s="150" t="s">
        <v>722</v>
      </c>
      <c r="O34" s="92"/>
      <c r="P34" s="193"/>
      <c r="T34" s="162"/>
      <c r="U34" s="163"/>
    </row>
    <row r="35" spans="1:21" s="18" customFormat="1" ht="39.75" customHeight="1">
      <c r="A35" s="66"/>
      <c r="B35" s="194"/>
      <c r="C35" s="91"/>
      <c r="D35" s="195"/>
      <c r="E35" s="132"/>
      <c r="F35" s="92"/>
      <c r="G35" s="181"/>
      <c r="H35" s="21"/>
      <c r="I35" s="66">
        <v>8</v>
      </c>
      <c r="J35" s="149" t="s">
        <v>269</v>
      </c>
      <c r="K35" s="181" t="s">
        <v>722</v>
      </c>
      <c r="L35" s="91" t="s">
        <v>722</v>
      </c>
      <c r="M35" s="150" t="s">
        <v>722</v>
      </c>
      <c r="N35" s="150" t="s">
        <v>722</v>
      </c>
      <c r="O35" s="92"/>
      <c r="P35" s="193"/>
      <c r="T35" s="162"/>
      <c r="U35" s="163"/>
    </row>
    <row r="36" spans="1:21" s="18" customFormat="1" ht="39.75" customHeight="1">
      <c r="A36" s="66"/>
      <c r="B36" s="194"/>
      <c r="C36" s="91"/>
      <c r="D36" s="195"/>
      <c r="E36" s="132"/>
      <c r="F36" s="92"/>
      <c r="G36" s="181"/>
      <c r="H36" s="21"/>
      <c r="I36" s="174" t="s">
        <v>314</v>
      </c>
      <c r="J36" s="175"/>
      <c r="K36" s="175"/>
      <c r="L36" s="175"/>
      <c r="M36" s="178" t="s">
        <v>272</v>
      </c>
      <c r="N36" s="179"/>
      <c r="O36" s="175"/>
      <c r="P36" s="176"/>
      <c r="T36" s="162"/>
      <c r="U36" s="163"/>
    </row>
    <row r="37" spans="1:21" s="18" customFormat="1" ht="39.75" customHeight="1">
      <c r="A37" s="66"/>
      <c r="B37" s="194"/>
      <c r="C37" s="91"/>
      <c r="D37" s="195"/>
      <c r="E37" s="132"/>
      <c r="F37" s="92"/>
      <c r="G37" s="181"/>
      <c r="H37" s="21"/>
      <c r="I37" s="43" t="s">
        <v>10</v>
      </c>
      <c r="J37" s="40" t="s">
        <v>83</v>
      </c>
      <c r="K37" s="40" t="s">
        <v>82</v>
      </c>
      <c r="L37" s="41" t="s">
        <v>11</v>
      </c>
      <c r="M37" s="42" t="s">
        <v>12</v>
      </c>
      <c r="N37" s="42" t="s">
        <v>312</v>
      </c>
      <c r="O37" s="40" t="s">
        <v>13</v>
      </c>
      <c r="P37" s="40" t="s">
        <v>25</v>
      </c>
      <c r="T37" s="162"/>
      <c r="U37" s="163"/>
    </row>
    <row r="38" spans="1:21" s="18" customFormat="1" ht="39.75" customHeight="1">
      <c r="A38" s="66"/>
      <c r="B38" s="194"/>
      <c r="C38" s="91"/>
      <c r="D38" s="195"/>
      <c r="E38" s="132"/>
      <c r="F38" s="92"/>
      <c r="G38" s="181"/>
      <c r="H38" s="21"/>
      <c r="I38" s="66">
        <v>1</v>
      </c>
      <c r="J38" s="149" t="s">
        <v>324</v>
      </c>
      <c r="K38" s="181" t="s">
        <v>722</v>
      </c>
      <c r="L38" s="91" t="s">
        <v>722</v>
      </c>
      <c r="M38" s="150" t="s">
        <v>722</v>
      </c>
      <c r="N38" s="150" t="s">
        <v>722</v>
      </c>
      <c r="O38" s="92"/>
      <c r="P38" s="193"/>
      <c r="T38" s="162"/>
      <c r="U38" s="163"/>
    </row>
    <row r="39" spans="1:21" s="18" customFormat="1" ht="39.75" customHeight="1">
      <c r="A39" s="66"/>
      <c r="B39" s="194"/>
      <c r="C39" s="91"/>
      <c r="D39" s="195"/>
      <c r="E39" s="132"/>
      <c r="F39" s="92"/>
      <c r="G39" s="181"/>
      <c r="H39" s="21"/>
      <c r="I39" s="66">
        <v>2</v>
      </c>
      <c r="J39" s="149" t="s">
        <v>325</v>
      </c>
      <c r="K39" s="181" t="s">
        <v>722</v>
      </c>
      <c r="L39" s="91" t="s">
        <v>722</v>
      </c>
      <c r="M39" s="150" t="s">
        <v>722</v>
      </c>
      <c r="N39" s="150" t="s">
        <v>722</v>
      </c>
      <c r="O39" s="92"/>
      <c r="P39" s="193"/>
      <c r="T39" s="162"/>
      <c r="U39" s="163"/>
    </row>
    <row r="40" spans="1:21" s="18" customFormat="1" ht="39.75" customHeight="1">
      <c r="A40" s="66"/>
      <c r="B40" s="194"/>
      <c r="C40" s="91"/>
      <c r="D40" s="195"/>
      <c r="E40" s="132"/>
      <c r="F40" s="92"/>
      <c r="G40" s="181"/>
      <c r="H40" s="21"/>
      <c r="I40" s="66">
        <v>3</v>
      </c>
      <c r="J40" s="149" t="s">
        <v>326</v>
      </c>
      <c r="K40" s="181" t="s">
        <v>722</v>
      </c>
      <c r="L40" s="91" t="s">
        <v>722</v>
      </c>
      <c r="M40" s="150" t="s">
        <v>722</v>
      </c>
      <c r="N40" s="150" t="s">
        <v>722</v>
      </c>
      <c r="O40" s="92"/>
      <c r="P40" s="193"/>
      <c r="T40" s="162"/>
      <c r="U40" s="163"/>
    </row>
    <row r="41" spans="1:21" s="18" customFormat="1" ht="39.75" customHeight="1">
      <c r="A41" s="66"/>
      <c r="B41" s="194"/>
      <c r="C41" s="91"/>
      <c r="D41" s="195"/>
      <c r="E41" s="132"/>
      <c r="F41" s="92"/>
      <c r="G41" s="181"/>
      <c r="H41" s="21"/>
      <c r="I41" s="66">
        <v>4</v>
      </c>
      <c r="J41" s="149" t="s">
        <v>327</v>
      </c>
      <c r="K41" s="181" t="s">
        <v>722</v>
      </c>
      <c r="L41" s="91" t="s">
        <v>722</v>
      </c>
      <c r="M41" s="150" t="s">
        <v>722</v>
      </c>
      <c r="N41" s="150" t="s">
        <v>722</v>
      </c>
      <c r="O41" s="92"/>
      <c r="P41" s="193"/>
      <c r="T41" s="162"/>
      <c r="U41" s="163"/>
    </row>
    <row r="42" spans="1:21" s="18" customFormat="1" ht="39.75" customHeight="1">
      <c r="A42" s="66"/>
      <c r="B42" s="194"/>
      <c r="C42" s="91"/>
      <c r="D42" s="195"/>
      <c r="E42" s="132"/>
      <c r="F42" s="92"/>
      <c r="G42" s="181"/>
      <c r="H42" s="21"/>
      <c r="I42" s="66">
        <v>5</v>
      </c>
      <c r="J42" s="149" t="s">
        <v>328</v>
      </c>
      <c r="K42" s="181" t="s">
        <v>722</v>
      </c>
      <c r="L42" s="91" t="s">
        <v>722</v>
      </c>
      <c r="M42" s="150" t="s">
        <v>722</v>
      </c>
      <c r="N42" s="150" t="s">
        <v>722</v>
      </c>
      <c r="O42" s="92"/>
      <c r="P42" s="193"/>
      <c r="T42" s="162"/>
      <c r="U42" s="163"/>
    </row>
    <row r="43" spans="1:21" s="18" customFormat="1" ht="39.75" customHeight="1">
      <c r="A43" s="66"/>
      <c r="B43" s="194"/>
      <c r="C43" s="91"/>
      <c r="D43" s="195"/>
      <c r="E43" s="132"/>
      <c r="F43" s="92"/>
      <c r="G43" s="181"/>
      <c r="H43" s="21"/>
      <c r="I43" s="66">
        <v>6</v>
      </c>
      <c r="J43" s="149" t="s">
        <v>329</v>
      </c>
      <c r="K43" s="181" t="s">
        <v>722</v>
      </c>
      <c r="L43" s="91" t="s">
        <v>722</v>
      </c>
      <c r="M43" s="150" t="s">
        <v>722</v>
      </c>
      <c r="N43" s="150" t="s">
        <v>722</v>
      </c>
      <c r="O43" s="92"/>
      <c r="P43" s="193"/>
      <c r="T43" s="162"/>
      <c r="U43" s="163"/>
    </row>
    <row r="44" spans="1:21" s="18" customFormat="1" ht="39.75" customHeight="1">
      <c r="A44" s="66"/>
      <c r="B44" s="194"/>
      <c r="C44" s="91"/>
      <c r="D44" s="195"/>
      <c r="E44" s="132"/>
      <c r="F44" s="92"/>
      <c r="G44" s="181"/>
      <c r="H44" s="21"/>
      <c r="I44" s="66">
        <v>7</v>
      </c>
      <c r="J44" s="149" t="s">
        <v>330</v>
      </c>
      <c r="K44" s="181" t="s">
        <v>722</v>
      </c>
      <c r="L44" s="91" t="s">
        <v>722</v>
      </c>
      <c r="M44" s="150" t="s">
        <v>722</v>
      </c>
      <c r="N44" s="150" t="s">
        <v>722</v>
      </c>
      <c r="O44" s="92"/>
      <c r="P44" s="193"/>
      <c r="T44" s="162"/>
      <c r="U44" s="163"/>
    </row>
    <row r="45" spans="1:21" s="18" customFormat="1" ht="39.75" customHeight="1">
      <c r="A45" s="66"/>
      <c r="B45" s="194"/>
      <c r="C45" s="91"/>
      <c r="D45" s="195"/>
      <c r="E45" s="132"/>
      <c r="F45" s="92"/>
      <c r="G45" s="181"/>
      <c r="H45" s="21"/>
      <c r="I45" s="66">
        <v>8</v>
      </c>
      <c r="J45" s="149" t="s">
        <v>331</v>
      </c>
      <c r="K45" s="181" t="s">
        <v>722</v>
      </c>
      <c r="L45" s="91" t="s">
        <v>722</v>
      </c>
      <c r="M45" s="150" t="s">
        <v>722</v>
      </c>
      <c r="N45" s="150" t="s">
        <v>722</v>
      </c>
      <c r="O45" s="92"/>
      <c r="P45" s="193"/>
      <c r="T45" s="162"/>
      <c r="U45" s="163"/>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R86"/>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12.8515625" style="73" hidden="1" customWidth="1"/>
    <col min="3" max="3" width="8.140625" style="73" customWidth="1"/>
    <col min="4" max="4" width="12.28125" style="74" customWidth="1"/>
    <col min="5" max="5" width="25.421875" style="73" customWidth="1"/>
    <col min="6" max="6" width="34.8515625" style="3" customWidth="1"/>
    <col min="7" max="7" width="10.8515625" style="3" customWidth="1"/>
    <col min="8" max="12" width="10.7109375" style="3" customWidth="1"/>
    <col min="13" max="13" width="10.8515625" style="3" customWidth="1"/>
    <col min="14" max="14" width="10.57421875" style="75" customWidth="1"/>
    <col min="15" max="15" width="7.7109375" style="73" customWidth="1"/>
    <col min="16" max="16" width="9.57421875" style="73" customWidth="1"/>
    <col min="17" max="17" width="5.57421875" style="171" bestFit="1" customWidth="1"/>
    <col min="18" max="18" width="5.00390625" style="170" bestFit="1" customWidth="1"/>
    <col min="19" max="16384" width="9.140625" style="3" customWidth="1"/>
  </cols>
  <sheetData>
    <row r="1" spans="1:16" ht="48.75" customHeight="1">
      <c r="A1" s="552" t="str">
        <f>'YARIŞMA BİLGİLERİ'!A2:K2</f>
        <v>Türkiye Atletizm Federasyonu Başkanlığı
Ankara Atletizm İl Temsilciliği</v>
      </c>
      <c r="B1" s="552"/>
      <c r="C1" s="552"/>
      <c r="D1" s="552"/>
      <c r="E1" s="552"/>
      <c r="F1" s="552"/>
      <c r="G1" s="552"/>
      <c r="H1" s="552"/>
      <c r="I1" s="552"/>
      <c r="J1" s="552"/>
      <c r="K1" s="552"/>
      <c r="L1" s="552"/>
      <c r="M1" s="552"/>
      <c r="N1" s="552"/>
      <c r="O1" s="552"/>
      <c r="P1" s="552"/>
    </row>
    <row r="2" spans="1:16" ht="25.5" customHeight="1">
      <c r="A2" s="553" t="str">
        <f>'YARIŞMA BİLGİLERİ'!A14:K14</f>
        <v>Federasyon Deneme Atletizm Yarışmaları</v>
      </c>
      <c r="B2" s="553"/>
      <c r="C2" s="553"/>
      <c r="D2" s="553"/>
      <c r="E2" s="553"/>
      <c r="F2" s="553"/>
      <c r="G2" s="553"/>
      <c r="H2" s="553"/>
      <c r="I2" s="553"/>
      <c r="J2" s="553"/>
      <c r="K2" s="553"/>
      <c r="L2" s="553"/>
      <c r="M2" s="553"/>
      <c r="N2" s="553"/>
      <c r="O2" s="553"/>
      <c r="P2" s="553"/>
    </row>
    <row r="3" spans="1:18" s="4" customFormat="1" ht="34.5" customHeight="1">
      <c r="A3" s="554" t="s">
        <v>94</v>
      </c>
      <c r="B3" s="554"/>
      <c r="C3" s="554"/>
      <c r="D3" s="555" t="str">
        <f>'YARIŞMA PROGRAMI'!B24</f>
        <v>ÜÇADIM ATLAMA</v>
      </c>
      <c r="E3" s="555"/>
      <c r="F3" s="213"/>
      <c r="G3" s="556" t="s">
        <v>315</v>
      </c>
      <c r="H3" s="556"/>
      <c r="I3" s="558" t="str">
        <f>'YARIŞMA PROGRAMI'!D24</f>
        <v>13.08-SEVİM SİNMEZ</v>
      </c>
      <c r="J3" s="558"/>
      <c r="K3" s="557" t="s">
        <v>424</v>
      </c>
      <c r="L3" s="557"/>
      <c r="M3" s="559">
        <f>VLOOKUP(D3,'YARIŞMA PROGRAMI'!B7:F25,4,0)</f>
        <v>1160</v>
      </c>
      <c r="N3" s="559"/>
      <c r="O3" s="559"/>
      <c r="P3" s="270"/>
      <c r="Q3" s="171"/>
      <c r="R3" s="170"/>
    </row>
    <row r="4" spans="1:18" s="4" customFormat="1" ht="17.25" customHeight="1">
      <c r="A4" s="560" t="s">
        <v>95</v>
      </c>
      <c r="B4" s="560"/>
      <c r="C4" s="560"/>
      <c r="D4" s="561" t="str">
        <f>'YARIŞMA BİLGİLERİ'!F21</f>
        <v>GENÇ KADINLAR</v>
      </c>
      <c r="E4" s="561"/>
      <c r="F4" s="76"/>
      <c r="G4" s="152"/>
      <c r="H4" s="152"/>
      <c r="I4" s="202"/>
      <c r="J4" s="202"/>
      <c r="K4" s="560" t="s">
        <v>93</v>
      </c>
      <c r="L4" s="560"/>
      <c r="M4" s="562" t="str">
        <f>VLOOKUP(D3,'YARIŞMA PROGRAMI'!B7:F25,2,0)</f>
        <v>15 Haziran 2014 - 16.20</v>
      </c>
      <c r="N4" s="562"/>
      <c r="O4" s="562"/>
      <c r="P4" s="202"/>
      <c r="Q4" s="171"/>
      <c r="R4" s="170"/>
    </row>
    <row r="5" spans="1:16" ht="21" customHeight="1">
      <c r="A5" s="5"/>
      <c r="B5" s="5"/>
      <c r="C5" s="5"/>
      <c r="D5" s="9"/>
      <c r="E5" s="6"/>
      <c r="F5" s="7"/>
      <c r="G5" s="8"/>
      <c r="H5" s="8"/>
      <c r="I5" s="8"/>
      <c r="J5" s="8"/>
      <c r="K5" s="8"/>
      <c r="L5" s="8"/>
      <c r="M5" s="8"/>
      <c r="N5" s="563">
        <f ca="1">NOW()</f>
        <v>41805.77805775463</v>
      </c>
      <c r="O5" s="563"/>
      <c r="P5" s="177"/>
    </row>
    <row r="6" spans="1:16" ht="15.75">
      <c r="A6" s="564" t="s">
        <v>5</v>
      </c>
      <c r="B6" s="564"/>
      <c r="C6" s="565" t="s">
        <v>81</v>
      </c>
      <c r="D6" s="565" t="s">
        <v>97</v>
      </c>
      <c r="E6" s="564" t="s">
        <v>6</v>
      </c>
      <c r="F6" s="564" t="s">
        <v>312</v>
      </c>
      <c r="G6" s="566" t="s">
        <v>33</v>
      </c>
      <c r="H6" s="566"/>
      <c r="I6" s="566"/>
      <c r="J6" s="566"/>
      <c r="K6" s="566"/>
      <c r="L6" s="566"/>
      <c r="M6" s="566"/>
      <c r="N6" s="567" t="s">
        <v>7</v>
      </c>
      <c r="O6" s="567" t="s">
        <v>111</v>
      </c>
      <c r="P6" s="567" t="s">
        <v>273</v>
      </c>
    </row>
    <row r="7" spans="1:16" ht="24.75" customHeight="1">
      <c r="A7" s="564"/>
      <c r="B7" s="564"/>
      <c r="C7" s="565"/>
      <c r="D7" s="565"/>
      <c r="E7" s="564"/>
      <c r="F7" s="564"/>
      <c r="G7" s="215">
        <v>1</v>
      </c>
      <c r="H7" s="215">
        <v>2</v>
      </c>
      <c r="I7" s="215">
        <v>3</v>
      </c>
      <c r="J7" s="214" t="s">
        <v>271</v>
      </c>
      <c r="K7" s="215">
        <v>4</v>
      </c>
      <c r="L7" s="215">
        <v>5</v>
      </c>
      <c r="M7" s="215">
        <v>6</v>
      </c>
      <c r="N7" s="567"/>
      <c r="O7" s="567"/>
      <c r="P7" s="567"/>
    </row>
    <row r="8" spans="1:18" s="70" customFormat="1" ht="36.75" customHeight="1">
      <c r="A8" s="77">
        <v>1</v>
      </c>
      <c r="B8" s="78" t="s">
        <v>595</v>
      </c>
      <c r="C8" s="173">
        <f>IF(ISERROR(VLOOKUP(B8,'KAYIT LİSTESİ'!$B$4:$H$113,3,0)),"",(VLOOKUP(B8,'KAYIT LİSTESİ'!$B$4:$H$113,3,0)))</f>
        <v>206</v>
      </c>
      <c r="D8" s="79">
        <f>IF(ISERROR(VLOOKUP(B8,'KAYIT LİSTESİ'!$B$4:$H$113,4,0)),"",(VLOOKUP(B8,'KAYIT LİSTESİ'!$B$4:$H$113,4,0)))</f>
        <v>35431</v>
      </c>
      <c r="E8" s="145" t="str">
        <f>IF(ISERROR(VLOOKUP(B8,'KAYIT LİSTESİ'!$B$4:$H$113,5,0)),"",(VLOOKUP(B8,'KAYIT LİSTESİ'!$B$4:$H$113,5,0)))</f>
        <v>NERMİN AYTEKİN</v>
      </c>
      <c r="F8" s="145" t="str">
        <f>IF(ISERROR(VLOOKUP(B8,'KAYIT LİSTESİ'!$B$4:$H$113,6,0)),"",(VLOOKUP(B8,'KAYIT LİSTESİ'!$B$4:$H$113,6,0)))</f>
        <v>KONYA</v>
      </c>
      <c r="G8" s="131">
        <v>1115</v>
      </c>
      <c r="H8" s="131">
        <v>1149</v>
      </c>
      <c r="I8" s="131">
        <v>1158</v>
      </c>
      <c r="J8" s="267">
        <f>IF(COUNT(G8:I8)=0,"",MAX(G8:I8))</f>
        <v>1158</v>
      </c>
      <c r="K8" s="131" t="s">
        <v>717</v>
      </c>
      <c r="L8" s="131" t="s">
        <v>717</v>
      </c>
      <c r="M8" s="131">
        <v>1061</v>
      </c>
      <c r="N8" s="267">
        <f>IF(COUNT(G8:M8)=0,"",MAX(G8:M8))</f>
        <v>1158</v>
      </c>
      <c r="O8" s="251"/>
      <c r="P8" s="256" t="s">
        <v>883</v>
      </c>
      <c r="Q8" s="171"/>
      <c r="R8" s="170"/>
    </row>
    <row r="9" spans="1:18" s="70" customFormat="1" ht="36.75" customHeight="1">
      <c r="A9" s="77">
        <v>2</v>
      </c>
      <c r="B9" s="78" t="s">
        <v>596</v>
      </c>
      <c r="C9" s="173">
        <f>IF(ISERROR(VLOOKUP(B9,'KAYIT LİSTESİ'!$B$4:$H$113,3,0)),"",(VLOOKUP(B9,'KAYIT LİSTESİ'!$B$4:$H$113,3,0)))</f>
        <v>567</v>
      </c>
      <c r="D9" s="79">
        <f>IF(ISERROR(VLOOKUP(B9,'KAYIT LİSTESİ'!$B$4:$H$113,4,0)),"",(VLOOKUP(B9,'KAYIT LİSTESİ'!$B$4:$H$113,4,0)))</f>
        <v>35374</v>
      </c>
      <c r="E9" s="145" t="str">
        <f>IF(ISERROR(VLOOKUP(B9,'KAYIT LİSTESİ'!$B$4:$H$113,5,0)),"",(VLOOKUP(B9,'KAYIT LİSTESİ'!$B$4:$H$113,5,0)))</f>
        <v>EZGİ KARAPINAR</v>
      </c>
      <c r="F9" s="145" t="str">
        <f>IF(ISERROR(VLOOKUP(B9,'KAYIT LİSTESİ'!$B$4:$H$113,6,0)),"",(VLOOKUP(B9,'KAYIT LİSTESİ'!$B$4:$H$113,6,0)))</f>
        <v>ANKARA</v>
      </c>
      <c r="G9" s="131" t="s">
        <v>717</v>
      </c>
      <c r="H9" s="131">
        <v>1106</v>
      </c>
      <c r="I9" s="131">
        <v>974</v>
      </c>
      <c r="J9" s="267">
        <f aca="true" t="shared" si="0" ref="J9:J41">IF(COUNT(G9:I9)=0,"",MAX(G9:I9))</f>
        <v>1106</v>
      </c>
      <c r="K9" s="131">
        <v>1124</v>
      </c>
      <c r="L9" s="131" t="s">
        <v>717</v>
      </c>
      <c r="M9" s="131" t="s">
        <v>716</v>
      </c>
      <c r="N9" s="267">
        <f aca="true" t="shared" si="1" ref="N9:N41">IF(COUNT(G9:M9)=0,"",MAX(G9:M9))</f>
        <v>1124</v>
      </c>
      <c r="O9" s="251"/>
      <c r="P9" s="256" t="s">
        <v>884</v>
      </c>
      <c r="Q9" s="171"/>
      <c r="R9" s="170"/>
    </row>
    <row r="10" spans="1:18" s="70" customFormat="1" ht="36.75" customHeight="1">
      <c r="A10" s="77" t="s">
        <v>716</v>
      </c>
      <c r="B10" s="78" t="s">
        <v>597</v>
      </c>
      <c r="C10" s="173">
        <f>IF(ISERROR(VLOOKUP(B10,'KAYIT LİSTESİ'!$B$4:$H$113,3,0)),"",(VLOOKUP(B10,'KAYIT LİSTESİ'!$B$4:$H$113,3,0)))</f>
        <v>137</v>
      </c>
      <c r="D10" s="79" t="str">
        <f>IF(ISERROR(VLOOKUP(B10,'KAYIT LİSTESİ'!$B$4:$H$113,4,0)),"",(VLOOKUP(B10,'KAYIT LİSTESİ'!$B$4:$H$113,4,0)))</f>
        <v>21.01.1996</v>
      </c>
      <c r="E10" s="145" t="str">
        <f>IF(ISERROR(VLOOKUP(B10,'KAYIT LİSTESİ'!$B$4:$H$113,5,0)),"",(VLOOKUP(B10,'KAYIT LİSTESİ'!$B$4:$H$113,5,0)))</f>
        <v>CEMRE BİTGİN</v>
      </c>
      <c r="F10" s="145" t="str">
        <f>IF(ISERROR(VLOOKUP(B10,'KAYIT LİSTESİ'!$B$4:$H$113,6,0)),"",(VLOOKUP(B10,'KAYIT LİSTESİ'!$B$4:$H$113,6,0)))</f>
        <v>FENERBAHÇE</v>
      </c>
      <c r="G10" s="131"/>
      <c r="H10" s="131"/>
      <c r="I10" s="131"/>
      <c r="J10" s="267">
        <f t="shared" si="0"/>
      </c>
      <c r="K10" s="148"/>
      <c r="L10" s="148"/>
      <c r="M10" s="148"/>
      <c r="N10" s="267" t="s">
        <v>874</v>
      </c>
      <c r="O10" s="173"/>
      <c r="P10" s="180"/>
      <c r="Q10" s="171"/>
      <c r="R10" s="170"/>
    </row>
    <row r="11" spans="1:18" s="70" customFormat="1" ht="36.75" customHeight="1">
      <c r="A11" s="77"/>
      <c r="B11" s="78" t="s">
        <v>598</v>
      </c>
      <c r="C11" s="173">
        <f>IF(ISERROR(VLOOKUP(B11,'KAYIT LİSTESİ'!$B$4:$H$113,3,0)),"",(VLOOKUP(B11,'KAYIT LİSTESİ'!$B$4:$H$113,3,0)))</f>
      </c>
      <c r="D11" s="79">
        <f>IF(ISERROR(VLOOKUP(B11,'KAYIT LİSTESİ'!$B$4:$H$113,4,0)),"",(VLOOKUP(B11,'KAYIT LİSTESİ'!$B$4:$H$113,4,0)))</f>
      </c>
      <c r="E11" s="145">
        <f>IF(ISERROR(VLOOKUP(B11,'KAYIT LİSTESİ'!$B$4:$H$113,5,0)),"",(VLOOKUP(B11,'KAYIT LİSTESİ'!$B$4:$H$113,5,0)))</f>
      </c>
      <c r="F11" s="145">
        <f>IF(ISERROR(VLOOKUP(B11,'KAYIT LİSTESİ'!$B$4:$H$113,6,0)),"",(VLOOKUP(B11,'KAYIT LİSTESİ'!$B$4:$H$113,6,0)))</f>
      </c>
      <c r="G11" s="131"/>
      <c r="H11" s="131"/>
      <c r="I11" s="131"/>
      <c r="J11" s="267">
        <f t="shared" si="0"/>
      </c>
      <c r="K11" s="148"/>
      <c r="L11" s="148"/>
      <c r="M11" s="148"/>
      <c r="N11" s="267">
        <f t="shared" si="1"/>
      </c>
      <c r="O11" s="173"/>
      <c r="P11" s="180"/>
      <c r="Q11" s="171"/>
      <c r="R11" s="170"/>
    </row>
    <row r="12" spans="1:18" s="70" customFormat="1" ht="36.75" customHeight="1">
      <c r="A12" s="77"/>
      <c r="B12" s="78" t="s">
        <v>599</v>
      </c>
      <c r="C12" s="173">
        <f>IF(ISERROR(VLOOKUP(B12,'KAYIT LİSTESİ'!$B$4:$H$113,3,0)),"",(VLOOKUP(B12,'KAYIT LİSTESİ'!$B$4:$H$113,3,0)))</f>
      </c>
      <c r="D12" s="79">
        <f>IF(ISERROR(VLOOKUP(B12,'KAYIT LİSTESİ'!$B$4:$H$113,4,0)),"",(VLOOKUP(B12,'KAYIT LİSTESİ'!$B$4:$H$113,4,0)))</f>
      </c>
      <c r="E12" s="145">
        <f>IF(ISERROR(VLOOKUP(B12,'KAYIT LİSTESİ'!$B$4:$H$113,5,0)),"",(VLOOKUP(B12,'KAYIT LİSTESİ'!$B$4:$H$113,5,0)))</f>
      </c>
      <c r="F12" s="145">
        <f>IF(ISERROR(VLOOKUP(B12,'KAYIT LİSTESİ'!$B$4:$H$113,6,0)),"",(VLOOKUP(B12,'KAYIT LİSTESİ'!$B$4:$H$113,6,0)))</f>
      </c>
      <c r="G12" s="131"/>
      <c r="H12" s="131"/>
      <c r="I12" s="131"/>
      <c r="J12" s="267">
        <f t="shared" si="0"/>
      </c>
      <c r="K12" s="148"/>
      <c r="L12" s="148"/>
      <c r="M12" s="148"/>
      <c r="N12" s="267">
        <f t="shared" si="1"/>
      </c>
      <c r="O12" s="173"/>
      <c r="P12" s="180"/>
      <c r="Q12" s="171"/>
      <c r="R12" s="170"/>
    </row>
    <row r="13" spans="1:18" s="70" customFormat="1" ht="36.75" customHeight="1">
      <c r="A13" s="77"/>
      <c r="B13" s="78" t="s">
        <v>600</v>
      </c>
      <c r="C13" s="173">
        <f>IF(ISERROR(VLOOKUP(B13,'KAYIT LİSTESİ'!$B$4:$H$113,3,0)),"",(VLOOKUP(B13,'KAYIT LİSTESİ'!$B$4:$H$113,3,0)))</f>
      </c>
      <c r="D13" s="79">
        <f>IF(ISERROR(VLOOKUP(B13,'KAYIT LİSTESİ'!$B$4:$H$113,4,0)),"",(VLOOKUP(B13,'KAYIT LİSTESİ'!$B$4:$H$113,4,0)))</f>
      </c>
      <c r="E13" s="145">
        <f>IF(ISERROR(VLOOKUP(B13,'KAYIT LİSTESİ'!$B$4:$H$113,5,0)),"",(VLOOKUP(B13,'KAYIT LİSTESİ'!$B$4:$H$113,5,0)))</f>
      </c>
      <c r="F13" s="145">
        <f>IF(ISERROR(VLOOKUP(B13,'KAYIT LİSTESİ'!$B$4:$H$113,6,0)),"",(VLOOKUP(B13,'KAYIT LİSTESİ'!$B$4:$H$113,6,0)))</f>
      </c>
      <c r="G13" s="131"/>
      <c r="H13" s="131"/>
      <c r="I13" s="131"/>
      <c r="J13" s="267">
        <f t="shared" si="0"/>
      </c>
      <c r="K13" s="148"/>
      <c r="L13" s="148"/>
      <c r="M13" s="148"/>
      <c r="N13" s="267">
        <f t="shared" si="1"/>
      </c>
      <c r="O13" s="173"/>
      <c r="P13" s="180"/>
      <c r="Q13" s="171"/>
      <c r="R13" s="170"/>
    </row>
    <row r="14" spans="1:18" s="70" customFormat="1" ht="36.75" customHeight="1">
      <c r="A14" s="77"/>
      <c r="B14" s="78" t="s">
        <v>601</v>
      </c>
      <c r="C14" s="173">
        <f>IF(ISERROR(VLOOKUP(B14,'KAYIT LİSTESİ'!$B$4:$H$113,3,0)),"",(VLOOKUP(B14,'KAYIT LİSTESİ'!$B$4:$H$113,3,0)))</f>
      </c>
      <c r="D14" s="79">
        <f>IF(ISERROR(VLOOKUP(B14,'KAYIT LİSTESİ'!$B$4:$H$113,4,0)),"",(VLOOKUP(B14,'KAYIT LİSTESİ'!$B$4:$H$113,4,0)))</f>
      </c>
      <c r="E14" s="145">
        <f>IF(ISERROR(VLOOKUP(B14,'KAYIT LİSTESİ'!$B$4:$H$113,5,0)),"",(VLOOKUP(B14,'KAYIT LİSTESİ'!$B$4:$H$113,5,0)))</f>
      </c>
      <c r="F14" s="145">
        <f>IF(ISERROR(VLOOKUP(B14,'KAYIT LİSTESİ'!$B$4:$H$113,6,0)),"",(VLOOKUP(B14,'KAYIT LİSTESİ'!$B$4:$H$113,6,0)))</f>
      </c>
      <c r="G14" s="131"/>
      <c r="H14" s="131"/>
      <c r="I14" s="131"/>
      <c r="J14" s="267">
        <f t="shared" si="0"/>
      </c>
      <c r="K14" s="148"/>
      <c r="L14" s="148"/>
      <c r="M14" s="148"/>
      <c r="N14" s="267">
        <f t="shared" si="1"/>
      </c>
      <c r="O14" s="173"/>
      <c r="P14" s="180"/>
      <c r="Q14" s="171"/>
      <c r="R14" s="170"/>
    </row>
    <row r="15" spans="1:18" s="70" customFormat="1" ht="36.75" customHeight="1">
      <c r="A15" s="77"/>
      <c r="B15" s="78" t="s">
        <v>602</v>
      </c>
      <c r="C15" s="173">
        <f>IF(ISERROR(VLOOKUP(B15,'KAYIT LİSTESİ'!$B$4:$H$113,3,0)),"",(VLOOKUP(B15,'KAYIT LİSTESİ'!$B$4:$H$113,3,0)))</f>
      </c>
      <c r="D15" s="79">
        <f>IF(ISERROR(VLOOKUP(B15,'KAYIT LİSTESİ'!$B$4:$H$113,4,0)),"",(VLOOKUP(B15,'KAYIT LİSTESİ'!$B$4:$H$113,4,0)))</f>
      </c>
      <c r="E15" s="145">
        <f>IF(ISERROR(VLOOKUP(B15,'KAYIT LİSTESİ'!$B$4:$H$113,5,0)),"",(VLOOKUP(B15,'KAYIT LİSTESİ'!$B$4:$H$113,5,0)))</f>
      </c>
      <c r="F15" s="145">
        <f>IF(ISERROR(VLOOKUP(B15,'KAYIT LİSTESİ'!$B$4:$H$113,6,0)),"",(VLOOKUP(B15,'KAYIT LİSTESİ'!$B$4:$H$113,6,0)))</f>
      </c>
      <c r="G15" s="131"/>
      <c r="H15" s="131"/>
      <c r="I15" s="131"/>
      <c r="J15" s="267">
        <f t="shared" si="0"/>
      </c>
      <c r="K15" s="148"/>
      <c r="L15" s="148"/>
      <c r="M15" s="148"/>
      <c r="N15" s="267">
        <f t="shared" si="1"/>
      </c>
      <c r="O15" s="173"/>
      <c r="P15" s="180"/>
      <c r="Q15" s="171"/>
      <c r="R15" s="170"/>
    </row>
    <row r="16" spans="1:18" s="70" customFormat="1" ht="36.75" customHeight="1">
      <c r="A16" s="77"/>
      <c r="B16" s="78" t="s">
        <v>603</v>
      </c>
      <c r="C16" s="173">
        <f>IF(ISERROR(VLOOKUP(B16,'KAYIT LİSTESİ'!$B$4:$H$113,3,0)),"",(VLOOKUP(B16,'KAYIT LİSTESİ'!$B$4:$H$113,3,0)))</f>
      </c>
      <c r="D16" s="79">
        <f>IF(ISERROR(VLOOKUP(B16,'KAYIT LİSTESİ'!$B$4:$H$113,4,0)),"",(VLOOKUP(B16,'KAYIT LİSTESİ'!$B$4:$H$113,4,0)))</f>
      </c>
      <c r="E16" s="145">
        <f>IF(ISERROR(VLOOKUP(B16,'KAYIT LİSTESİ'!$B$4:$H$113,5,0)),"",(VLOOKUP(B16,'KAYIT LİSTESİ'!$B$4:$H$113,5,0)))</f>
      </c>
      <c r="F16" s="145">
        <f>IF(ISERROR(VLOOKUP(B16,'KAYIT LİSTESİ'!$B$4:$H$113,6,0)),"",(VLOOKUP(B16,'KAYIT LİSTESİ'!$B$4:$H$113,6,0)))</f>
      </c>
      <c r="G16" s="131"/>
      <c r="H16" s="131"/>
      <c r="I16" s="131"/>
      <c r="J16" s="267">
        <f t="shared" si="0"/>
      </c>
      <c r="K16" s="148"/>
      <c r="L16" s="148"/>
      <c r="M16" s="148"/>
      <c r="N16" s="267">
        <f t="shared" si="1"/>
      </c>
      <c r="O16" s="173"/>
      <c r="P16" s="180"/>
      <c r="Q16" s="171"/>
      <c r="R16" s="170"/>
    </row>
    <row r="17" spans="1:18" s="70" customFormat="1" ht="36.75" customHeight="1">
      <c r="A17" s="77"/>
      <c r="B17" s="78" t="s">
        <v>604</v>
      </c>
      <c r="C17" s="173">
        <f>IF(ISERROR(VLOOKUP(B17,'KAYIT LİSTESİ'!$B$4:$H$113,3,0)),"",(VLOOKUP(B17,'KAYIT LİSTESİ'!$B$4:$H$113,3,0)))</f>
      </c>
      <c r="D17" s="79">
        <f>IF(ISERROR(VLOOKUP(B17,'KAYIT LİSTESİ'!$B$4:$H$113,4,0)),"",(VLOOKUP(B17,'KAYIT LİSTESİ'!$B$4:$H$113,4,0)))</f>
      </c>
      <c r="E17" s="145">
        <f>IF(ISERROR(VLOOKUP(B17,'KAYIT LİSTESİ'!$B$4:$H$113,5,0)),"",(VLOOKUP(B17,'KAYIT LİSTESİ'!$B$4:$H$113,5,0)))</f>
      </c>
      <c r="F17" s="145">
        <f>IF(ISERROR(VLOOKUP(B17,'KAYIT LİSTESİ'!$B$4:$H$113,6,0)),"",(VLOOKUP(B17,'KAYIT LİSTESİ'!$B$4:$H$113,6,0)))</f>
      </c>
      <c r="G17" s="131"/>
      <c r="H17" s="131"/>
      <c r="I17" s="131"/>
      <c r="J17" s="267">
        <f t="shared" si="0"/>
      </c>
      <c r="K17" s="148"/>
      <c r="L17" s="148"/>
      <c r="M17" s="148"/>
      <c r="N17" s="267">
        <f t="shared" si="1"/>
      </c>
      <c r="O17" s="173"/>
      <c r="P17" s="180"/>
      <c r="Q17" s="171"/>
      <c r="R17" s="170"/>
    </row>
    <row r="18" spans="1:18" s="70" customFormat="1" ht="36.75" customHeight="1">
      <c r="A18" s="77"/>
      <c r="B18" s="78" t="s">
        <v>605</v>
      </c>
      <c r="C18" s="173">
        <f>IF(ISERROR(VLOOKUP(B18,'KAYIT LİSTESİ'!$B$4:$H$113,3,0)),"",(VLOOKUP(B18,'KAYIT LİSTESİ'!$B$4:$H$113,3,0)))</f>
      </c>
      <c r="D18" s="79">
        <f>IF(ISERROR(VLOOKUP(B18,'KAYIT LİSTESİ'!$B$4:$H$113,4,0)),"",(VLOOKUP(B18,'KAYIT LİSTESİ'!$B$4:$H$113,4,0)))</f>
      </c>
      <c r="E18" s="145">
        <f>IF(ISERROR(VLOOKUP(B18,'KAYIT LİSTESİ'!$B$4:$H$113,5,0)),"",(VLOOKUP(B18,'KAYIT LİSTESİ'!$B$4:$H$113,5,0)))</f>
      </c>
      <c r="F18" s="145">
        <f>IF(ISERROR(VLOOKUP(B18,'KAYIT LİSTESİ'!$B$4:$H$113,6,0)),"",(VLOOKUP(B18,'KAYIT LİSTESİ'!$B$4:$H$113,6,0)))</f>
      </c>
      <c r="G18" s="131"/>
      <c r="H18" s="131"/>
      <c r="I18" s="131"/>
      <c r="J18" s="267">
        <f t="shared" si="0"/>
      </c>
      <c r="K18" s="148"/>
      <c r="L18" s="148"/>
      <c r="M18" s="148"/>
      <c r="N18" s="267">
        <f t="shared" si="1"/>
      </c>
      <c r="O18" s="173"/>
      <c r="P18" s="180"/>
      <c r="Q18" s="171"/>
      <c r="R18" s="170"/>
    </row>
    <row r="19" spans="1:18" s="70" customFormat="1" ht="36.75" customHeight="1">
      <c r="A19" s="77"/>
      <c r="B19" s="78" t="s">
        <v>606</v>
      </c>
      <c r="C19" s="173">
        <f>IF(ISERROR(VLOOKUP(B19,'KAYIT LİSTESİ'!$B$4:$H$113,3,0)),"",(VLOOKUP(B19,'KAYIT LİSTESİ'!$B$4:$H$113,3,0)))</f>
      </c>
      <c r="D19" s="79">
        <f>IF(ISERROR(VLOOKUP(B19,'KAYIT LİSTESİ'!$B$4:$H$113,4,0)),"",(VLOOKUP(B19,'KAYIT LİSTESİ'!$B$4:$H$113,4,0)))</f>
      </c>
      <c r="E19" s="145">
        <f>IF(ISERROR(VLOOKUP(B19,'KAYIT LİSTESİ'!$B$4:$H$113,5,0)),"",(VLOOKUP(B19,'KAYIT LİSTESİ'!$B$4:$H$113,5,0)))</f>
      </c>
      <c r="F19" s="145">
        <f>IF(ISERROR(VLOOKUP(B19,'KAYIT LİSTESİ'!$B$4:$H$113,6,0)),"",(VLOOKUP(B19,'KAYIT LİSTESİ'!$B$4:$H$113,6,0)))</f>
      </c>
      <c r="G19" s="131"/>
      <c r="H19" s="131"/>
      <c r="I19" s="131"/>
      <c r="J19" s="267">
        <f t="shared" si="0"/>
      </c>
      <c r="K19" s="148"/>
      <c r="L19" s="148"/>
      <c r="M19" s="148"/>
      <c r="N19" s="267">
        <f t="shared" si="1"/>
      </c>
      <c r="O19" s="173"/>
      <c r="P19" s="180"/>
      <c r="Q19" s="171"/>
      <c r="R19" s="170"/>
    </row>
    <row r="20" spans="1:18" s="70" customFormat="1" ht="36.75" customHeight="1">
      <c r="A20" s="77"/>
      <c r="B20" s="78" t="s">
        <v>607</v>
      </c>
      <c r="C20" s="173">
        <f>IF(ISERROR(VLOOKUP(B20,'KAYIT LİSTESİ'!$B$4:$H$113,3,0)),"",(VLOOKUP(B20,'KAYIT LİSTESİ'!$B$4:$H$113,3,0)))</f>
      </c>
      <c r="D20" s="79">
        <f>IF(ISERROR(VLOOKUP(B20,'KAYIT LİSTESİ'!$B$4:$H$113,4,0)),"",(VLOOKUP(B20,'KAYIT LİSTESİ'!$B$4:$H$113,4,0)))</f>
      </c>
      <c r="E20" s="145">
        <f>IF(ISERROR(VLOOKUP(B20,'KAYIT LİSTESİ'!$B$4:$H$113,5,0)),"",(VLOOKUP(B20,'KAYIT LİSTESİ'!$B$4:$H$113,5,0)))</f>
      </c>
      <c r="F20" s="145">
        <f>IF(ISERROR(VLOOKUP(B20,'KAYIT LİSTESİ'!$B$4:$H$113,6,0)),"",(VLOOKUP(B20,'KAYIT LİSTESİ'!$B$4:$H$113,6,0)))</f>
      </c>
      <c r="G20" s="131"/>
      <c r="H20" s="131"/>
      <c r="I20" s="131"/>
      <c r="J20" s="267">
        <f t="shared" si="0"/>
      </c>
      <c r="K20" s="148"/>
      <c r="L20" s="148"/>
      <c r="M20" s="148"/>
      <c r="N20" s="267">
        <f t="shared" si="1"/>
      </c>
      <c r="O20" s="173"/>
      <c r="P20" s="180"/>
      <c r="Q20" s="171"/>
      <c r="R20" s="170"/>
    </row>
    <row r="21" spans="1:18" s="70" customFormat="1" ht="36.75" customHeight="1">
      <c r="A21" s="77"/>
      <c r="B21" s="78" t="s">
        <v>608</v>
      </c>
      <c r="C21" s="173">
        <f>IF(ISERROR(VLOOKUP(B21,'KAYIT LİSTESİ'!$B$4:$H$113,3,0)),"",(VLOOKUP(B21,'KAYIT LİSTESİ'!$B$4:$H$113,3,0)))</f>
      </c>
      <c r="D21" s="79">
        <f>IF(ISERROR(VLOOKUP(B21,'KAYIT LİSTESİ'!$B$4:$H$113,4,0)),"",(VLOOKUP(B21,'KAYIT LİSTESİ'!$B$4:$H$113,4,0)))</f>
      </c>
      <c r="E21" s="145">
        <f>IF(ISERROR(VLOOKUP(B21,'KAYIT LİSTESİ'!$B$4:$H$113,5,0)),"",(VLOOKUP(B21,'KAYIT LİSTESİ'!$B$4:$H$113,5,0)))</f>
      </c>
      <c r="F21" s="145">
        <f>IF(ISERROR(VLOOKUP(B21,'KAYIT LİSTESİ'!$B$4:$H$113,6,0)),"",(VLOOKUP(B21,'KAYIT LİSTESİ'!$B$4:$H$113,6,0)))</f>
      </c>
      <c r="G21" s="131"/>
      <c r="H21" s="131"/>
      <c r="I21" s="131"/>
      <c r="J21" s="267">
        <f t="shared" si="0"/>
      </c>
      <c r="K21" s="148"/>
      <c r="L21" s="148"/>
      <c r="M21" s="148"/>
      <c r="N21" s="267">
        <f t="shared" si="1"/>
      </c>
      <c r="O21" s="173"/>
      <c r="P21" s="180"/>
      <c r="Q21" s="171"/>
      <c r="R21" s="170"/>
    </row>
    <row r="22" spans="1:18" s="70" customFormat="1" ht="36.75" customHeight="1">
      <c r="A22" s="77"/>
      <c r="B22" s="78" t="s">
        <v>609</v>
      </c>
      <c r="C22" s="173">
        <f>IF(ISERROR(VLOOKUP(B22,'KAYIT LİSTESİ'!$B$4:$H$113,3,0)),"",(VLOOKUP(B22,'KAYIT LİSTESİ'!$B$4:$H$113,3,0)))</f>
      </c>
      <c r="D22" s="79">
        <f>IF(ISERROR(VLOOKUP(B22,'KAYIT LİSTESİ'!$B$4:$H$113,4,0)),"",(VLOOKUP(B22,'KAYIT LİSTESİ'!$B$4:$H$113,4,0)))</f>
      </c>
      <c r="E22" s="145">
        <f>IF(ISERROR(VLOOKUP(B22,'KAYIT LİSTESİ'!$B$4:$H$113,5,0)),"",(VLOOKUP(B22,'KAYIT LİSTESİ'!$B$4:$H$113,5,0)))</f>
      </c>
      <c r="F22" s="145">
        <f>IF(ISERROR(VLOOKUP(B22,'KAYIT LİSTESİ'!$B$4:$H$113,6,0)),"",(VLOOKUP(B22,'KAYIT LİSTESİ'!$B$4:$H$113,6,0)))</f>
      </c>
      <c r="G22" s="131"/>
      <c r="H22" s="131"/>
      <c r="I22" s="131"/>
      <c r="J22" s="267">
        <f t="shared" si="0"/>
      </c>
      <c r="K22" s="148"/>
      <c r="L22" s="148"/>
      <c r="M22" s="148"/>
      <c r="N22" s="267">
        <f t="shared" si="1"/>
      </c>
      <c r="O22" s="173"/>
      <c r="P22" s="180"/>
      <c r="Q22" s="171"/>
      <c r="R22" s="170"/>
    </row>
    <row r="23" spans="1:18" s="70" customFormat="1" ht="36.75" customHeight="1">
      <c r="A23" s="77"/>
      <c r="B23" s="78" t="s">
        <v>610</v>
      </c>
      <c r="C23" s="173">
        <f>IF(ISERROR(VLOOKUP(B23,'KAYIT LİSTESİ'!$B$4:$H$113,3,0)),"",(VLOOKUP(B23,'KAYIT LİSTESİ'!$B$4:$H$113,3,0)))</f>
      </c>
      <c r="D23" s="79">
        <f>IF(ISERROR(VLOOKUP(B23,'KAYIT LİSTESİ'!$B$4:$H$113,4,0)),"",(VLOOKUP(B23,'KAYIT LİSTESİ'!$B$4:$H$113,4,0)))</f>
      </c>
      <c r="E23" s="145">
        <f>IF(ISERROR(VLOOKUP(B23,'KAYIT LİSTESİ'!$B$4:$H$113,5,0)),"",(VLOOKUP(B23,'KAYIT LİSTESİ'!$B$4:$H$113,5,0)))</f>
      </c>
      <c r="F23" s="145">
        <f>IF(ISERROR(VLOOKUP(B23,'KAYIT LİSTESİ'!$B$4:$H$113,6,0)),"",(VLOOKUP(B23,'KAYIT LİSTESİ'!$B$4:$H$113,6,0)))</f>
      </c>
      <c r="G23" s="131"/>
      <c r="H23" s="131"/>
      <c r="I23" s="131"/>
      <c r="J23" s="267">
        <f t="shared" si="0"/>
      </c>
      <c r="K23" s="148"/>
      <c r="L23" s="148"/>
      <c r="M23" s="148"/>
      <c r="N23" s="267">
        <f t="shared" si="1"/>
      </c>
      <c r="O23" s="173"/>
      <c r="P23" s="180"/>
      <c r="Q23" s="171"/>
      <c r="R23" s="170"/>
    </row>
    <row r="24" spans="1:18" s="70" customFormat="1" ht="36.75" customHeight="1">
      <c r="A24" s="77"/>
      <c r="B24" s="78" t="s">
        <v>611</v>
      </c>
      <c r="C24" s="173">
        <f>IF(ISERROR(VLOOKUP(B24,'KAYIT LİSTESİ'!$B$4:$H$113,3,0)),"",(VLOOKUP(B24,'KAYIT LİSTESİ'!$B$4:$H$113,3,0)))</f>
      </c>
      <c r="D24" s="79">
        <f>IF(ISERROR(VLOOKUP(B24,'KAYIT LİSTESİ'!$B$4:$H$113,4,0)),"",(VLOOKUP(B24,'KAYIT LİSTESİ'!$B$4:$H$113,4,0)))</f>
      </c>
      <c r="E24" s="145">
        <f>IF(ISERROR(VLOOKUP(B24,'KAYIT LİSTESİ'!$B$4:$H$113,5,0)),"",(VLOOKUP(B24,'KAYIT LİSTESİ'!$B$4:$H$113,5,0)))</f>
      </c>
      <c r="F24" s="145">
        <f>IF(ISERROR(VLOOKUP(B24,'KAYIT LİSTESİ'!$B$4:$H$113,6,0)),"",(VLOOKUP(B24,'KAYIT LİSTESİ'!$B$4:$H$113,6,0)))</f>
      </c>
      <c r="G24" s="131"/>
      <c r="H24" s="131"/>
      <c r="I24" s="131"/>
      <c r="J24" s="267">
        <f t="shared" si="0"/>
      </c>
      <c r="K24" s="148"/>
      <c r="L24" s="148"/>
      <c r="M24" s="148"/>
      <c r="N24" s="267">
        <f t="shared" si="1"/>
      </c>
      <c r="O24" s="173"/>
      <c r="P24" s="180"/>
      <c r="Q24" s="171"/>
      <c r="R24" s="170"/>
    </row>
    <row r="25" spans="1:18" s="70" customFormat="1" ht="36.75" customHeight="1">
      <c r="A25" s="77"/>
      <c r="B25" s="78" t="s">
        <v>612</v>
      </c>
      <c r="C25" s="173">
        <f>IF(ISERROR(VLOOKUP(B25,'KAYIT LİSTESİ'!$B$4:$H$113,3,0)),"",(VLOOKUP(B25,'KAYIT LİSTESİ'!$B$4:$H$113,3,0)))</f>
      </c>
      <c r="D25" s="79">
        <f>IF(ISERROR(VLOOKUP(B25,'KAYIT LİSTESİ'!$B$4:$H$113,4,0)),"",(VLOOKUP(B25,'KAYIT LİSTESİ'!$B$4:$H$113,4,0)))</f>
      </c>
      <c r="E25" s="145">
        <f>IF(ISERROR(VLOOKUP(B25,'KAYIT LİSTESİ'!$B$4:$H$113,5,0)),"",(VLOOKUP(B25,'KAYIT LİSTESİ'!$B$4:$H$113,5,0)))</f>
      </c>
      <c r="F25" s="145">
        <f>IF(ISERROR(VLOOKUP(B25,'KAYIT LİSTESİ'!$B$4:$H$113,6,0)),"",(VLOOKUP(B25,'KAYIT LİSTESİ'!$B$4:$H$113,6,0)))</f>
      </c>
      <c r="G25" s="131"/>
      <c r="H25" s="131"/>
      <c r="I25" s="131"/>
      <c r="J25" s="267">
        <f t="shared" si="0"/>
      </c>
      <c r="K25" s="148"/>
      <c r="L25" s="148"/>
      <c r="M25" s="148"/>
      <c r="N25" s="267">
        <f t="shared" si="1"/>
      </c>
      <c r="O25" s="173"/>
      <c r="P25" s="180"/>
      <c r="Q25" s="171"/>
      <c r="R25" s="170"/>
    </row>
    <row r="26" spans="1:18" s="70" customFormat="1" ht="36.75" customHeight="1">
      <c r="A26" s="77"/>
      <c r="B26" s="78" t="s">
        <v>613</v>
      </c>
      <c r="C26" s="173">
        <f>IF(ISERROR(VLOOKUP(B26,'KAYIT LİSTESİ'!$B$4:$H$113,3,0)),"",(VLOOKUP(B26,'KAYIT LİSTESİ'!$B$4:$H$113,3,0)))</f>
      </c>
      <c r="D26" s="79">
        <f>IF(ISERROR(VLOOKUP(B26,'KAYIT LİSTESİ'!$B$4:$H$113,4,0)),"",(VLOOKUP(B26,'KAYIT LİSTESİ'!$B$4:$H$113,4,0)))</f>
      </c>
      <c r="E26" s="145">
        <f>IF(ISERROR(VLOOKUP(B26,'KAYIT LİSTESİ'!$B$4:$H$113,5,0)),"",(VLOOKUP(B26,'KAYIT LİSTESİ'!$B$4:$H$113,5,0)))</f>
      </c>
      <c r="F26" s="145">
        <f>IF(ISERROR(VLOOKUP(B26,'KAYIT LİSTESİ'!$B$4:$H$113,6,0)),"",(VLOOKUP(B26,'KAYIT LİSTESİ'!$B$4:$H$113,6,0)))</f>
      </c>
      <c r="G26" s="131"/>
      <c r="H26" s="131"/>
      <c r="I26" s="131"/>
      <c r="J26" s="267">
        <f t="shared" si="0"/>
      </c>
      <c r="K26" s="148"/>
      <c r="L26" s="148"/>
      <c r="M26" s="148"/>
      <c r="N26" s="267">
        <f t="shared" si="1"/>
      </c>
      <c r="O26" s="173"/>
      <c r="P26" s="180"/>
      <c r="Q26" s="171"/>
      <c r="R26" s="170"/>
    </row>
    <row r="27" spans="1:18" s="70" customFormat="1" ht="36.75" customHeight="1">
      <c r="A27" s="77"/>
      <c r="B27" s="78" t="s">
        <v>614</v>
      </c>
      <c r="C27" s="173">
        <f>IF(ISERROR(VLOOKUP(B27,'KAYIT LİSTESİ'!$B$4:$H$113,3,0)),"",(VLOOKUP(B27,'KAYIT LİSTESİ'!$B$4:$H$113,3,0)))</f>
      </c>
      <c r="D27" s="79">
        <f>IF(ISERROR(VLOOKUP(B27,'KAYIT LİSTESİ'!$B$4:$H$113,4,0)),"",(VLOOKUP(B27,'KAYIT LİSTESİ'!$B$4:$H$113,4,0)))</f>
      </c>
      <c r="E27" s="145">
        <f>IF(ISERROR(VLOOKUP(B27,'KAYIT LİSTESİ'!$B$4:$H$113,5,0)),"",(VLOOKUP(B27,'KAYIT LİSTESİ'!$B$4:$H$113,5,0)))</f>
      </c>
      <c r="F27" s="145">
        <f>IF(ISERROR(VLOOKUP(B27,'KAYIT LİSTESİ'!$B$4:$H$113,6,0)),"",(VLOOKUP(B27,'KAYIT LİSTESİ'!$B$4:$H$113,6,0)))</f>
      </c>
      <c r="G27" s="131"/>
      <c r="H27" s="131"/>
      <c r="I27" s="131"/>
      <c r="J27" s="267">
        <f t="shared" si="0"/>
      </c>
      <c r="K27" s="148"/>
      <c r="L27" s="148"/>
      <c r="M27" s="148"/>
      <c r="N27" s="267">
        <f t="shared" si="1"/>
      </c>
      <c r="O27" s="173"/>
      <c r="P27" s="180"/>
      <c r="Q27" s="171"/>
      <c r="R27" s="170"/>
    </row>
    <row r="28" spans="1:18" s="70" customFormat="1" ht="36.75" customHeight="1">
      <c r="A28" s="77"/>
      <c r="B28" s="78" t="s">
        <v>615</v>
      </c>
      <c r="C28" s="173">
        <f>IF(ISERROR(VLOOKUP(B28,'KAYIT LİSTESİ'!$B$4:$H$113,3,0)),"",(VLOOKUP(B28,'KAYIT LİSTESİ'!$B$4:$H$113,3,0)))</f>
      </c>
      <c r="D28" s="79">
        <f>IF(ISERROR(VLOOKUP(B28,'KAYIT LİSTESİ'!$B$4:$H$113,4,0)),"",(VLOOKUP(B28,'KAYIT LİSTESİ'!$B$4:$H$113,4,0)))</f>
      </c>
      <c r="E28" s="145">
        <f>IF(ISERROR(VLOOKUP(B28,'KAYIT LİSTESİ'!$B$4:$H$113,5,0)),"",(VLOOKUP(B28,'KAYIT LİSTESİ'!$B$4:$H$113,5,0)))</f>
      </c>
      <c r="F28" s="145">
        <f>IF(ISERROR(VLOOKUP(B28,'KAYIT LİSTESİ'!$B$4:$H$113,6,0)),"",(VLOOKUP(B28,'KAYIT LİSTESİ'!$B$4:$H$113,6,0)))</f>
      </c>
      <c r="G28" s="131"/>
      <c r="H28" s="131"/>
      <c r="I28" s="131"/>
      <c r="J28" s="267">
        <f t="shared" si="0"/>
      </c>
      <c r="K28" s="148"/>
      <c r="L28" s="148"/>
      <c r="M28" s="148"/>
      <c r="N28" s="267">
        <f t="shared" si="1"/>
      </c>
      <c r="O28" s="173"/>
      <c r="P28" s="180"/>
      <c r="Q28" s="171"/>
      <c r="R28" s="170"/>
    </row>
    <row r="29" spans="1:18" s="70" customFormat="1" ht="36.75" customHeight="1">
      <c r="A29" s="77"/>
      <c r="B29" s="78" t="s">
        <v>616</v>
      </c>
      <c r="C29" s="173">
        <f>IF(ISERROR(VLOOKUP(B29,'KAYIT LİSTESİ'!$B$4:$H$113,3,0)),"",(VLOOKUP(B29,'KAYIT LİSTESİ'!$B$4:$H$113,3,0)))</f>
      </c>
      <c r="D29" s="79">
        <f>IF(ISERROR(VLOOKUP(B29,'KAYIT LİSTESİ'!$B$4:$H$113,4,0)),"",(VLOOKUP(B29,'KAYIT LİSTESİ'!$B$4:$H$113,4,0)))</f>
      </c>
      <c r="E29" s="145">
        <f>IF(ISERROR(VLOOKUP(B29,'KAYIT LİSTESİ'!$B$4:$H$113,5,0)),"",(VLOOKUP(B29,'KAYIT LİSTESİ'!$B$4:$H$113,5,0)))</f>
      </c>
      <c r="F29" s="145">
        <f>IF(ISERROR(VLOOKUP(B29,'KAYIT LİSTESİ'!$B$4:$H$113,6,0)),"",(VLOOKUP(B29,'KAYIT LİSTESİ'!$B$4:$H$113,6,0)))</f>
      </c>
      <c r="G29" s="131"/>
      <c r="H29" s="131"/>
      <c r="I29" s="131"/>
      <c r="J29" s="267">
        <f t="shared" si="0"/>
      </c>
      <c r="K29" s="148"/>
      <c r="L29" s="148"/>
      <c r="M29" s="148"/>
      <c r="N29" s="267">
        <f t="shared" si="1"/>
      </c>
      <c r="O29" s="173"/>
      <c r="P29" s="180"/>
      <c r="Q29" s="171"/>
      <c r="R29" s="170"/>
    </row>
    <row r="30" spans="1:18" s="70" customFormat="1" ht="36.75" customHeight="1">
      <c r="A30" s="77"/>
      <c r="B30" s="78" t="s">
        <v>617</v>
      </c>
      <c r="C30" s="173">
        <f>IF(ISERROR(VLOOKUP(B30,'KAYIT LİSTESİ'!$B$4:$H$113,3,0)),"",(VLOOKUP(B30,'KAYIT LİSTESİ'!$B$4:$H$113,3,0)))</f>
      </c>
      <c r="D30" s="79">
        <f>IF(ISERROR(VLOOKUP(B30,'KAYIT LİSTESİ'!$B$4:$H$113,4,0)),"",(VLOOKUP(B30,'KAYIT LİSTESİ'!$B$4:$H$113,4,0)))</f>
      </c>
      <c r="E30" s="145">
        <f>IF(ISERROR(VLOOKUP(B30,'KAYIT LİSTESİ'!$B$4:$H$113,5,0)),"",(VLOOKUP(B30,'KAYIT LİSTESİ'!$B$4:$H$113,5,0)))</f>
      </c>
      <c r="F30" s="145">
        <f>IF(ISERROR(VLOOKUP(B30,'KAYIT LİSTESİ'!$B$4:$H$113,6,0)),"",(VLOOKUP(B30,'KAYIT LİSTESİ'!$B$4:$H$113,6,0)))</f>
      </c>
      <c r="G30" s="131"/>
      <c r="H30" s="131"/>
      <c r="I30" s="131"/>
      <c r="J30" s="267">
        <f t="shared" si="0"/>
      </c>
      <c r="K30" s="148"/>
      <c r="L30" s="148"/>
      <c r="M30" s="148"/>
      <c r="N30" s="267">
        <f t="shared" si="1"/>
      </c>
      <c r="O30" s="173"/>
      <c r="P30" s="180"/>
      <c r="Q30" s="171"/>
      <c r="R30" s="170"/>
    </row>
    <row r="31" spans="1:18" s="70" customFormat="1" ht="36.75" customHeight="1">
      <c r="A31" s="77"/>
      <c r="B31" s="78" t="s">
        <v>618</v>
      </c>
      <c r="C31" s="173">
        <f>IF(ISERROR(VLOOKUP(B31,'KAYIT LİSTESİ'!$B$4:$H$113,3,0)),"",(VLOOKUP(B31,'KAYIT LİSTESİ'!$B$4:$H$113,3,0)))</f>
      </c>
      <c r="D31" s="79">
        <f>IF(ISERROR(VLOOKUP(B31,'KAYIT LİSTESİ'!$B$4:$H$113,4,0)),"",(VLOOKUP(B31,'KAYIT LİSTESİ'!$B$4:$H$113,4,0)))</f>
      </c>
      <c r="E31" s="145">
        <f>IF(ISERROR(VLOOKUP(B31,'KAYIT LİSTESİ'!$B$4:$H$113,5,0)),"",(VLOOKUP(B31,'KAYIT LİSTESİ'!$B$4:$H$113,5,0)))</f>
      </c>
      <c r="F31" s="145">
        <f>IF(ISERROR(VLOOKUP(B31,'KAYIT LİSTESİ'!$B$4:$H$113,6,0)),"",(VLOOKUP(B31,'KAYIT LİSTESİ'!$B$4:$H$113,6,0)))</f>
      </c>
      <c r="G31" s="131"/>
      <c r="H31" s="131"/>
      <c r="I31" s="131"/>
      <c r="J31" s="267">
        <f t="shared" si="0"/>
      </c>
      <c r="K31" s="148"/>
      <c r="L31" s="148"/>
      <c r="M31" s="148"/>
      <c r="N31" s="267">
        <f t="shared" si="1"/>
      </c>
      <c r="O31" s="173"/>
      <c r="P31" s="180"/>
      <c r="Q31" s="171"/>
      <c r="R31" s="170"/>
    </row>
    <row r="32" spans="1:18" s="70" customFormat="1" ht="36.75" customHeight="1">
      <c r="A32" s="77"/>
      <c r="B32" s="78" t="s">
        <v>619</v>
      </c>
      <c r="C32" s="173">
        <f>IF(ISERROR(VLOOKUP(B32,'KAYIT LİSTESİ'!$B$4:$H$113,3,0)),"",(VLOOKUP(B32,'KAYIT LİSTESİ'!$B$4:$H$113,3,0)))</f>
      </c>
      <c r="D32" s="79">
        <f>IF(ISERROR(VLOOKUP(B32,'KAYIT LİSTESİ'!$B$4:$H$113,4,0)),"",(VLOOKUP(B32,'KAYIT LİSTESİ'!$B$4:$H$113,4,0)))</f>
      </c>
      <c r="E32" s="145">
        <f>IF(ISERROR(VLOOKUP(B32,'KAYIT LİSTESİ'!$B$4:$H$113,5,0)),"",(VLOOKUP(B32,'KAYIT LİSTESİ'!$B$4:$H$113,5,0)))</f>
      </c>
      <c r="F32" s="145">
        <f>IF(ISERROR(VLOOKUP(B32,'KAYIT LİSTESİ'!$B$4:$H$113,6,0)),"",(VLOOKUP(B32,'KAYIT LİSTESİ'!$B$4:$H$113,6,0)))</f>
      </c>
      <c r="G32" s="131"/>
      <c r="H32" s="131"/>
      <c r="I32" s="131"/>
      <c r="J32" s="267">
        <f t="shared" si="0"/>
      </c>
      <c r="K32" s="148"/>
      <c r="L32" s="148"/>
      <c r="M32" s="148"/>
      <c r="N32" s="267">
        <f t="shared" si="1"/>
      </c>
      <c r="O32" s="173"/>
      <c r="P32" s="180"/>
      <c r="Q32" s="171"/>
      <c r="R32" s="170"/>
    </row>
    <row r="33" spans="1:18" s="70" customFormat="1" ht="36.75" customHeight="1">
      <c r="A33" s="77"/>
      <c r="B33" s="78" t="s">
        <v>620</v>
      </c>
      <c r="C33" s="173">
        <f>IF(ISERROR(VLOOKUP(B33,'KAYIT LİSTESİ'!$B$4:$H$113,3,0)),"",(VLOOKUP(B33,'KAYIT LİSTESİ'!$B$4:$H$113,3,0)))</f>
      </c>
      <c r="D33" s="79">
        <f>IF(ISERROR(VLOOKUP(B33,'KAYIT LİSTESİ'!$B$4:$H$113,4,0)),"",(VLOOKUP(B33,'KAYIT LİSTESİ'!$B$4:$H$113,4,0)))</f>
      </c>
      <c r="E33" s="145">
        <f>IF(ISERROR(VLOOKUP(B33,'KAYIT LİSTESİ'!$B$4:$H$113,5,0)),"",(VLOOKUP(B33,'KAYIT LİSTESİ'!$B$4:$H$113,5,0)))</f>
      </c>
      <c r="F33" s="145">
        <f>IF(ISERROR(VLOOKUP(B33,'KAYIT LİSTESİ'!$B$4:$H$113,6,0)),"",(VLOOKUP(B33,'KAYIT LİSTESİ'!$B$4:$H$113,6,0)))</f>
      </c>
      <c r="G33" s="131"/>
      <c r="H33" s="131"/>
      <c r="I33" s="131"/>
      <c r="J33" s="267">
        <f t="shared" si="0"/>
      </c>
      <c r="K33" s="148"/>
      <c r="L33" s="148"/>
      <c r="M33" s="148"/>
      <c r="N33" s="267">
        <f t="shared" si="1"/>
      </c>
      <c r="O33" s="173"/>
      <c r="P33" s="180"/>
      <c r="Q33" s="171"/>
      <c r="R33" s="170"/>
    </row>
    <row r="34" spans="1:18" s="70" customFormat="1" ht="36.75" customHeight="1">
      <c r="A34" s="77"/>
      <c r="B34" s="78" t="s">
        <v>621</v>
      </c>
      <c r="C34" s="173">
        <f>IF(ISERROR(VLOOKUP(B34,'KAYIT LİSTESİ'!$B$4:$H$113,3,0)),"",(VLOOKUP(B34,'KAYIT LİSTESİ'!$B$4:$H$113,3,0)))</f>
      </c>
      <c r="D34" s="79">
        <f>IF(ISERROR(VLOOKUP(B34,'KAYIT LİSTESİ'!$B$4:$H$113,4,0)),"",(VLOOKUP(B34,'KAYIT LİSTESİ'!$B$4:$H$113,4,0)))</f>
      </c>
      <c r="E34" s="145">
        <f>IF(ISERROR(VLOOKUP(B34,'KAYIT LİSTESİ'!$B$4:$H$113,5,0)),"",(VLOOKUP(B34,'KAYIT LİSTESİ'!$B$4:$H$113,5,0)))</f>
      </c>
      <c r="F34" s="145">
        <f>IF(ISERROR(VLOOKUP(B34,'KAYIT LİSTESİ'!$B$4:$H$113,6,0)),"",(VLOOKUP(B34,'KAYIT LİSTESİ'!$B$4:$H$113,6,0)))</f>
      </c>
      <c r="G34" s="131"/>
      <c r="H34" s="131"/>
      <c r="I34" s="131"/>
      <c r="J34" s="267">
        <f t="shared" si="0"/>
      </c>
      <c r="K34" s="148"/>
      <c r="L34" s="148"/>
      <c r="M34" s="148"/>
      <c r="N34" s="267">
        <f t="shared" si="1"/>
      </c>
      <c r="O34" s="173"/>
      <c r="P34" s="180"/>
      <c r="Q34" s="171"/>
      <c r="R34" s="170"/>
    </row>
    <row r="35" spans="1:18" s="70" customFormat="1" ht="36.75" customHeight="1">
      <c r="A35" s="77"/>
      <c r="B35" s="78" t="s">
        <v>622</v>
      </c>
      <c r="C35" s="173">
        <f>IF(ISERROR(VLOOKUP(B35,'KAYIT LİSTESİ'!$B$4:$H$113,3,0)),"",(VLOOKUP(B35,'KAYIT LİSTESİ'!$B$4:$H$113,3,0)))</f>
      </c>
      <c r="D35" s="79">
        <f>IF(ISERROR(VLOOKUP(B35,'KAYIT LİSTESİ'!$B$4:$H$113,4,0)),"",(VLOOKUP(B35,'KAYIT LİSTESİ'!$B$4:$H$113,4,0)))</f>
      </c>
      <c r="E35" s="145">
        <f>IF(ISERROR(VLOOKUP(B35,'KAYIT LİSTESİ'!$B$4:$H$113,5,0)),"",(VLOOKUP(B35,'KAYIT LİSTESİ'!$B$4:$H$113,5,0)))</f>
      </c>
      <c r="F35" s="145">
        <f>IF(ISERROR(VLOOKUP(B35,'KAYIT LİSTESİ'!$B$4:$H$113,6,0)),"",(VLOOKUP(B35,'KAYIT LİSTESİ'!$B$4:$H$113,6,0)))</f>
      </c>
      <c r="G35" s="131"/>
      <c r="H35" s="131"/>
      <c r="I35" s="131"/>
      <c r="J35" s="267">
        <f t="shared" si="0"/>
      </c>
      <c r="K35" s="148"/>
      <c r="L35" s="148"/>
      <c r="M35" s="148"/>
      <c r="N35" s="267">
        <f t="shared" si="1"/>
      </c>
      <c r="O35" s="173"/>
      <c r="P35" s="180"/>
      <c r="Q35" s="171"/>
      <c r="R35" s="170"/>
    </row>
    <row r="36" spans="1:18" s="70" customFormat="1" ht="36.75" customHeight="1">
      <c r="A36" s="77"/>
      <c r="B36" s="78" t="s">
        <v>623</v>
      </c>
      <c r="C36" s="173">
        <f>IF(ISERROR(VLOOKUP(B36,'KAYIT LİSTESİ'!$B$4:$H$113,3,0)),"",(VLOOKUP(B36,'KAYIT LİSTESİ'!$B$4:$H$113,3,0)))</f>
      </c>
      <c r="D36" s="79">
        <f>IF(ISERROR(VLOOKUP(B36,'KAYIT LİSTESİ'!$B$4:$H$113,4,0)),"",(VLOOKUP(B36,'KAYIT LİSTESİ'!$B$4:$H$113,4,0)))</f>
      </c>
      <c r="E36" s="145">
        <f>IF(ISERROR(VLOOKUP(B36,'KAYIT LİSTESİ'!$B$4:$H$113,5,0)),"",(VLOOKUP(B36,'KAYIT LİSTESİ'!$B$4:$H$113,5,0)))</f>
      </c>
      <c r="F36" s="145">
        <f>IF(ISERROR(VLOOKUP(B36,'KAYIT LİSTESİ'!$B$4:$H$113,6,0)),"",(VLOOKUP(B36,'KAYIT LİSTESİ'!$B$4:$H$113,6,0)))</f>
      </c>
      <c r="G36" s="131"/>
      <c r="H36" s="131"/>
      <c r="I36" s="131"/>
      <c r="J36" s="267">
        <f t="shared" si="0"/>
      </c>
      <c r="K36" s="148"/>
      <c r="L36" s="148"/>
      <c r="M36" s="148"/>
      <c r="N36" s="267">
        <f t="shared" si="1"/>
      </c>
      <c r="O36" s="173"/>
      <c r="P36" s="180"/>
      <c r="Q36" s="171"/>
      <c r="R36" s="170"/>
    </row>
    <row r="37" spans="1:18" s="70" customFormat="1" ht="36.75" customHeight="1">
      <c r="A37" s="77"/>
      <c r="B37" s="78" t="s">
        <v>624</v>
      </c>
      <c r="C37" s="173">
        <f>IF(ISERROR(VLOOKUP(B37,'KAYIT LİSTESİ'!$B$4:$H$113,3,0)),"",(VLOOKUP(B37,'KAYIT LİSTESİ'!$B$4:$H$113,3,0)))</f>
      </c>
      <c r="D37" s="79">
        <f>IF(ISERROR(VLOOKUP(B37,'KAYIT LİSTESİ'!$B$4:$H$113,4,0)),"",(VLOOKUP(B37,'KAYIT LİSTESİ'!$B$4:$H$113,4,0)))</f>
      </c>
      <c r="E37" s="145">
        <f>IF(ISERROR(VLOOKUP(B37,'KAYIT LİSTESİ'!$B$4:$H$113,5,0)),"",(VLOOKUP(B37,'KAYIT LİSTESİ'!$B$4:$H$113,5,0)))</f>
      </c>
      <c r="F37" s="145">
        <f>IF(ISERROR(VLOOKUP(B37,'KAYIT LİSTESİ'!$B$4:$H$113,6,0)),"",(VLOOKUP(B37,'KAYIT LİSTESİ'!$B$4:$H$113,6,0)))</f>
      </c>
      <c r="G37" s="131"/>
      <c r="H37" s="131"/>
      <c r="I37" s="131"/>
      <c r="J37" s="267">
        <f t="shared" si="0"/>
      </c>
      <c r="K37" s="148"/>
      <c r="L37" s="148"/>
      <c r="M37" s="148"/>
      <c r="N37" s="267">
        <f t="shared" si="1"/>
      </c>
      <c r="O37" s="173"/>
      <c r="P37" s="180"/>
      <c r="Q37" s="171"/>
      <c r="R37" s="170"/>
    </row>
    <row r="38" spans="1:18" s="70" customFormat="1" ht="36.75" customHeight="1">
      <c r="A38" s="77"/>
      <c r="B38" s="78" t="s">
        <v>625</v>
      </c>
      <c r="C38" s="173">
        <f>IF(ISERROR(VLOOKUP(B38,'KAYIT LİSTESİ'!$B$4:$H$113,3,0)),"",(VLOOKUP(B38,'KAYIT LİSTESİ'!$B$4:$H$113,3,0)))</f>
      </c>
      <c r="D38" s="79">
        <f>IF(ISERROR(VLOOKUP(B38,'KAYIT LİSTESİ'!$B$4:$H$113,4,0)),"",(VLOOKUP(B38,'KAYIT LİSTESİ'!$B$4:$H$113,4,0)))</f>
      </c>
      <c r="E38" s="145">
        <f>IF(ISERROR(VLOOKUP(B38,'KAYIT LİSTESİ'!$B$4:$H$113,5,0)),"",(VLOOKUP(B38,'KAYIT LİSTESİ'!$B$4:$H$113,5,0)))</f>
      </c>
      <c r="F38" s="145">
        <f>IF(ISERROR(VLOOKUP(B38,'KAYIT LİSTESİ'!$B$4:$H$113,6,0)),"",(VLOOKUP(B38,'KAYIT LİSTESİ'!$B$4:$H$113,6,0)))</f>
      </c>
      <c r="G38" s="131"/>
      <c r="H38" s="131"/>
      <c r="I38" s="131"/>
      <c r="J38" s="267">
        <f t="shared" si="0"/>
      </c>
      <c r="K38" s="148"/>
      <c r="L38" s="148"/>
      <c r="M38" s="148"/>
      <c r="N38" s="267">
        <f t="shared" si="1"/>
      </c>
      <c r="O38" s="173"/>
      <c r="P38" s="180"/>
      <c r="Q38" s="171"/>
      <c r="R38" s="170"/>
    </row>
    <row r="39" spans="1:18" s="70" customFormat="1" ht="36.75" customHeight="1">
      <c r="A39" s="77"/>
      <c r="B39" s="78" t="s">
        <v>626</v>
      </c>
      <c r="C39" s="173">
        <f>IF(ISERROR(VLOOKUP(B39,'KAYIT LİSTESİ'!$B$4:$H$113,3,0)),"",(VLOOKUP(B39,'KAYIT LİSTESİ'!$B$4:$H$113,3,0)))</f>
      </c>
      <c r="D39" s="79">
        <f>IF(ISERROR(VLOOKUP(B39,'KAYIT LİSTESİ'!$B$4:$H$113,4,0)),"",(VLOOKUP(B39,'KAYIT LİSTESİ'!$B$4:$H$113,4,0)))</f>
      </c>
      <c r="E39" s="145">
        <f>IF(ISERROR(VLOOKUP(B39,'KAYIT LİSTESİ'!$B$4:$H$113,5,0)),"",(VLOOKUP(B39,'KAYIT LİSTESİ'!$B$4:$H$113,5,0)))</f>
      </c>
      <c r="F39" s="145">
        <f>IF(ISERROR(VLOOKUP(B39,'KAYIT LİSTESİ'!$B$4:$H$113,6,0)),"",(VLOOKUP(B39,'KAYIT LİSTESİ'!$B$4:$H$113,6,0)))</f>
      </c>
      <c r="G39" s="131"/>
      <c r="H39" s="131"/>
      <c r="I39" s="131"/>
      <c r="J39" s="267">
        <f t="shared" si="0"/>
      </c>
      <c r="K39" s="148"/>
      <c r="L39" s="148"/>
      <c r="M39" s="148"/>
      <c r="N39" s="267">
        <f t="shared" si="1"/>
      </c>
      <c r="O39" s="173"/>
      <c r="P39" s="180"/>
      <c r="Q39" s="171"/>
      <c r="R39" s="170"/>
    </row>
    <row r="40" spans="1:18" s="70" customFormat="1" ht="36.75" customHeight="1">
      <c r="A40" s="77"/>
      <c r="B40" s="78" t="s">
        <v>627</v>
      </c>
      <c r="C40" s="173">
        <f>IF(ISERROR(VLOOKUP(B40,'KAYIT LİSTESİ'!$B$4:$H$113,3,0)),"",(VLOOKUP(B40,'KAYIT LİSTESİ'!$B$4:$H$113,3,0)))</f>
      </c>
      <c r="D40" s="79">
        <f>IF(ISERROR(VLOOKUP(B40,'KAYIT LİSTESİ'!$B$4:$H$113,4,0)),"",(VLOOKUP(B40,'KAYIT LİSTESİ'!$B$4:$H$113,4,0)))</f>
      </c>
      <c r="E40" s="145">
        <f>IF(ISERROR(VLOOKUP(B40,'KAYIT LİSTESİ'!$B$4:$H$113,5,0)),"",(VLOOKUP(B40,'KAYIT LİSTESİ'!$B$4:$H$113,5,0)))</f>
      </c>
      <c r="F40" s="145">
        <f>IF(ISERROR(VLOOKUP(B40,'KAYIT LİSTESİ'!$B$4:$H$113,6,0)),"",(VLOOKUP(B40,'KAYIT LİSTESİ'!$B$4:$H$113,6,0)))</f>
      </c>
      <c r="G40" s="131"/>
      <c r="H40" s="131"/>
      <c r="I40" s="131"/>
      <c r="J40" s="267">
        <f t="shared" si="0"/>
      </c>
      <c r="K40" s="148"/>
      <c r="L40" s="148"/>
      <c r="M40" s="148"/>
      <c r="N40" s="267">
        <f t="shared" si="1"/>
      </c>
      <c r="O40" s="173"/>
      <c r="P40" s="180"/>
      <c r="Q40" s="171"/>
      <c r="R40" s="170"/>
    </row>
    <row r="41" spans="1:18" s="70" customFormat="1" ht="36.75" customHeight="1">
      <c r="A41" s="77"/>
      <c r="B41" s="78" t="s">
        <v>628</v>
      </c>
      <c r="C41" s="173">
        <f>IF(ISERROR(VLOOKUP(B41,'KAYIT LİSTESİ'!$B$4:$H$113,3,0)),"",(VLOOKUP(B41,'KAYIT LİSTESİ'!$B$4:$H$113,3,0)))</f>
      </c>
      <c r="D41" s="79">
        <f>IF(ISERROR(VLOOKUP(B41,'KAYIT LİSTESİ'!$B$4:$H$113,4,0)),"",(VLOOKUP(B41,'KAYIT LİSTESİ'!$B$4:$H$113,4,0)))</f>
      </c>
      <c r="E41" s="145">
        <f>IF(ISERROR(VLOOKUP(B41,'KAYIT LİSTESİ'!$B$4:$H$113,5,0)),"",(VLOOKUP(B41,'KAYIT LİSTESİ'!$B$4:$H$113,5,0)))</f>
      </c>
      <c r="F41" s="145">
        <f>IF(ISERROR(VLOOKUP(B41,'KAYIT LİSTESİ'!$B$4:$H$113,6,0)),"",(VLOOKUP(B41,'KAYIT LİSTESİ'!$B$4:$H$113,6,0)))</f>
      </c>
      <c r="G41" s="131"/>
      <c r="H41" s="131"/>
      <c r="I41" s="131"/>
      <c r="J41" s="267">
        <f t="shared" si="0"/>
      </c>
      <c r="K41" s="148"/>
      <c r="L41" s="148"/>
      <c r="M41" s="148"/>
      <c r="N41" s="267">
        <f t="shared" si="1"/>
      </c>
      <c r="O41" s="173"/>
      <c r="P41" s="180"/>
      <c r="Q41" s="171"/>
      <c r="R41" s="170"/>
    </row>
    <row r="42" spans="1:18" s="71" customFormat="1" ht="30.75" customHeight="1">
      <c r="A42" s="568" t="s">
        <v>4</v>
      </c>
      <c r="B42" s="568"/>
      <c r="C42" s="568"/>
      <c r="D42" s="568"/>
      <c r="E42" s="72" t="s">
        <v>0</v>
      </c>
      <c r="F42" s="72" t="s">
        <v>1</v>
      </c>
      <c r="G42" s="569" t="s">
        <v>2</v>
      </c>
      <c r="H42" s="569"/>
      <c r="I42" s="569"/>
      <c r="J42" s="569"/>
      <c r="K42" s="569"/>
      <c r="L42" s="569"/>
      <c r="M42" s="569"/>
      <c r="N42" s="569" t="s">
        <v>3</v>
      </c>
      <c r="O42" s="569"/>
      <c r="P42" s="72"/>
      <c r="Q42" s="171"/>
      <c r="R42" s="170"/>
    </row>
    <row r="45" spans="17:18" ht="12.75">
      <c r="Q45" s="172"/>
      <c r="R45" s="72"/>
    </row>
    <row r="46" spans="17:18" ht="12.75">
      <c r="Q46" s="172"/>
      <c r="R46" s="72"/>
    </row>
    <row r="47" spans="17:18" ht="12.75">
      <c r="Q47" s="172"/>
      <c r="R47" s="72"/>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sheetData>
  <sheetProtection/>
  <mergeCells count="26">
    <mergeCell ref="F6:F7"/>
    <mergeCell ref="G6:M6"/>
    <mergeCell ref="N6:N7"/>
    <mergeCell ref="O6:O7"/>
    <mergeCell ref="P6:P7"/>
    <mergeCell ref="A42:D42"/>
    <mergeCell ref="G42:M42"/>
    <mergeCell ref="N42:O42"/>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O3"/>
  </mergeCell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U49"/>
  <sheetViews>
    <sheetView view="pageBreakPreview" zoomScale="85" zoomScaleSheetLayoutView="85" zoomScalePageLayoutView="0" workbookViewId="0" topLeftCell="A1">
      <selection activeCell="A1" sqref="A1:P1"/>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9.28125" style="136" customWidth="1"/>
    <col min="7" max="7" width="7.57421875" style="23" customWidth="1"/>
    <col min="8" max="8" width="2.140625" style="20" customWidth="1"/>
    <col min="9" max="9" width="4.421875" style="22" customWidth="1"/>
    <col min="10" max="10" width="12.421875" style="22" hidden="1" customWidth="1"/>
    <col min="11" max="11" width="6.57421875" style="22" customWidth="1"/>
    <col min="12" max="12" width="12.8515625" style="24" bestFit="1" customWidth="1"/>
    <col min="13" max="13" width="20.00390625" style="49" bestFit="1" customWidth="1"/>
    <col min="14" max="14" width="12.140625" style="49" bestFit="1" customWidth="1"/>
    <col min="15" max="15" width="9.57421875" style="136" customWidth="1"/>
    <col min="16" max="16" width="7.7109375" style="20" customWidth="1"/>
    <col min="17" max="17" width="5.7109375" style="20" customWidth="1"/>
    <col min="18" max="19" width="9.140625" style="20" customWidth="1"/>
    <col min="20" max="20" width="8.00390625" style="165" bestFit="1" customWidth="1"/>
    <col min="21" max="21" width="4.7109375" style="163" bestFit="1" customWidth="1"/>
    <col min="22" max="16384" width="9.140625" style="20" customWidth="1"/>
  </cols>
  <sheetData>
    <row r="1" spans="1:21" s="10" customFormat="1" ht="53.25" customHeight="1">
      <c r="A1" s="618" t="s">
        <v>726</v>
      </c>
      <c r="B1" s="618"/>
      <c r="C1" s="618"/>
      <c r="D1" s="618"/>
      <c r="E1" s="618"/>
      <c r="F1" s="618"/>
      <c r="G1" s="618"/>
      <c r="H1" s="618"/>
      <c r="I1" s="618"/>
      <c r="J1" s="618"/>
      <c r="K1" s="618"/>
      <c r="L1" s="618"/>
      <c r="M1" s="618"/>
      <c r="N1" s="618"/>
      <c r="O1" s="618"/>
      <c r="P1" s="61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189</v>
      </c>
      <c r="E3" s="601"/>
      <c r="F3" s="602" t="s">
        <v>315</v>
      </c>
      <c r="G3" s="602"/>
      <c r="H3" s="603" t="s">
        <v>682</v>
      </c>
      <c r="I3" s="604"/>
      <c r="J3" s="604"/>
      <c r="K3" s="604"/>
      <c r="L3" s="604"/>
      <c r="M3" s="209" t="s">
        <v>424</v>
      </c>
      <c r="N3" s="607">
        <v>21800</v>
      </c>
      <c r="O3" s="607"/>
      <c r="P3" s="607"/>
      <c r="T3" s="161"/>
      <c r="U3" s="160"/>
    </row>
    <row r="4" spans="1:21" s="11" customFormat="1" ht="17.25" customHeight="1">
      <c r="A4" s="597" t="s">
        <v>86</v>
      </c>
      <c r="B4" s="597"/>
      <c r="C4" s="597"/>
      <c r="D4" s="605" t="s">
        <v>777</v>
      </c>
      <c r="E4" s="605"/>
      <c r="F4" s="28"/>
      <c r="G4" s="28"/>
      <c r="H4" s="28"/>
      <c r="I4" s="28"/>
      <c r="J4" s="28"/>
      <c r="K4" s="28"/>
      <c r="L4" s="29"/>
      <c r="M4" s="69" t="s">
        <v>92</v>
      </c>
      <c r="N4" s="562" t="s">
        <v>881</v>
      </c>
      <c r="O4" s="562"/>
      <c r="P4" s="562"/>
      <c r="T4" s="161"/>
      <c r="U4" s="160"/>
    </row>
    <row r="5" spans="1:21" s="10" customFormat="1" ht="15" customHeight="1">
      <c r="A5" s="12"/>
      <c r="B5" s="12"/>
      <c r="C5" s="13"/>
      <c r="D5" s="14"/>
      <c r="E5" s="15"/>
      <c r="F5" s="137"/>
      <c r="G5" s="15"/>
      <c r="H5" s="15"/>
      <c r="I5" s="12"/>
      <c r="J5" s="12"/>
      <c r="K5" s="12"/>
      <c r="L5" s="16"/>
      <c r="M5" s="17"/>
      <c r="N5" s="563">
        <v>41805.75399201389</v>
      </c>
      <c r="O5" s="563"/>
      <c r="P5" s="563"/>
      <c r="T5" s="164"/>
      <c r="U5" s="160"/>
    </row>
    <row r="6" spans="1:21" s="18" customFormat="1" ht="18.75" customHeight="1">
      <c r="A6" s="590" t="s">
        <v>10</v>
      </c>
      <c r="B6" s="591" t="s">
        <v>82</v>
      </c>
      <c r="C6" s="593" t="s">
        <v>91</v>
      </c>
      <c r="D6" s="594" t="s">
        <v>12</v>
      </c>
      <c r="E6" s="594" t="s">
        <v>312</v>
      </c>
      <c r="F6" s="606" t="s">
        <v>13</v>
      </c>
      <c r="G6" s="595" t="s">
        <v>191</v>
      </c>
      <c r="I6" s="174" t="s">
        <v>14</v>
      </c>
      <c r="J6" s="175"/>
      <c r="K6" s="175"/>
      <c r="L6" s="175"/>
      <c r="M6" s="175"/>
      <c r="N6" s="175"/>
      <c r="O6" s="175"/>
      <c r="P6" s="176"/>
      <c r="T6" s="165"/>
      <c r="U6" s="163"/>
    </row>
    <row r="7" spans="1:16" ht="26.25" customHeight="1">
      <c r="A7" s="590"/>
      <c r="B7" s="592"/>
      <c r="C7" s="593"/>
      <c r="D7" s="594"/>
      <c r="E7" s="594"/>
      <c r="F7" s="606"/>
      <c r="G7" s="596"/>
      <c r="H7" s="19"/>
      <c r="I7" s="43" t="s">
        <v>10</v>
      </c>
      <c r="J7" s="43" t="s">
        <v>83</v>
      </c>
      <c r="K7" s="43" t="s">
        <v>82</v>
      </c>
      <c r="L7" s="93" t="s">
        <v>11</v>
      </c>
      <c r="M7" s="94" t="s">
        <v>12</v>
      </c>
      <c r="N7" s="94" t="s">
        <v>312</v>
      </c>
      <c r="O7" s="133" t="s">
        <v>13</v>
      </c>
      <c r="P7" s="43" t="s">
        <v>25</v>
      </c>
    </row>
    <row r="8" spans="1:21" s="18" customFormat="1" ht="33.75" customHeight="1">
      <c r="A8" s="66">
        <v>1</v>
      </c>
      <c r="B8" s="194">
        <v>139</v>
      </c>
      <c r="C8" s="91">
        <v>35516</v>
      </c>
      <c r="D8" s="195" t="s">
        <v>801</v>
      </c>
      <c r="E8" s="132" t="s">
        <v>855</v>
      </c>
      <c r="F8" s="138">
        <v>22276</v>
      </c>
      <c r="G8" s="181"/>
      <c r="H8" s="21"/>
      <c r="I8" s="66">
        <v>1</v>
      </c>
      <c r="J8" s="149" t="s">
        <v>63</v>
      </c>
      <c r="K8" s="181" t="s">
        <v>722</v>
      </c>
      <c r="L8" s="91" t="s">
        <v>722</v>
      </c>
      <c r="M8" s="150" t="s">
        <v>722</v>
      </c>
      <c r="N8" s="150" t="s">
        <v>722</v>
      </c>
      <c r="O8" s="138"/>
      <c r="P8" s="193"/>
      <c r="T8" s="165"/>
      <c r="U8" s="163"/>
    </row>
    <row r="9" spans="1:21" s="18" customFormat="1" ht="33.75" customHeight="1">
      <c r="A9" s="66">
        <v>2</v>
      </c>
      <c r="B9" s="194">
        <v>147</v>
      </c>
      <c r="C9" s="91" t="s">
        <v>813</v>
      </c>
      <c r="D9" s="195" t="s">
        <v>814</v>
      </c>
      <c r="E9" s="132" t="s">
        <v>855</v>
      </c>
      <c r="F9" s="138">
        <v>22432</v>
      </c>
      <c r="G9" s="181"/>
      <c r="H9" s="21"/>
      <c r="I9" s="66">
        <v>2</v>
      </c>
      <c r="J9" s="149" t="s">
        <v>64</v>
      </c>
      <c r="K9" s="181">
        <v>217</v>
      </c>
      <c r="L9" s="91">
        <v>34882</v>
      </c>
      <c r="M9" s="150" t="s">
        <v>803</v>
      </c>
      <c r="N9" s="150" t="s">
        <v>701</v>
      </c>
      <c r="O9" s="138">
        <v>22898</v>
      </c>
      <c r="P9" s="193">
        <v>3</v>
      </c>
      <c r="T9" s="165"/>
      <c r="U9" s="163"/>
    </row>
    <row r="10" spans="1:21" s="18" customFormat="1" ht="33.75" customHeight="1">
      <c r="A10" s="66">
        <v>3</v>
      </c>
      <c r="B10" s="194">
        <v>217</v>
      </c>
      <c r="C10" s="91">
        <v>34882</v>
      </c>
      <c r="D10" s="195" t="s">
        <v>803</v>
      </c>
      <c r="E10" s="132" t="s">
        <v>701</v>
      </c>
      <c r="F10" s="138">
        <v>22898</v>
      </c>
      <c r="G10" s="181"/>
      <c r="H10" s="21"/>
      <c r="I10" s="66">
        <v>3</v>
      </c>
      <c r="J10" s="149" t="s">
        <v>65</v>
      </c>
      <c r="K10" s="181">
        <v>219</v>
      </c>
      <c r="L10" s="91">
        <v>35862</v>
      </c>
      <c r="M10" s="150" t="s">
        <v>798</v>
      </c>
      <c r="N10" s="150" t="s">
        <v>701</v>
      </c>
      <c r="O10" s="138">
        <v>23979</v>
      </c>
      <c r="P10" s="193">
        <v>4</v>
      </c>
      <c r="T10" s="165"/>
      <c r="U10" s="163"/>
    </row>
    <row r="11" spans="1:21" s="18" customFormat="1" ht="33.75" customHeight="1">
      <c r="A11" s="66">
        <v>4</v>
      </c>
      <c r="B11" s="194">
        <v>219</v>
      </c>
      <c r="C11" s="91">
        <v>35862</v>
      </c>
      <c r="D11" s="195" t="s">
        <v>798</v>
      </c>
      <c r="E11" s="132" t="s">
        <v>701</v>
      </c>
      <c r="F11" s="138">
        <v>23979</v>
      </c>
      <c r="G11" s="181"/>
      <c r="H11" s="21"/>
      <c r="I11" s="66">
        <v>4</v>
      </c>
      <c r="J11" s="149" t="s">
        <v>66</v>
      </c>
      <c r="K11" s="181">
        <v>139</v>
      </c>
      <c r="L11" s="91">
        <v>35516</v>
      </c>
      <c r="M11" s="150" t="s">
        <v>801</v>
      </c>
      <c r="N11" s="150" t="s">
        <v>855</v>
      </c>
      <c r="O11" s="138">
        <v>22276</v>
      </c>
      <c r="P11" s="193">
        <v>1</v>
      </c>
      <c r="T11" s="165"/>
      <c r="U11" s="163"/>
    </row>
    <row r="12" spans="1:21" s="18" customFormat="1" ht="33.75" customHeight="1">
      <c r="A12" s="66" t="s">
        <v>716</v>
      </c>
      <c r="B12" s="194">
        <v>214</v>
      </c>
      <c r="C12" s="91">
        <v>35304</v>
      </c>
      <c r="D12" s="195" t="s">
        <v>816</v>
      </c>
      <c r="E12" s="132" t="s">
        <v>817</v>
      </c>
      <c r="F12" s="138" t="s">
        <v>874</v>
      </c>
      <c r="G12" s="181"/>
      <c r="H12" s="21"/>
      <c r="I12" s="66">
        <v>5</v>
      </c>
      <c r="J12" s="149" t="s">
        <v>67</v>
      </c>
      <c r="K12" s="181">
        <v>147</v>
      </c>
      <c r="L12" s="91" t="s">
        <v>813</v>
      </c>
      <c r="M12" s="150" t="s">
        <v>814</v>
      </c>
      <c r="N12" s="150" t="s">
        <v>855</v>
      </c>
      <c r="O12" s="138">
        <v>22432</v>
      </c>
      <c r="P12" s="193">
        <v>2</v>
      </c>
      <c r="T12" s="165"/>
      <c r="U12" s="163"/>
    </row>
    <row r="13" spans="1:21" s="18" customFormat="1" ht="33.75" customHeight="1">
      <c r="A13" s="66"/>
      <c r="B13" s="194"/>
      <c r="C13" s="91"/>
      <c r="D13" s="195"/>
      <c r="E13" s="132"/>
      <c r="F13" s="138"/>
      <c r="G13" s="181"/>
      <c r="H13" s="21"/>
      <c r="I13" s="66">
        <v>6</v>
      </c>
      <c r="J13" s="149" t="s">
        <v>68</v>
      </c>
      <c r="K13" s="181">
        <v>214</v>
      </c>
      <c r="L13" s="91">
        <v>35304</v>
      </c>
      <c r="M13" s="150" t="s">
        <v>816</v>
      </c>
      <c r="N13" s="150" t="s">
        <v>817</v>
      </c>
      <c r="O13" s="138" t="s">
        <v>874</v>
      </c>
      <c r="P13" s="193" t="s">
        <v>716</v>
      </c>
      <c r="T13" s="165"/>
      <c r="U13" s="163"/>
    </row>
    <row r="14" spans="1:21" s="18" customFormat="1" ht="33.75" customHeight="1">
      <c r="A14" s="66"/>
      <c r="B14" s="194"/>
      <c r="C14" s="91"/>
      <c r="D14" s="195"/>
      <c r="E14" s="132"/>
      <c r="F14" s="138"/>
      <c r="G14" s="181"/>
      <c r="H14" s="21"/>
      <c r="I14" s="66">
        <v>7</v>
      </c>
      <c r="J14" s="149" t="s">
        <v>181</v>
      </c>
      <c r="K14" s="181" t="s">
        <v>722</v>
      </c>
      <c r="L14" s="91" t="s">
        <v>722</v>
      </c>
      <c r="M14" s="150" t="s">
        <v>722</v>
      </c>
      <c r="N14" s="150" t="s">
        <v>722</v>
      </c>
      <c r="O14" s="138"/>
      <c r="P14" s="193"/>
      <c r="T14" s="165"/>
      <c r="U14" s="163"/>
    </row>
    <row r="15" spans="1:21" s="18" customFormat="1" ht="33.75" customHeight="1">
      <c r="A15" s="66"/>
      <c r="B15" s="194"/>
      <c r="C15" s="91"/>
      <c r="D15" s="195"/>
      <c r="E15" s="132"/>
      <c r="F15" s="138"/>
      <c r="G15" s="181"/>
      <c r="H15" s="21"/>
      <c r="I15" s="66">
        <v>8</v>
      </c>
      <c r="J15" s="149" t="s">
        <v>182</v>
      </c>
      <c r="K15" s="181" t="s">
        <v>722</v>
      </c>
      <c r="L15" s="91" t="s">
        <v>722</v>
      </c>
      <c r="M15" s="150" t="s">
        <v>722</v>
      </c>
      <c r="N15" s="150" t="s">
        <v>722</v>
      </c>
      <c r="O15" s="138"/>
      <c r="P15" s="193"/>
      <c r="T15" s="165"/>
      <c r="U15" s="163"/>
    </row>
    <row r="16" spans="1:21" s="18" customFormat="1" ht="33.75" customHeight="1">
      <c r="A16" s="66"/>
      <c r="B16" s="194"/>
      <c r="C16" s="91"/>
      <c r="D16" s="195"/>
      <c r="E16" s="132"/>
      <c r="F16" s="138"/>
      <c r="G16" s="181"/>
      <c r="H16" s="21"/>
      <c r="I16" s="66">
        <v>9</v>
      </c>
      <c r="J16" s="149" t="s">
        <v>340</v>
      </c>
      <c r="K16" s="181" t="s">
        <v>722</v>
      </c>
      <c r="L16" s="91" t="s">
        <v>722</v>
      </c>
      <c r="M16" s="150" t="s">
        <v>722</v>
      </c>
      <c r="N16" s="150" t="s">
        <v>722</v>
      </c>
      <c r="O16" s="138"/>
      <c r="P16" s="193"/>
      <c r="T16" s="165"/>
      <c r="U16" s="163"/>
    </row>
    <row r="17" spans="1:21" s="18" customFormat="1" ht="33.75" customHeight="1">
      <c r="A17" s="66"/>
      <c r="B17" s="194"/>
      <c r="C17" s="91"/>
      <c r="D17" s="195"/>
      <c r="E17" s="132"/>
      <c r="F17" s="138"/>
      <c r="G17" s="181"/>
      <c r="H17" s="21"/>
      <c r="I17" s="66">
        <v>10</v>
      </c>
      <c r="J17" s="149" t="s">
        <v>341</v>
      </c>
      <c r="K17" s="181" t="s">
        <v>722</v>
      </c>
      <c r="L17" s="91" t="s">
        <v>722</v>
      </c>
      <c r="M17" s="150" t="s">
        <v>722</v>
      </c>
      <c r="N17" s="150" t="s">
        <v>722</v>
      </c>
      <c r="O17" s="138"/>
      <c r="P17" s="193"/>
      <c r="T17" s="165"/>
      <c r="U17" s="163"/>
    </row>
    <row r="18" spans="1:21" s="18" customFormat="1" ht="33.75" customHeight="1">
      <c r="A18" s="66"/>
      <c r="B18" s="194"/>
      <c r="C18" s="91"/>
      <c r="D18" s="195"/>
      <c r="E18" s="132"/>
      <c r="F18" s="138"/>
      <c r="G18" s="181"/>
      <c r="H18" s="21"/>
      <c r="I18" s="66">
        <v>11</v>
      </c>
      <c r="J18" s="149" t="s">
        <v>342</v>
      </c>
      <c r="K18" s="181" t="s">
        <v>722</v>
      </c>
      <c r="L18" s="91" t="s">
        <v>722</v>
      </c>
      <c r="M18" s="150" t="s">
        <v>722</v>
      </c>
      <c r="N18" s="150" t="s">
        <v>722</v>
      </c>
      <c r="O18" s="138"/>
      <c r="P18" s="193"/>
      <c r="T18" s="165"/>
      <c r="U18" s="163"/>
    </row>
    <row r="19" spans="1:21" s="18" customFormat="1" ht="33.75" customHeight="1">
      <c r="A19" s="66"/>
      <c r="B19" s="194"/>
      <c r="C19" s="91"/>
      <c r="D19" s="195"/>
      <c r="E19" s="132"/>
      <c r="F19" s="138"/>
      <c r="G19" s="181"/>
      <c r="H19" s="21"/>
      <c r="I19" s="66">
        <v>12</v>
      </c>
      <c r="J19" s="149" t="s">
        <v>343</v>
      </c>
      <c r="K19" s="181" t="s">
        <v>722</v>
      </c>
      <c r="L19" s="91" t="s">
        <v>722</v>
      </c>
      <c r="M19" s="150" t="s">
        <v>722</v>
      </c>
      <c r="N19" s="150" t="s">
        <v>722</v>
      </c>
      <c r="O19" s="138"/>
      <c r="P19" s="193"/>
      <c r="T19" s="165"/>
      <c r="U19" s="163"/>
    </row>
    <row r="20" spans="1:21" s="18" customFormat="1" ht="33.75" customHeight="1">
      <c r="A20" s="66"/>
      <c r="B20" s="194"/>
      <c r="C20" s="91"/>
      <c r="D20" s="195"/>
      <c r="E20" s="132"/>
      <c r="F20" s="138"/>
      <c r="G20" s="181"/>
      <c r="H20" s="21"/>
      <c r="I20" s="174" t="s">
        <v>15</v>
      </c>
      <c r="J20" s="175"/>
      <c r="K20" s="175"/>
      <c r="L20" s="175"/>
      <c r="M20" s="175"/>
      <c r="N20" s="175"/>
      <c r="O20" s="175"/>
      <c r="P20" s="176"/>
      <c r="T20" s="165"/>
      <c r="U20" s="163"/>
    </row>
    <row r="21" spans="1:21" s="18" customFormat="1" ht="33.75" customHeight="1">
      <c r="A21" s="66"/>
      <c r="B21" s="194"/>
      <c r="C21" s="91"/>
      <c r="D21" s="195"/>
      <c r="E21" s="132"/>
      <c r="F21" s="138"/>
      <c r="G21" s="181"/>
      <c r="H21" s="21"/>
      <c r="I21" s="43" t="s">
        <v>10</v>
      </c>
      <c r="J21" s="43" t="s">
        <v>83</v>
      </c>
      <c r="K21" s="43" t="s">
        <v>82</v>
      </c>
      <c r="L21" s="93" t="s">
        <v>11</v>
      </c>
      <c r="M21" s="94" t="s">
        <v>12</v>
      </c>
      <c r="N21" s="94" t="s">
        <v>312</v>
      </c>
      <c r="O21" s="133" t="s">
        <v>13</v>
      </c>
      <c r="P21" s="43" t="s">
        <v>25</v>
      </c>
      <c r="T21" s="165"/>
      <c r="U21" s="163"/>
    </row>
    <row r="22" spans="1:21" s="18" customFormat="1" ht="33.75" customHeight="1">
      <c r="A22" s="66"/>
      <c r="B22" s="194"/>
      <c r="C22" s="91"/>
      <c r="D22" s="195"/>
      <c r="E22" s="132"/>
      <c r="F22" s="138"/>
      <c r="G22" s="181"/>
      <c r="H22" s="21"/>
      <c r="I22" s="66">
        <v>1</v>
      </c>
      <c r="J22" s="149" t="s">
        <v>69</v>
      </c>
      <c r="K22" s="181" t="s">
        <v>722</v>
      </c>
      <c r="L22" s="91" t="s">
        <v>722</v>
      </c>
      <c r="M22" s="150" t="s">
        <v>722</v>
      </c>
      <c r="N22" s="150" t="s">
        <v>722</v>
      </c>
      <c r="O22" s="138"/>
      <c r="P22" s="193"/>
      <c r="T22" s="165"/>
      <c r="U22" s="163"/>
    </row>
    <row r="23" spans="1:21" s="18" customFormat="1" ht="33.75" customHeight="1">
      <c r="A23" s="66"/>
      <c r="B23" s="194"/>
      <c r="C23" s="91"/>
      <c r="D23" s="195"/>
      <c r="E23" s="132"/>
      <c r="F23" s="138"/>
      <c r="G23" s="181"/>
      <c r="H23" s="21"/>
      <c r="I23" s="66">
        <v>2</v>
      </c>
      <c r="J23" s="149" t="s">
        <v>70</v>
      </c>
      <c r="K23" s="181" t="s">
        <v>722</v>
      </c>
      <c r="L23" s="91" t="s">
        <v>722</v>
      </c>
      <c r="M23" s="150" t="s">
        <v>722</v>
      </c>
      <c r="N23" s="150" t="s">
        <v>722</v>
      </c>
      <c r="O23" s="138"/>
      <c r="P23" s="193"/>
      <c r="T23" s="165"/>
      <c r="U23" s="163"/>
    </row>
    <row r="24" spans="1:21" s="18" customFormat="1" ht="33.75" customHeight="1">
      <c r="A24" s="66"/>
      <c r="B24" s="194"/>
      <c r="C24" s="91"/>
      <c r="D24" s="195"/>
      <c r="E24" s="132"/>
      <c r="F24" s="138"/>
      <c r="G24" s="181"/>
      <c r="H24" s="21"/>
      <c r="I24" s="66">
        <v>3</v>
      </c>
      <c r="J24" s="149" t="s">
        <v>71</v>
      </c>
      <c r="K24" s="181" t="s">
        <v>722</v>
      </c>
      <c r="L24" s="91" t="s">
        <v>722</v>
      </c>
      <c r="M24" s="150" t="s">
        <v>722</v>
      </c>
      <c r="N24" s="150" t="s">
        <v>722</v>
      </c>
      <c r="O24" s="138"/>
      <c r="P24" s="193"/>
      <c r="T24" s="165"/>
      <c r="U24" s="163"/>
    </row>
    <row r="25" spans="1:21" s="18" customFormat="1" ht="33.75" customHeight="1">
      <c r="A25" s="66"/>
      <c r="B25" s="194"/>
      <c r="C25" s="91"/>
      <c r="D25" s="195"/>
      <c r="E25" s="132"/>
      <c r="F25" s="138"/>
      <c r="G25" s="181"/>
      <c r="H25" s="21"/>
      <c r="I25" s="66">
        <v>4</v>
      </c>
      <c r="J25" s="149" t="s">
        <v>72</v>
      </c>
      <c r="K25" s="181" t="s">
        <v>722</v>
      </c>
      <c r="L25" s="91" t="s">
        <v>722</v>
      </c>
      <c r="M25" s="150" t="s">
        <v>722</v>
      </c>
      <c r="N25" s="150" t="s">
        <v>722</v>
      </c>
      <c r="O25" s="138"/>
      <c r="P25" s="193"/>
      <c r="T25" s="165"/>
      <c r="U25" s="163"/>
    </row>
    <row r="26" spans="1:21" s="18" customFormat="1" ht="33.75" customHeight="1">
      <c r="A26" s="66"/>
      <c r="B26" s="194"/>
      <c r="C26" s="91"/>
      <c r="D26" s="195"/>
      <c r="E26" s="132"/>
      <c r="F26" s="138"/>
      <c r="G26" s="181"/>
      <c r="H26" s="21"/>
      <c r="I26" s="66">
        <v>5</v>
      </c>
      <c r="J26" s="149" t="s">
        <v>73</v>
      </c>
      <c r="K26" s="181" t="s">
        <v>722</v>
      </c>
      <c r="L26" s="91" t="s">
        <v>722</v>
      </c>
      <c r="M26" s="150" t="s">
        <v>722</v>
      </c>
      <c r="N26" s="150" t="s">
        <v>722</v>
      </c>
      <c r="O26" s="138"/>
      <c r="P26" s="193"/>
      <c r="T26" s="165"/>
      <c r="U26" s="163"/>
    </row>
    <row r="27" spans="1:21" s="18" customFormat="1" ht="33.75" customHeight="1">
      <c r="A27" s="66"/>
      <c r="B27" s="194"/>
      <c r="C27" s="91"/>
      <c r="D27" s="195"/>
      <c r="E27" s="132"/>
      <c r="F27" s="138"/>
      <c r="G27" s="181"/>
      <c r="H27" s="21"/>
      <c r="I27" s="66">
        <v>6</v>
      </c>
      <c r="J27" s="149" t="s">
        <v>74</v>
      </c>
      <c r="K27" s="181" t="s">
        <v>722</v>
      </c>
      <c r="L27" s="91" t="s">
        <v>722</v>
      </c>
      <c r="M27" s="150" t="s">
        <v>722</v>
      </c>
      <c r="N27" s="150" t="s">
        <v>722</v>
      </c>
      <c r="O27" s="138"/>
      <c r="P27" s="193"/>
      <c r="T27" s="165"/>
      <c r="U27" s="163"/>
    </row>
    <row r="28" spans="1:21" s="18" customFormat="1" ht="33.75" customHeight="1">
      <c r="A28" s="66"/>
      <c r="B28" s="194"/>
      <c r="C28" s="91"/>
      <c r="D28" s="195"/>
      <c r="E28" s="132"/>
      <c r="F28" s="138"/>
      <c r="G28" s="181"/>
      <c r="H28" s="21"/>
      <c r="I28" s="66">
        <v>7</v>
      </c>
      <c r="J28" s="149" t="s">
        <v>183</v>
      </c>
      <c r="K28" s="181" t="s">
        <v>722</v>
      </c>
      <c r="L28" s="91" t="s">
        <v>722</v>
      </c>
      <c r="M28" s="150" t="s">
        <v>722</v>
      </c>
      <c r="N28" s="150" t="s">
        <v>722</v>
      </c>
      <c r="O28" s="138"/>
      <c r="P28" s="193"/>
      <c r="T28" s="165"/>
      <c r="U28" s="163"/>
    </row>
    <row r="29" spans="1:21" s="18" customFormat="1" ht="33.75" customHeight="1">
      <c r="A29" s="66"/>
      <c r="B29" s="194"/>
      <c r="C29" s="91"/>
      <c r="D29" s="195"/>
      <c r="E29" s="132"/>
      <c r="F29" s="138"/>
      <c r="G29" s="181"/>
      <c r="H29" s="21"/>
      <c r="I29" s="66">
        <v>8</v>
      </c>
      <c r="J29" s="149" t="s">
        <v>184</v>
      </c>
      <c r="K29" s="181" t="s">
        <v>722</v>
      </c>
      <c r="L29" s="91" t="s">
        <v>722</v>
      </c>
      <c r="M29" s="150" t="s">
        <v>722</v>
      </c>
      <c r="N29" s="150" t="s">
        <v>722</v>
      </c>
      <c r="O29" s="138"/>
      <c r="P29" s="193"/>
      <c r="T29" s="165"/>
      <c r="U29" s="163"/>
    </row>
    <row r="30" spans="1:21" s="18" customFormat="1" ht="33.75" customHeight="1">
      <c r="A30" s="66"/>
      <c r="B30" s="194"/>
      <c r="C30" s="91"/>
      <c r="D30" s="195"/>
      <c r="E30" s="132"/>
      <c r="F30" s="138"/>
      <c r="G30" s="181"/>
      <c r="H30" s="21"/>
      <c r="I30" s="66">
        <v>9</v>
      </c>
      <c r="J30" s="149" t="s">
        <v>344</v>
      </c>
      <c r="K30" s="181" t="s">
        <v>722</v>
      </c>
      <c r="L30" s="91" t="s">
        <v>722</v>
      </c>
      <c r="M30" s="150" t="s">
        <v>722</v>
      </c>
      <c r="N30" s="150" t="s">
        <v>722</v>
      </c>
      <c r="O30" s="138"/>
      <c r="P30" s="193"/>
      <c r="T30" s="165"/>
      <c r="U30" s="163"/>
    </row>
    <row r="31" spans="1:21" s="18" customFormat="1" ht="33.75" customHeight="1">
      <c r="A31" s="66"/>
      <c r="B31" s="194"/>
      <c r="C31" s="91"/>
      <c r="D31" s="195"/>
      <c r="E31" s="132"/>
      <c r="F31" s="138"/>
      <c r="G31" s="181"/>
      <c r="H31" s="21"/>
      <c r="I31" s="66">
        <v>10</v>
      </c>
      <c r="J31" s="149" t="s">
        <v>345</v>
      </c>
      <c r="K31" s="181" t="s">
        <v>722</v>
      </c>
      <c r="L31" s="91" t="s">
        <v>722</v>
      </c>
      <c r="M31" s="150" t="s">
        <v>722</v>
      </c>
      <c r="N31" s="150" t="s">
        <v>722</v>
      </c>
      <c r="O31" s="138"/>
      <c r="P31" s="193"/>
      <c r="T31" s="165"/>
      <c r="U31" s="163"/>
    </row>
    <row r="32" spans="1:21" s="18" customFormat="1" ht="33.75" customHeight="1">
      <c r="A32" s="66"/>
      <c r="B32" s="194"/>
      <c r="C32" s="91"/>
      <c r="D32" s="195"/>
      <c r="E32" s="132"/>
      <c r="F32" s="138"/>
      <c r="G32" s="181"/>
      <c r="H32" s="21"/>
      <c r="I32" s="66">
        <v>11</v>
      </c>
      <c r="J32" s="149" t="s">
        <v>346</v>
      </c>
      <c r="K32" s="181" t="s">
        <v>722</v>
      </c>
      <c r="L32" s="91" t="s">
        <v>722</v>
      </c>
      <c r="M32" s="150" t="s">
        <v>722</v>
      </c>
      <c r="N32" s="150" t="s">
        <v>722</v>
      </c>
      <c r="O32" s="138"/>
      <c r="P32" s="193"/>
      <c r="T32" s="165"/>
      <c r="U32" s="163"/>
    </row>
    <row r="33" spans="1:21" s="18" customFormat="1" ht="33.75" customHeight="1">
      <c r="A33" s="66"/>
      <c r="B33" s="194"/>
      <c r="C33" s="91"/>
      <c r="D33" s="195"/>
      <c r="E33" s="132"/>
      <c r="F33" s="138"/>
      <c r="G33" s="181"/>
      <c r="H33" s="21"/>
      <c r="I33" s="66">
        <v>12</v>
      </c>
      <c r="J33" s="149" t="s">
        <v>347</v>
      </c>
      <c r="K33" s="181" t="s">
        <v>722</v>
      </c>
      <c r="L33" s="91" t="s">
        <v>722</v>
      </c>
      <c r="M33" s="150" t="s">
        <v>722</v>
      </c>
      <c r="N33" s="150" t="s">
        <v>722</v>
      </c>
      <c r="O33" s="138"/>
      <c r="P33" s="193"/>
      <c r="T33" s="165"/>
      <c r="U33" s="163"/>
    </row>
    <row r="34" spans="1:21" s="18" customFormat="1" ht="33.75" customHeight="1">
      <c r="A34" s="66"/>
      <c r="B34" s="194"/>
      <c r="C34" s="91"/>
      <c r="D34" s="195"/>
      <c r="E34" s="132"/>
      <c r="F34" s="138"/>
      <c r="G34" s="181"/>
      <c r="H34" s="21"/>
      <c r="I34" s="174" t="s">
        <v>16</v>
      </c>
      <c r="J34" s="175"/>
      <c r="K34" s="175"/>
      <c r="L34" s="175"/>
      <c r="M34" s="175"/>
      <c r="N34" s="175"/>
      <c r="O34" s="175"/>
      <c r="P34" s="176"/>
      <c r="T34" s="165"/>
      <c r="U34" s="163"/>
    </row>
    <row r="35" spans="1:21" s="18" customFormat="1" ht="33.75" customHeight="1">
      <c r="A35" s="66"/>
      <c r="B35" s="194"/>
      <c r="C35" s="91"/>
      <c r="D35" s="195"/>
      <c r="E35" s="132"/>
      <c r="F35" s="138"/>
      <c r="G35" s="181"/>
      <c r="H35" s="21"/>
      <c r="I35" s="43" t="s">
        <v>10</v>
      </c>
      <c r="J35" s="43" t="s">
        <v>83</v>
      </c>
      <c r="K35" s="43" t="s">
        <v>82</v>
      </c>
      <c r="L35" s="93" t="s">
        <v>11</v>
      </c>
      <c r="M35" s="94" t="s">
        <v>12</v>
      </c>
      <c r="N35" s="94" t="s">
        <v>312</v>
      </c>
      <c r="O35" s="133" t="s">
        <v>13</v>
      </c>
      <c r="P35" s="43" t="s">
        <v>25</v>
      </c>
      <c r="T35" s="165"/>
      <c r="U35" s="163"/>
    </row>
    <row r="36" spans="1:21" s="18" customFormat="1" ht="33.75" customHeight="1">
      <c r="A36" s="66"/>
      <c r="B36" s="194"/>
      <c r="C36" s="91"/>
      <c r="D36" s="195"/>
      <c r="E36" s="132"/>
      <c r="F36" s="138"/>
      <c r="G36" s="181"/>
      <c r="H36" s="21"/>
      <c r="I36" s="66">
        <v>1</v>
      </c>
      <c r="J36" s="149" t="s">
        <v>75</v>
      </c>
      <c r="K36" s="181" t="s">
        <v>722</v>
      </c>
      <c r="L36" s="91" t="s">
        <v>722</v>
      </c>
      <c r="M36" s="150" t="s">
        <v>722</v>
      </c>
      <c r="N36" s="150" t="s">
        <v>722</v>
      </c>
      <c r="O36" s="138"/>
      <c r="P36" s="193"/>
      <c r="T36" s="165"/>
      <c r="U36" s="163"/>
    </row>
    <row r="37" spans="1:21" s="18" customFormat="1" ht="33.75" customHeight="1">
      <c r="A37" s="66"/>
      <c r="B37" s="194"/>
      <c r="C37" s="91"/>
      <c r="D37" s="195"/>
      <c r="E37" s="132"/>
      <c r="F37" s="138"/>
      <c r="G37" s="181"/>
      <c r="H37" s="21"/>
      <c r="I37" s="66">
        <v>2</v>
      </c>
      <c r="J37" s="149" t="s">
        <v>76</v>
      </c>
      <c r="K37" s="181" t="s">
        <v>722</v>
      </c>
      <c r="L37" s="91" t="s">
        <v>722</v>
      </c>
      <c r="M37" s="150" t="s">
        <v>722</v>
      </c>
      <c r="N37" s="150" t="s">
        <v>722</v>
      </c>
      <c r="O37" s="138"/>
      <c r="P37" s="193"/>
      <c r="T37" s="165"/>
      <c r="U37" s="163"/>
    </row>
    <row r="38" spans="1:21" s="18" customFormat="1" ht="33.75" customHeight="1">
      <c r="A38" s="66"/>
      <c r="B38" s="194"/>
      <c r="C38" s="91"/>
      <c r="D38" s="195"/>
      <c r="E38" s="132"/>
      <c r="F38" s="138"/>
      <c r="G38" s="181"/>
      <c r="H38" s="21"/>
      <c r="I38" s="66">
        <v>3</v>
      </c>
      <c r="J38" s="149" t="s">
        <v>77</v>
      </c>
      <c r="K38" s="181" t="s">
        <v>722</v>
      </c>
      <c r="L38" s="91" t="s">
        <v>722</v>
      </c>
      <c r="M38" s="150" t="s">
        <v>722</v>
      </c>
      <c r="N38" s="150" t="s">
        <v>722</v>
      </c>
      <c r="O38" s="138"/>
      <c r="P38" s="193"/>
      <c r="T38" s="165"/>
      <c r="U38" s="163"/>
    </row>
    <row r="39" spans="1:21" s="18" customFormat="1" ht="33.75" customHeight="1">
      <c r="A39" s="66"/>
      <c r="B39" s="194"/>
      <c r="C39" s="91"/>
      <c r="D39" s="195"/>
      <c r="E39" s="132"/>
      <c r="F39" s="138"/>
      <c r="G39" s="181"/>
      <c r="H39" s="21"/>
      <c r="I39" s="66">
        <v>4</v>
      </c>
      <c r="J39" s="149" t="s">
        <v>78</v>
      </c>
      <c r="K39" s="181" t="s">
        <v>722</v>
      </c>
      <c r="L39" s="91" t="s">
        <v>722</v>
      </c>
      <c r="M39" s="150" t="s">
        <v>722</v>
      </c>
      <c r="N39" s="150" t="s">
        <v>722</v>
      </c>
      <c r="O39" s="138"/>
      <c r="P39" s="193"/>
      <c r="T39" s="165"/>
      <c r="U39" s="163"/>
    </row>
    <row r="40" spans="1:21" s="18" customFormat="1" ht="33.75" customHeight="1">
      <c r="A40" s="66"/>
      <c r="B40" s="194"/>
      <c r="C40" s="91"/>
      <c r="D40" s="195"/>
      <c r="E40" s="132"/>
      <c r="F40" s="138"/>
      <c r="G40" s="181"/>
      <c r="H40" s="21"/>
      <c r="I40" s="66">
        <v>5</v>
      </c>
      <c r="J40" s="149" t="s">
        <v>79</v>
      </c>
      <c r="K40" s="181" t="s">
        <v>722</v>
      </c>
      <c r="L40" s="91" t="s">
        <v>722</v>
      </c>
      <c r="M40" s="150" t="s">
        <v>722</v>
      </c>
      <c r="N40" s="150" t="s">
        <v>722</v>
      </c>
      <c r="O40" s="138"/>
      <c r="P40" s="193"/>
      <c r="T40" s="165"/>
      <c r="U40" s="163"/>
    </row>
    <row r="41" spans="1:21" s="18" customFormat="1" ht="33.75" customHeight="1">
      <c r="A41" s="66"/>
      <c r="B41" s="194"/>
      <c r="C41" s="91"/>
      <c r="D41" s="195"/>
      <c r="E41" s="132"/>
      <c r="F41" s="138"/>
      <c r="G41" s="181"/>
      <c r="H41" s="21"/>
      <c r="I41" s="66">
        <v>6</v>
      </c>
      <c r="J41" s="149" t="s">
        <v>80</v>
      </c>
      <c r="K41" s="181" t="s">
        <v>722</v>
      </c>
      <c r="L41" s="91" t="s">
        <v>722</v>
      </c>
      <c r="M41" s="150" t="s">
        <v>722</v>
      </c>
      <c r="N41" s="150" t="s">
        <v>722</v>
      </c>
      <c r="O41" s="138"/>
      <c r="P41" s="193"/>
      <c r="T41" s="165"/>
      <c r="U41" s="163"/>
    </row>
    <row r="42" spans="1:21" s="18" customFormat="1" ht="33.75" customHeight="1">
      <c r="A42" s="66"/>
      <c r="B42" s="194"/>
      <c r="C42" s="91"/>
      <c r="D42" s="195"/>
      <c r="E42" s="132"/>
      <c r="F42" s="138"/>
      <c r="G42" s="181"/>
      <c r="H42" s="21"/>
      <c r="I42" s="66">
        <v>7</v>
      </c>
      <c r="J42" s="149" t="s">
        <v>185</v>
      </c>
      <c r="K42" s="181" t="s">
        <v>722</v>
      </c>
      <c r="L42" s="91" t="s">
        <v>722</v>
      </c>
      <c r="M42" s="150" t="s">
        <v>722</v>
      </c>
      <c r="N42" s="150" t="s">
        <v>722</v>
      </c>
      <c r="O42" s="138"/>
      <c r="P42" s="193"/>
      <c r="T42" s="165"/>
      <c r="U42" s="163"/>
    </row>
    <row r="43" spans="1:21" s="18" customFormat="1" ht="33.75" customHeight="1">
      <c r="A43" s="66"/>
      <c r="B43" s="194"/>
      <c r="C43" s="91"/>
      <c r="D43" s="195"/>
      <c r="E43" s="132"/>
      <c r="F43" s="138"/>
      <c r="G43" s="181"/>
      <c r="H43" s="21"/>
      <c r="I43" s="66">
        <v>8</v>
      </c>
      <c r="J43" s="149" t="s">
        <v>186</v>
      </c>
      <c r="K43" s="181" t="s">
        <v>722</v>
      </c>
      <c r="L43" s="91" t="s">
        <v>722</v>
      </c>
      <c r="M43" s="150" t="s">
        <v>722</v>
      </c>
      <c r="N43" s="150" t="s">
        <v>722</v>
      </c>
      <c r="O43" s="138"/>
      <c r="P43" s="193"/>
      <c r="T43" s="165"/>
      <c r="U43" s="163"/>
    </row>
    <row r="44" spans="1:21" s="18" customFormat="1" ht="33.75" customHeight="1">
      <c r="A44" s="66"/>
      <c r="B44" s="194"/>
      <c r="C44" s="91"/>
      <c r="D44" s="195"/>
      <c r="E44" s="132"/>
      <c r="F44" s="138"/>
      <c r="G44" s="181"/>
      <c r="H44" s="21"/>
      <c r="I44" s="66">
        <v>9</v>
      </c>
      <c r="J44" s="149" t="s">
        <v>348</v>
      </c>
      <c r="K44" s="181" t="s">
        <v>722</v>
      </c>
      <c r="L44" s="91" t="s">
        <v>722</v>
      </c>
      <c r="M44" s="150" t="s">
        <v>722</v>
      </c>
      <c r="N44" s="150" t="s">
        <v>722</v>
      </c>
      <c r="O44" s="138"/>
      <c r="P44" s="193"/>
      <c r="T44" s="165"/>
      <c r="U44" s="163"/>
    </row>
    <row r="45" spans="1:21" s="18" customFormat="1" ht="33.75" customHeight="1">
      <c r="A45" s="66"/>
      <c r="B45" s="194"/>
      <c r="C45" s="91"/>
      <c r="D45" s="195"/>
      <c r="E45" s="132"/>
      <c r="F45" s="138"/>
      <c r="G45" s="181"/>
      <c r="H45" s="21"/>
      <c r="I45" s="66">
        <v>10</v>
      </c>
      <c r="J45" s="149" t="s">
        <v>349</v>
      </c>
      <c r="K45" s="181" t="s">
        <v>722</v>
      </c>
      <c r="L45" s="91" t="s">
        <v>722</v>
      </c>
      <c r="M45" s="150" t="s">
        <v>722</v>
      </c>
      <c r="N45" s="150" t="s">
        <v>722</v>
      </c>
      <c r="O45" s="138"/>
      <c r="P45" s="193"/>
      <c r="T45" s="165"/>
      <c r="U45" s="163"/>
    </row>
    <row r="46" spans="1:21" s="18" customFormat="1" ht="33.75" customHeight="1">
      <c r="A46" s="66"/>
      <c r="B46" s="194"/>
      <c r="C46" s="91"/>
      <c r="D46" s="195"/>
      <c r="E46" s="132"/>
      <c r="F46" s="138"/>
      <c r="G46" s="181"/>
      <c r="H46" s="21"/>
      <c r="I46" s="66">
        <v>11</v>
      </c>
      <c r="J46" s="149" t="s">
        <v>350</v>
      </c>
      <c r="K46" s="181" t="s">
        <v>722</v>
      </c>
      <c r="L46" s="91" t="s">
        <v>722</v>
      </c>
      <c r="M46" s="150" t="s">
        <v>722</v>
      </c>
      <c r="N46" s="150" t="s">
        <v>722</v>
      </c>
      <c r="O46" s="138"/>
      <c r="P46" s="193"/>
      <c r="T46" s="165"/>
      <c r="U46" s="163"/>
    </row>
    <row r="47" spans="1:21" s="18" customFormat="1" ht="33.75" customHeight="1">
      <c r="A47" s="66"/>
      <c r="B47" s="194"/>
      <c r="C47" s="91"/>
      <c r="D47" s="195"/>
      <c r="E47" s="132"/>
      <c r="F47" s="138"/>
      <c r="G47" s="181"/>
      <c r="H47" s="21"/>
      <c r="I47" s="66">
        <v>12</v>
      </c>
      <c r="J47" s="149" t="s">
        <v>351</v>
      </c>
      <c r="K47" s="181" t="s">
        <v>722</v>
      </c>
      <c r="L47" s="91" t="s">
        <v>722</v>
      </c>
      <c r="M47" s="150" t="s">
        <v>722</v>
      </c>
      <c r="N47" s="150" t="s">
        <v>722</v>
      </c>
      <c r="O47" s="138"/>
      <c r="P47" s="193"/>
      <c r="T47" s="165"/>
      <c r="U47" s="163"/>
    </row>
    <row r="48" spans="1:16" ht="7.5" customHeight="1">
      <c r="A48" s="31"/>
      <c r="B48" s="31"/>
      <c r="C48" s="32"/>
      <c r="D48" s="50"/>
      <c r="E48" s="33"/>
      <c r="F48" s="139"/>
      <c r="G48" s="34"/>
      <c r="I48" s="35"/>
      <c r="J48" s="36"/>
      <c r="K48" s="37"/>
      <c r="L48" s="38"/>
      <c r="M48" s="46"/>
      <c r="N48" s="46"/>
      <c r="O48" s="134"/>
      <c r="P48" s="37"/>
    </row>
    <row r="49" spans="1:17" ht="14.25" customHeight="1">
      <c r="A49" s="25" t="s">
        <v>17</v>
      </c>
      <c r="B49" s="25"/>
      <c r="C49" s="25"/>
      <c r="D49" s="51"/>
      <c r="E49" s="44" t="s">
        <v>0</v>
      </c>
      <c r="F49" s="140" t="s">
        <v>1</v>
      </c>
      <c r="G49" s="22"/>
      <c r="H49" s="26" t="s">
        <v>2</v>
      </c>
      <c r="I49" s="26"/>
      <c r="J49" s="26"/>
      <c r="K49" s="26"/>
      <c r="M49" s="47" t="s">
        <v>3</v>
      </c>
      <c r="N49" s="48" t="s">
        <v>3</v>
      </c>
      <c r="O49" s="135" t="s">
        <v>3</v>
      </c>
      <c r="P49" s="25"/>
      <c r="Q49"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7">
    <cfRule type="cellIs" priority="1" dxfId="0" operator="between" stopIfTrue="1">
      <formula>14300</formula>
      <formula>14917</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55"/>
  <sheetViews>
    <sheetView view="pageBreakPreview" zoomScale="98" zoomScaleSheetLayoutView="98" zoomScalePageLayoutView="0" workbookViewId="0" topLeftCell="A11">
      <selection activeCell="A21" sqref="A21:IV21"/>
    </sheetView>
  </sheetViews>
  <sheetFormatPr defaultColWidth="9.140625" defaultRowHeight="12.75"/>
  <cols>
    <col min="1" max="1" width="6.57421875" style="228" customWidth="1"/>
    <col min="2" max="2" width="9.7109375" style="236" customWidth="1"/>
    <col min="3" max="3" width="9.00390625" style="237" customWidth="1"/>
    <col min="4" max="4" width="11.00390625" style="238" bestFit="1" customWidth="1"/>
    <col min="5" max="5" width="14.28125" style="228" customWidth="1"/>
    <col min="6" max="6" width="24.8515625" style="221" customWidth="1"/>
    <col min="7" max="7" width="25.421875" style="239" customWidth="1"/>
    <col min="8" max="8" width="14.421875" style="378" customWidth="1"/>
    <col min="9" max="9" width="9.57421875" style="240" customWidth="1"/>
    <col min="10" max="10" width="11.7109375" style="241" bestFit="1" customWidth="1"/>
    <col min="11" max="11" width="8.57421875" style="240" customWidth="1"/>
    <col min="12" max="12" width="8.57421875" style="238" customWidth="1"/>
    <col min="13" max="16384" width="9.140625" style="221" customWidth="1"/>
  </cols>
  <sheetData>
    <row r="1" spans="1:12" ht="44.25" customHeight="1">
      <c r="A1" s="543" t="str">
        <f>'YARIŞMA BİLGİLERİ'!F19</f>
        <v>Federasyon Deneme Atletizm Yarışmaları</v>
      </c>
      <c r="B1" s="543"/>
      <c r="C1" s="543"/>
      <c r="D1" s="543"/>
      <c r="E1" s="543"/>
      <c r="F1" s="543"/>
      <c r="G1" s="543"/>
      <c r="H1" s="543"/>
      <c r="I1" s="543"/>
      <c r="J1" s="543"/>
      <c r="K1" s="543"/>
      <c r="L1" s="543"/>
    </row>
    <row r="2" spans="1:12" ht="44.25" customHeight="1">
      <c r="A2" s="541" t="str">
        <f>'YARIŞMA BİLGİLERİ'!F21</f>
        <v>GENÇ KADINLAR</v>
      </c>
      <c r="B2" s="541"/>
      <c r="C2" s="541"/>
      <c r="D2" s="541"/>
      <c r="E2" s="541"/>
      <c r="F2" s="541"/>
      <c r="G2" s="216" t="s">
        <v>90</v>
      </c>
      <c r="H2" s="216"/>
      <c r="I2" s="542">
        <f ca="1">NOW()</f>
        <v>41805.77805775463</v>
      </c>
      <c r="J2" s="542"/>
      <c r="K2" s="542"/>
      <c r="L2" s="542"/>
    </row>
    <row r="3" spans="1:12" s="228" customFormat="1" ht="45" customHeight="1">
      <c r="A3" s="222" t="s">
        <v>22</v>
      </c>
      <c r="B3" s="223" t="s">
        <v>26</v>
      </c>
      <c r="C3" s="223" t="s">
        <v>81</v>
      </c>
      <c r="D3" s="223" t="s">
        <v>81</v>
      </c>
      <c r="E3" s="222" t="s">
        <v>18</v>
      </c>
      <c r="F3" s="222" t="s">
        <v>6</v>
      </c>
      <c r="G3" s="222" t="s">
        <v>21</v>
      </c>
      <c r="H3" s="224" t="s">
        <v>661</v>
      </c>
      <c r="I3" s="225" t="s">
        <v>662</v>
      </c>
      <c r="J3" s="226" t="s">
        <v>663</v>
      </c>
      <c r="K3" s="226" t="s">
        <v>664</v>
      </c>
      <c r="L3" s="227" t="s">
        <v>665</v>
      </c>
    </row>
    <row r="4" spans="1:13" s="232" customFormat="1" ht="28.5" customHeight="1">
      <c r="A4" s="305">
        <v>1</v>
      </c>
      <c r="B4" s="306" t="str">
        <f>CONCATENATE(H4,"-",J4,"-",K4)</f>
        <v>100M-1-2</v>
      </c>
      <c r="C4" s="307"/>
      <c r="D4" s="307">
        <v>220</v>
      </c>
      <c r="E4" s="308" t="s">
        <v>790</v>
      </c>
      <c r="F4" s="309" t="s">
        <v>791</v>
      </c>
      <c r="G4" s="309" t="s">
        <v>701</v>
      </c>
      <c r="H4" s="310" t="s">
        <v>131</v>
      </c>
      <c r="I4" s="311">
        <v>13.91</v>
      </c>
      <c r="J4" s="312">
        <v>1</v>
      </c>
      <c r="K4" s="312">
        <v>2</v>
      </c>
      <c r="L4" s="313"/>
      <c r="M4" s="293"/>
    </row>
    <row r="5" spans="1:12" s="232" customFormat="1" ht="28.5" customHeight="1">
      <c r="A5" s="305">
        <v>2</v>
      </c>
      <c r="B5" s="306" t="str">
        <f>CONCATENATE(H5,"-",J5,"-",K5)</f>
        <v>100M-1-6</v>
      </c>
      <c r="C5" s="307"/>
      <c r="D5" s="307">
        <v>212</v>
      </c>
      <c r="E5" s="314">
        <v>35291</v>
      </c>
      <c r="F5" s="315" t="s">
        <v>792</v>
      </c>
      <c r="G5" s="315" t="s">
        <v>701</v>
      </c>
      <c r="H5" s="310" t="s">
        <v>131</v>
      </c>
      <c r="I5" s="310" t="s">
        <v>793</v>
      </c>
      <c r="J5" s="312">
        <v>1</v>
      </c>
      <c r="K5" s="312">
        <v>6</v>
      </c>
      <c r="L5" s="313"/>
    </row>
    <row r="6" spans="1:12" s="232" customFormat="1" ht="28.5" customHeight="1" thickBot="1">
      <c r="A6" s="316">
        <v>3</v>
      </c>
      <c r="B6" s="306" t="str">
        <f>CONCATENATE(H6,"-",J6,"-",K6)</f>
        <v>100M-1-4</v>
      </c>
      <c r="C6" s="318"/>
      <c r="D6" s="318">
        <v>218</v>
      </c>
      <c r="E6" s="319">
        <v>35483</v>
      </c>
      <c r="F6" s="320" t="s">
        <v>794</v>
      </c>
      <c r="G6" s="320" t="s">
        <v>707</v>
      </c>
      <c r="H6" s="321" t="s">
        <v>131</v>
      </c>
      <c r="I6" s="322" t="s">
        <v>795</v>
      </c>
      <c r="J6" s="323">
        <v>1</v>
      </c>
      <c r="K6" s="323">
        <v>4</v>
      </c>
      <c r="L6" s="324"/>
    </row>
    <row r="7" spans="1:12" s="232" customFormat="1" ht="28.5" customHeight="1">
      <c r="A7" s="229">
        <v>1</v>
      </c>
      <c r="B7" s="306" t="str">
        <f aca="true" t="shared" si="0" ref="B7:B29">CONCATENATE(H7,"-",J7,"-",K7)</f>
        <v>100M.ENG.-1-4</v>
      </c>
      <c r="C7" s="223"/>
      <c r="D7" s="223">
        <v>202</v>
      </c>
      <c r="E7" s="286">
        <v>34793</v>
      </c>
      <c r="F7" s="287" t="s">
        <v>703</v>
      </c>
      <c r="G7" s="287" t="s">
        <v>701</v>
      </c>
      <c r="H7" s="289" t="s">
        <v>704</v>
      </c>
      <c r="I7" s="289" t="s">
        <v>796</v>
      </c>
      <c r="J7" s="230" t="s">
        <v>848</v>
      </c>
      <c r="K7" s="230" t="s">
        <v>851</v>
      </c>
      <c r="L7" s="231"/>
    </row>
    <row r="8" spans="1:12" s="232" customFormat="1" ht="28.5" customHeight="1" thickBot="1">
      <c r="A8" s="229">
        <v>2</v>
      </c>
      <c r="B8" s="306" t="str">
        <f t="shared" si="0"/>
        <v>100M.ENG.-1-3</v>
      </c>
      <c r="C8" s="223"/>
      <c r="D8" s="223">
        <v>142</v>
      </c>
      <c r="E8" s="91">
        <v>35328</v>
      </c>
      <c r="F8" s="195" t="s">
        <v>708</v>
      </c>
      <c r="G8" s="195" t="s">
        <v>667</v>
      </c>
      <c r="H8" s="289" t="s">
        <v>704</v>
      </c>
      <c r="I8" s="288" t="s">
        <v>797</v>
      </c>
      <c r="J8" s="230" t="s">
        <v>848</v>
      </c>
      <c r="K8" s="230" t="s">
        <v>850</v>
      </c>
      <c r="L8" s="231"/>
    </row>
    <row r="9" spans="1:12" s="232" customFormat="1" ht="28.5" customHeight="1" thickBot="1">
      <c r="A9" s="298">
        <v>3</v>
      </c>
      <c r="B9" s="306" t="str">
        <f t="shared" si="0"/>
        <v>100M.ENG.-1-6</v>
      </c>
      <c r="C9" s="299"/>
      <c r="D9" s="299">
        <v>205</v>
      </c>
      <c r="E9" s="325">
        <v>35431</v>
      </c>
      <c r="F9" s="326" t="s">
        <v>858</v>
      </c>
      <c r="G9" s="326" t="s">
        <v>853</v>
      </c>
      <c r="H9" s="327" t="s">
        <v>704</v>
      </c>
      <c r="I9" s="328"/>
      <c r="J9" s="303" t="s">
        <v>848</v>
      </c>
      <c r="K9" s="303" t="s">
        <v>852</v>
      </c>
      <c r="L9" s="304"/>
    </row>
    <row r="10" spans="1:12" s="232" customFormat="1" ht="28.5" customHeight="1">
      <c r="A10" s="331">
        <v>1</v>
      </c>
      <c r="B10" s="306" t="str">
        <f t="shared" si="0"/>
        <v>1500M-1-1</v>
      </c>
      <c r="C10" s="332"/>
      <c r="D10" s="332">
        <v>219</v>
      </c>
      <c r="E10" s="333">
        <v>35862</v>
      </c>
      <c r="F10" s="334" t="s">
        <v>798</v>
      </c>
      <c r="G10" s="334" t="s">
        <v>701</v>
      </c>
      <c r="H10" s="335" t="s">
        <v>217</v>
      </c>
      <c r="I10" s="335">
        <v>5.03</v>
      </c>
      <c r="J10" s="336" t="s">
        <v>848</v>
      </c>
      <c r="K10" s="336" t="s">
        <v>848</v>
      </c>
      <c r="L10" s="337"/>
    </row>
    <row r="11" spans="1:12" s="232" customFormat="1" ht="28.5" customHeight="1">
      <c r="A11" s="305">
        <v>2</v>
      </c>
      <c r="B11" s="306" t="str">
        <f t="shared" si="0"/>
        <v>1500M-1-2</v>
      </c>
      <c r="C11" s="307"/>
      <c r="D11" s="307">
        <v>211</v>
      </c>
      <c r="E11" s="314">
        <v>35332</v>
      </c>
      <c r="F11" s="315" t="s">
        <v>799</v>
      </c>
      <c r="G11" s="315" t="s">
        <v>854</v>
      </c>
      <c r="H11" s="310" t="s">
        <v>217</v>
      </c>
      <c r="I11" s="310"/>
      <c r="J11" s="312" t="s">
        <v>848</v>
      </c>
      <c r="K11" s="312" t="s">
        <v>862</v>
      </c>
      <c r="L11" s="313"/>
    </row>
    <row r="12" spans="1:12" s="232" customFormat="1" ht="28.5" customHeight="1">
      <c r="A12" s="305">
        <v>3</v>
      </c>
      <c r="B12" s="306" t="str">
        <f t="shared" si="0"/>
        <v>1500M-1-3</v>
      </c>
      <c r="C12" s="307"/>
      <c r="D12" s="307">
        <v>158</v>
      </c>
      <c r="E12" s="314">
        <v>36064</v>
      </c>
      <c r="F12" s="315" t="s">
        <v>714</v>
      </c>
      <c r="G12" s="315" t="s">
        <v>701</v>
      </c>
      <c r="H12" s="310" t="s">
        <v>217</v>
      </c>
      <c r="I12" s="310" t="s">
        <v>800</v>
      </c>
      <c r="J12" s="312" t="s">
        <v>848</v>
      </c>
      <c r="K12" s="312" t="s">
        <v>850</v>
      </c>
      <c r="L12" s="313"/>
    </row>
    <row r="13" spans="1:12" s="232" customFormat="1" ht="28.5" customHeight="1">
      <c r="A13" s="305">
        <v>4</v>
      </c>
      <c r="B13" s="306" t="str">
        <f t="shared" si="0"/>
        <v>1500M-1-4</v>
      </c>
      <c r="C13" s="307"/>
      <c r="D13" s="307">
        <v>139</v>
      </c>
      <c r="E13" s="314">
        <v>35516</v>
      </c>
      <c r="F13" s="315" t="s">
        <v>801</v>
      </c>
      <c r="G13" s="315" t="s">
        <v>855</v>
      </c>
      <c r="H13" s="310" t="s">
        <v>217</v>
      </c>
      <c r="I13" s="310" t="s">
        <v>802</v>
      </c>
      <c r="J13" s="312" t="s">
        <v>848</v>
      </c>
      <c r="K13" s="312" t="s">
        <v>851</v>
      </c>
      <c r="L13" s="313"/>
    </row>
    <row r="14" spans="1:12" s="232" customFormat="1" ht="28.5" customHeight="1" thickBot="1">
      <c r="A14" s="316">
        <v>5</v>
      </c>
      <c r="B14" s="306" t="str">
        <f t="shared" si="0"/>
        <v>1500M-1-5</v>
      </c>
      <c r="C14" s="318"/>
      <c r="D14" s="318">
        <v>217</v>
      </c>
      <c r="E14" s="319">
        <v>34882</v>
      </c>
      <c r="F14" s="320" t="s">
        <v>803</v>
      </c>
      <c r="G14" s="320" t="s">
        <v>701</v>
      </c>
      <c r="H14" s="321" t="s">
        <v>217</v>
      </c>
      <c r="I14" s="321"/>
      <c r="J14" s="323" t="s">
        <v>848</v>
      </c>
      <c r="K14" s="323" t="s">
        <v>849</v>
      </c>
      <c r="L14" s="324"/>
    </row>
    <row r="15" spans="1:12" s="232" customFormat="1" ht="28.5" customHeight="1" thickBot="1">
      <c r="A15" s="338">
        <v>1</v>
      </c>
      <c r="B15" s="306" t="str">
        <f t="shared" si="0"/>
        <v>200M-1-4</v>
      </c>
      <c r="C15" s="339"/>
      <c r="D15" s="339">
        <v>220</v>
      </c>
      <c r="E15" s="340" t="s">
        <v>790</v>
      </c>
      <c r="F15" s="341" t="s">
        <v>791</v>
      </c>
      <c r="G15" s="341" t="s">
        <v>701</v>
      </c>
      <c r="H15" s="342" t="s">
        <v>251</v>
      </c>
      <c r="I15" s="343">
        <v>28.5</v>
      </c>
      <c r="J15" s="344" t="s">
        <v>848</v>
      </c>
      <c r="K15" s="344" t="s">
        <v>851</v>
      </c>
      <c r="L15" s="345"/>
    </row>
    <row r="16" spans="1:12" s="232" customFormat="1" ht="28.5" customHeight="1" thickBot="1">
      <c r="A16" s="294">
        <v>1</v>
      </c>
      <c r="B16" s="306" t="str">
        <f>CONCATENATE(H16,"-",J16,"-",K16)</f>
        <v>200M-1-5</v>
      </c>
      <c r="C16" s="329"/>
      <c r="D16" s="329">
        <v>202</v>
      </c>
      <c r="E16" s="372">
        <v>34793</v>
      </c>
      <c r="F16" s="373" t="s">
        <v>703</v>
      </c>
      <c r="G16" s="373" t="s">
        <v>701</v>
      </c>
      <c r="H16" s="362" t="s">
        <v>251</v>
      </c>
      <c r="I16" s="373" t="s">
        <v>806</v>
      </c>
      <c r="J16" s="296" t="s">
        <v>848</v>
      </c>
      <c r="K16" s="296" t="s">
        <v>849</v>
      </c>
      <c r="L16" s="330"/>
    </row>
    <row r="17" spans="1:12" s="232" customFormat="1" ht="28.5" customHeight="1" thickBot="1">
      <c r="A17" s="351">
        <v>1</v>
      </c>
      <c r="B17" s="306" t="str">
        <f t="shared" si="0"/>
        <v>3000M--</v>
      </c>
      <c r="C17" s="352"/>
      <c r="D17" s="352">
        <v>138</v>
      </c>
      <c r="E17" s="353">
        <v>35077</v>
      </c>
      <c r="F17" s="354" t="s">
        <v>706</v>
      </c>
      <c r="G17" s="354" t="s">
        <v>707</v>
      </c>
      <c r="H17" s="377" t="s">
        <v>276</v>
      </c>
      <c r="I17" s="354"/>
      <c r="J17" s="355"/>
      <c r="K17" s="355"/>
      <c r="L17" s="484" t="s">
        <v>874</v>
      </c>
    </row>
    <row r="18" spans="1:12" s="232" customFormat="1" ht="28.5" customHeight="1">
      <c r="A18" s="294">
        <v>1</v>
      </c>
      <c r="B18" s="306" t="str">
        <f t="shared" si="0"/>
        <v>3000M.ENG.-1-1</v>
      </c>
      <c r="C18" s="329"/>
      <c r="D18" s="329">
        <v>201</v>
      </c>
      <c r="E18" s="290">
        <v>34709</v>
      </c>
      <c r="F18" s="291" t="s">
        <v>702</v>
      </c>
      <c r="G18" s="291" t="s">
        <v>701</v>
      </c>
      <c r="H18" s="292" t="s">
        <v>700</v>
      </c>
      <c r="I18" s="292" t="s">
        <v>804</v>
      </c>
      <c r="J18" s="296" t="s">
        <v>848</v>
      </c>
      <c r="K18" s="296" t="s">
        <v>848</v>
      </c>
      <c r="L18" s="330"/>
    </row>
    <row r="19" spans="1:12" s="232" customFormat="1" ht="28.5" customHeight="1" thickBot="1">
      <c r="A19" s="298">
        <v>2</v>
      </c>
      <c r="B19" s="306" t="str">
        <f t="shared" si="0"/>
        <v>3000M.ENG.-1-2</v>
      </c>
      <c r="C19" s="299"/>
      <c r="D19" s="299">
        <v>138</v>
      </c>
      <c r="E19" s="357">
        <v>35077</v>
      </c>
      <c r="F19" s="358" t="s">
        <v>706</v>
      </c>
      <c r="G19" s="358" t="s">
        <v>707</v>
      </c>
      <c r="H19" s="302" t="s">
        <v>700</v>
      </c>
      <c r="I19" s="359"/>
      <c r="J19" s="303" t="s">
        <v>848</v>
      </c>
      <c r="K19" s="303" t="s">
        <v>862</v>
      </c>
      <c r="L19" s="304"/>
    </row>
    <row r="20" spans="1:12" s="232" customFormat="1" ht="28.5" customHeight="1" thickBot="1">
      <c r="A20" s="351">
        <v>1</v>
      </c>
      <c r="B20" s="306" t="str">
        <f t="shared" si="0"/>
        <v>400M-1-4</v>
      </c>
      <c r="C20" s="352"/>
      <c r="D20" s="352">
        <v>207</v>
      </c>
      <c r="E20" s="374">
        <v>35697</v>
      </c>
      <c r="F20" s="375" t="s">
        <v>709</v>
      </c>
      <c r="G20" s="375" t="s">
        <v>667</v>
      </c>
      <c r="H20" s="376" t="s">
        <v>252</v>
      </c>
      <c r="I20" s="376" t="s">
        <v>805</v>
      </c>
      <c r="J20" s="355" t="s">
        <v>848</v>
      </c>
      <c r="K20" s="355" t="s">
        <v>851</v>
      </c>
      <c r="L20" s="356"/>
    </row>
    <row r="21" spans="1:12" s="389" customFormat="1" ht="28.5" customHeight="1" thickBot="1">
      <c r="A21" s="380">
        <v>2</v>
      </c>
      <c r="B21" s="381" t="str">
        <f t="shared" si="0"/>
        <v>400M.ENG.-1-5</v>
      </c>
      <c r="C21" s="382"/>
      <c r="D21" s="382">
        <v>136</v>
      </c>
      <c r="E21" s="383">
        <v>35195</v>
      </c>
      <c r="F21" s="384" t="s">
        <v>807</v>
      </c>
      <c r="G21" s="384" t="s">
        <v>701</v>
      </c>
      <c r="H21" s="385" t="s">
        <v>705</v>
      </c>
      <c r="I21" s="386" t="s">
        <v>808</v>
      </c>
      <c r="J21" s="387" t="s">
        <v>848</v>
      </c>
      <c r="K21" s="387" t="s">
        <v>849</v>
      </c>
      <c r="L21" s="388"/>
    </row>
    <row r="22" spans="1:12" s="232" customFormat="1" ht="28.5" customHeight="1">
      <c r="A22" s="331">
        <v>1</v>
      </c>
      <c r="B22" s="306" t="str">
        <f t="shared" si="0"/>
        <v>5000M-1-1</v>
      </c>
      <c r="C22" s="363"/>
      <c r="D22" s="363">
        <v>201</v>
      </c>
      <c r="E22" s="333">
        <v>34709</v>
      </c>
      <c r="F22" s="334" t="s">
        <v>702</v>
      </c>
      <c r="G22" s="334" t="s">
        <v>701</v>
      </c>
      <c r="H22" s="335" t="s">
        <v>277</v>
      </c>
      <c r="I22" s="335" t="s">
        <v>809</v>
      </c>
      <c r="J22" s="336" t="s">
        <v>848</v>
      </c>
      <c r="K22" s="336" t="s">
        <v>848</v>
      </c>
      <c r="L22" s="364"/>
    </row>
    <row r="23" spans="1:12" s="232" customFormat="1" ht="28.5" customHeight="1" thickBot="1">
      <c r="A23" s="316">
        <v>2</v>
      </c>
      <c r="B23" s="306" t="str">
        <f t="shared" si="0"/>
        <v>5000M-1-2</v>
      </c>
      <c r="C23" s="318"/>
      <c r="D23" s="318">
        <v>135</v>
      </c>
      <c r="E23" s="365">
        <v>35150</v>
      </c>
      <c r="F23" s="320" t="s">
        <v>810</v>
      </c>
      <c r="G23" s="320" t="s">
        <v>667</v>
      </c>
      <c r="H23" s="321" t="s">
        <v>277</v>
      </c>
      <c r="I23" s="321" t="s">
        <v>811</v>
      </c>
      <c r="J23" s="323" t="s">
        <v>848</v>
      </c>
      <c r="K23" s="323" t="s">
        <v>862</v>
      </c>
      <c r="L23" s="324"/>
    </row>
    <row r="24" spans="1:12" s="232" customFormat="1" ht="28.5" customHeight="1">
      <c r="A24" s="229">
        <v>1</v>
      </c>
      <c r="B24" s="306" t="str">
        <f t="shared" si="0"/>
        <v>800M-1-3</v>
      </c>
      <c r="C24" s="233"/>
      <c r="D24" s="233">
        <v>219</v>
      </c>
      <c r="E24" s="91">
        <v>35862</v>
      </c>
      <c r="F24" s="195" t="s">
        <v>798</v>
      </c>
      <c r="G24" s="195" t="s">
        <v>701</v>
      </c>
      <c r="H24" s="288" t="s">
        <v>110</v>
      </c>
      <c r="I24" s="288">
        <v>2.3</v>
      </c>
      <c r="J24" s="230" t="s">
        <v>848</v>
      </c>
      <c r="K24" s="230" t="s">
        <v>850</v>
      </c>
      <c r="L24" s="235"/>
    </row>
    <row r="25" spans="1:12" s="232" customFormat="1" ht="28.5" customHeight="1">
      <c r="A25" s="229">
        <v>2</v>
      </c>
      <c r="B25" s="306" t="str">
        <f t="shared" si="0"/>
        <v>800M--</v>
      </c>
      <c r="C25" s="233"/>
      <c r="D25" s="233">
        <v>211</v>
      </c>
      <c r="E25" s="91">
        <v>35332</v>
      </c>
      <c r="F25" s="195" t="s">
        <v>799</v>
      </c>
      <c r="G25" s="195" t="s">
        <v>854</v>
      </c>
      <c r="H25" s="288" t="s">
        <v>110</v>
      </c>
      <c r="I25" s="288"/>
      <c r="J25" s="230"/>
      <c r="K25" s="230"/>
      <c r="L25" s="235" t="s">
        <v>874</v>
      </c>
    </row>
    <row r="26" spans="1:12" s="232" customFormat="1" ht="28.5" customHeight="1">
      <c r="A26" s="229">
        <v>3</v>
      </c>
      <c r="B26" s="306" t="str">
        <f t="shared" si="0"/>
        <v>800M-1-4</v>
      </c>
      <c r="C26" s="233"/>
      <c r="D26" s="233">
        <v>139</v>
      </c>
      <c r="E26" s="91">
        <v>35516</v>
      </c>
      <c r="F26" s="195" t="s">
        <v>801</v>
      </c>
      <c r="G26" s="195" t="s">
        <v>855</v>
      </c>
      <c r="H26" s="288" t="s">
        <v>110</v>
      </c>
      <c r="I26" s="288" t="s">
        <v>812</v>
      </c>
      <c r="J26" s="230" t="s">
        <v>848</v>
      </c>
      <c r="K26" s="230" t="s">
        <v>851</v>
      </c>
      <c r="L26" s="235"/>
    </row>
    <row r="27" spans="1:12" s="232" customFormat="1" ht="28.5" customHeight="1">
      <c r="A27" s="229">
        <v>4</v>
      </c>
      <c r="B27" s="306" t="str">
        <f t="shared" si="0"/>
        <v>800M-1-2</v>
      </c>
      <c r="C27" s="233"/>
      <c r="D27" s="233">
        <v>217</v>
      </c>
      <c r="E27" s="91">
        <v>34882</v>
      </c>
      <c r="F27" s="195" t="s">
        <v>803</v>
      </c>
      <c r="G27" s="195" t="s">
        <v>701</v>
      </c>
      <c r="H27" s="288" t="s">
        <v>110</v>
      </c>
      <c r="I27" s="288"/>
      <c r="J27" s="230" t="s">
        <v>848</v>
      </c>
      <c r="K27" s="230" t="s">
        <v>862</v>
      </c>
      <c r="L27" s="235"/>
    </row>
    <row r="28" spans="1:12" s="232" customFormat="1" ht="28.5" customHeight="1">
      <c r="A28" s="229">
        <v>5</v>
      </c>
      <c r="B28" s="306" t="str">
        <f t="shared" si="0"/>
        <v>800M-1-5</v>
      </c>
      <c r="C28" s="233"/>
      <c r="D28" s="233">
        <v>147</v>
      </c>
      <c r="E28" s="91" t="s">
        <v>813</v>
      </c>
      <c r="F28" s="195" t="s">
        <v>814</v>
      </c>
      <c r="G28" s="195" t="s">
        <v>855</v>
      </c>
      <c r="H28" s="288" t="s">
        <v>110</v>
      </c>
      <c r="I28" s="288" t="s">
        <v>815</v>
      </c>
      <c r="J28" s="230" t="s">
        <v>848</v>
      </c>
      <c r="K28" s="230" t="s">
        <v>849</v>
      </c>
      <c r="L28" s="235"/>
    </row>
    <row r="29" spans="1:12" s="232" customFormat="1" ht="28.5" customHeight="1" thickBot="1">
      <c r="A29" s="298">
        <v>6</v>
      </c>
      <c r="B29" s="306" t="str">
        <f t="shared" si="0"/>
        <v>800M-1-6</v>
      </c>
      <c r="C29" s="299"/>
      <c r="D29" s="299">
        <v>214</v>
      </c>
      <c r="E29" s="300">
        <v>35304</v>
      </c>
      <c r="F29" s="301" t="s">
        <v>816</v>
      </c>
      <c r="G29" s="301" t="s">
        <v>817</v>
      </c>
      <c r="H29" s="302" t="s">
        <v>110</v>
      </c>
      <c r="I29" s="302"/>
      <c r="J29" s="303" t="s">
        <v>848</v>
      </c>
      <c r="K29" s="303" t="s">
        <v>852</v>
      </c>
      <c r="L29" s="304"/>
    </row>
    <row r="30" spans="1:12" s="232" customFormat="1" ht="28.5" customHeight="1" thickBot="1">
      <c r="A30" s="316">
        <v>1</v>
      </c>
      <c r="B30" s="317" t="str">
        <f>CONCATENATE(H30,"-",L30)</f>
        <v>CİRİT-1</v>
      </c>
      <c r="C30" s="318"/>
      <c r="D30" s="318">
        <v>132</v>
      </c>
      <c r="E30" s="319">
        <v>35614</v>
      </c>
      <c r="F30" s="320" t="s">
        <v>713</v>
      </c>
      <c r="G30" s="320" t="s">
        <v>856</v>
      </c>
      <c r="H30" s="321" t="s">
        <v>220</v>
      </c>
      <c r="I30" s="321">
        <v>50.85</v>
      </c>
      <c r="J30" s="323"/>
      <c r="K30" s="323"/>
      <c r="L30" s="324">
        <v>1</v>
      </c>
    </row>
    <row r="31" spans="1:12" s="232" customFormat="1" ht="28.5" customHeight="1">
      <c r="A31" s="294">
        <v>1</v>
      </c>
      <c r="B31" s="347" t="str">
        <f aca="true" t="shared" si="1" ref="B31:B55">CONCATENATE(H31,"-",L31)</f>
        <v>ÇEKİÇ-3</v>
      </c>
      <c r="C31" s="295"/>
      <c r="D31" s="295">
        <v>131</v>
      </c>
      <c r="E31" s="290">
        <v>35839</v>
      </c>
      <c r="F31" s="291" t="s">
        <v>818</v>
      </c>
      <c r="G31" s="291" t="s">
        <v>701</v>
      </c>
      <c r="H31" s="292" t="s">
        <v>279</v>
      </c>
      <c r="I31" s="292" t="s">
        <v>819</v>
      </c>
      <c r="J31" s="296"/>
      <c r="K31" s="296"/>
      <c r="L31" s="297">
        <v>3</v>
      </c>
    </row>
    <row r="32" spans="1:12" s="232" customFormat="1" ht="28.5" customHeight="1">
      <c r="A32" s="229">
        <v>2</v>
      </c>
      <c r="B32" s="306" t="str">
        <f t="shared" si="1"/>
        <v>ÇEKİÇ-5</v>
      </c>
      <c r="C32" s="223"/>
      <c r="D32" s="223">
        <v>144</v>
      </c>
      <c r="E32" s="91">
        <v>35554</v>
      </c>
      <c r="F32" s="195" t="s">
        <v>820</v>
      </c>
      <c r="G32" s="195" t="s">
        <v>701</v>
      </c>
      <c r="H32" s="288" t="s">
        <v>279</v>
      </c>
      <c r="I32" s="288" t="s">
        <v>821</v>
      </c>
      <c r="J32" s="230"/>
      <c r="K32" s="230"/>
      <c r="L32" s="231">
        <v>5</v>
      </c>
    </row>
    <row r="33" spans="1:12" s="232" customFormat="1" ht="28.5" customHeight="1">
      <c r="A33" s="229">
        <v>3</v>
      </c>
      <c r="B33" s="306" t="str">
        <f t="shared" si="1"/>
        <v>ÇEKİÇ-1</v>
      </c>
      <c r="C33" s="223"/>
      <c r="D33" s="223">
        <v>204</v>
      </c>
      <c r="E33" s="91">
        <v>35796</v>
      </c>
      <c r="F33" s="195" t="s">
        <v>822</v>
      </c>
      <c r="G33" s="195" t="s">
        <v>701</v>
      </c>
      <c r="H33" s="288" t="s">
        <v>279</v>
      </c>
      <c r="I33" s="288"/>
      <c r="J33" s="230"/>
      <c r="K33" s="230"/>
      <c r="L33" s="231">
        <v>1</v>
      </c>
    </row>
    <row r="34" spans="1:12" s="232" customFormat="1" ht="28.5" customHeight="1">
      <c r="A34" s="229">
        <v>4</v>
      </c>
      <c r="B34" s="306" t="str">
        <f t="shared" si="1"/>
        <v>ÇEKİÇ-4</v>
      </c>
      <c r="C34" s="223"/>
      <c r="D34" s="223">
        <v>215</v>
      </c>
      <c r="E34" s="91">
        <v>36122</v>
      </c>
      <c r="F34" s="195" t="s">
        <v>823</v>
      </c>
      <c r="G34" s="195" t="s">
        <v>701</v>
      </c>
      <c r="H34" s="288" t="s">
        <v>279</v>
      </c>
      <c r="I34" s="288" t="s">
        <v>824</v>
      </c>
      <c r="J34" s="230"/>
      <c r="K34" s="230"/>
      <c r="L34" s="231">
        <v>4</v>
      </c>
    </row>
    <row r="35" spans="1:12" s="232" customFormat="1" ht="28.5" customHeight="1" thickBot="1">
      <c r="A35" s="298">
        <v>5</v>
      </c>
      <c r="B35" s="306" t="str">
        <f t="shared" si="1"/>
        <v>ÇEKİÇ-2</v>
      </c>
      <c r="C35" s="299"/>
      <c r="D35" s="299">
        <v>146</v>
      </c>
      <c r="E35" s="300">
        <v>35543</v>
      </c>
      <c r="F35" s="301" t="s">
        <v>825</v>
      </c>
      <c r="G35" s="301" t="s">
        <v>856</v>
      </c>
      <c r="H35" s="302" t="s">
        <v>279</v>
      </c>
      <c r="I35" s="302">
        <v>47.74</v>
      </c>
      <c r="J35" s="303"/>
      <c r="K35" s="303"/>
      <c r="L35" s="304">
        <v>2</v>
      </c>
    </row>
    <row r="36" spans="1:12" s="232" customFormat="1" ht="28.5" customHeight="1">
      <c r="A36" s="331">
        <v>1</v>
      </c>
      <c r="B36" s="306" t="str">
        <f t="shared" si="1"/>
        <v>DİSK-2</v>
      </c>
      <c r="C36" s="332"/>
      <c r="D36" s="332">
        <v>134</v>
      </c>
      <c r="E36" s="333">
        <v>35065</v>
      </c>
      <c r="F36" s="334" t="s">
        <v>826</v>
      </c>
      <c r="G36" s="334" t="s">
        <v>701</v>
      </c>
      <c r="H36" s="335" t="s">
        <v>219</v>
      </c>
      <c r="I36" s="335" t="s">
        <v>827</v>
      </c>
      <c r="J36" s="336"/>
      <c r="K36" s="336"/>
      <c r="L36" s="337">
        <v>2</v>
      </c>
    </row>
    <row r="37" spans="1:12" s="232" customFormat="1" ht="28.5" customHeight="1">
      <c r="A37" s="305">
        <v>2</v>
      </c>
      <c r="B37" s="306" t="str">
        <f t="shared" si="1"/>
        <v>DİSK-1</v>
      </c>
      <c r="C37" s="307"/>
      <c r="D37" s="307">
        <v>200</v>
      </c>
      <c r="E37" s="314">
        <v>35839</v>
      </c>
      <c r="F37" s="315" t="s">
        <v>828</v>
      </c>
      <c r="G37" s="315" t="s">
        <v>860</v>
      </c>
      <c r="H37" s="310" t="s">
        <v>219</v>
      </c>
      <c r="I37" s="310" t="s">
        <v>829</v>
      </c>
      <c r="J37" s="312"/>
      <c r="K37" s="312"/>
      <c r="L37" s="313">
        <v>1</v>
      </c>
    </row>
    <row r="38" spans="1:12" s="232" customFormat="1" ht="28.5" customHeight="1">
      <c r="A38" s="305">
        <v>3</v>
      </c>
      <c r="B38" s="306" t="str">
        <f t="shared" si="1"/>
        <v>DİSK-3</v>
      </c>
      <c r="C38" s="307"/>
      <c r="D38" s="307">
        <v>208</v>
      </c>
      <c r="E38" s="308">
        <v>34792</v>
      </c>
      <c r="F38" s="309" t="s">
        <v>830</v>
      </c>
      <c r="G38" s="309" t="s">
        <v>701</v>
      </c>
      <c r="H38" s="311" t="s">
        <v>219</v>
      </c>
      <c r="I38" s="311">
        <v>34.22</v>
      </c>
      <c r="J38" s="312"/>
      <c r="K38" s="312"/>
      <c r="L38" s="313">
        <v>3</v>
      </c>
    </row>
    <row r="39" spans="1:12" s="232" customFormat="1" ht="28.5" customHeight="1" thickBot="1">
      <c r="A39" s="316">
        <v>4</v>
      </c>
      <c r="B39" s="306" t="str">
        <f t="shared" si="1"/>
        <v>DİSK-4</v>
      </c>
      <c r="C39" s="318"/>
      <c r="D39" s="318">
        <v>133</v>
      </c>
      <c r="E39" s="319">
        <v>35431</v>
      </c>
      <c r="F39" s="320" t="s">
        <v>831</v>
      </c>
      <c r="G39" s="320" t="s">
        <v>856</v>
      </c>
      <c r="H39" s="321" t="s">
        <v>219</v>
      </c>
      <c r="I39" s="321">
        <v>37.75</v>
      </c>
      <c r="J39" s="323"/>
      <c r="K39" s="323"/>
      <c r="L39" s="324">
        <v>4</v>
      </c>
    </row>
    <row r="40" spans="1:12" s="232" customFormat="1" ht="28.5" customHeight="1">
      <c r="A40" s="229">
        <v>1</v>
      </c>
      <c r="B40" s="306" t="str">
        <f t="shared" si="1"/>
        <v>GÜLLE-1</v>
      </c>
      <c r="C40" s="223"/>
      <c r="D40" s="223">
        <v>210</v>
      </c>
      <c r="E40" s="91">
        <v>35874</v>
      </c>
      <c r="F40" s="195" t="s">
        <v>832</v>
      </c>
      <c r="G40" s="195" t="s">
        <v>856</v>
      </c>
      <c r="H40" s="288" t="s">
        <v>218</v>
      </c>
      <c r="I40" s="288" t="s">
        <v>833</v>
      </c>
      <c r="J40" s="230"/>
      <c r="K40" s="230"/>
      <c r="L40" s="231">
        <v>1</v>
      </c>
    </row>
    <row r="41" spans="1:12" s="232" customFormat="1" ht="28.5" customHeight="1" thickBot="1">
      <c r="A41" s="298">
        <v>2</v>
      </c>
      <c r="B41" s="317" t="str">
        <f>CONCATENATE(H41,"-",L41)</f>
        <v>GÜLLE-2</v>
      </c>
      <c r="C41" s="299"/>
      <c r="D41" s="299">
        <v>239</v>
      </c>
      <c r="E41" s="300">
        <v>34907</v>
      </c>
      <c r="F41" s="301" t="s">
        <v>859</v>
      </c>
      <c r="G41" s="301" t="s">
        <v>860</v>
      </c>
      <c r="H41" s="302" t="s">
        <v>218</v>
      </c>
      <c r="I41" s="302" t="s">
        <v>861</v>
      </c>
      <c r="J41" s="303"/>
      <c r="K41" s="303"/>
      <c r="L41" s="304">
        <v>2</v>
      </c>
    </row>
    <row r="42" spans="1:12" s="232" customFormat="1" ht="28.5" customHeight="1">
      <c r="A42" s="346">
        <v>1</v>
      </c>
      <c r="B42" s="347" t="str">
        <f t="shared" si="1"/>
        <v>SIRIK-1</v>
      </c>
      <c r="C42" s="348"/>
      <c r="D42" s="348">
        <v>209</v>
      </c>
      <c r="E42" s="366">
        <v>35651</v>
      </c>
      <c r="F42" s="367" t="s">
        <v>834</v>
      </c>
      <c r="G42" s="367" t="s">
        <v>835</v>
      </c>
      <c r="H42" s="368" t="s">
        <v>254</v>
      </c>
      <c r="I42" s="368" t="s">
        <v>836</v>
      </c>
      <c r="J42" s="370"/>
      <c r="K42" s="349"/>
      <c r="L42" s="350">
        <v>1</v>
      </c>
    </row>
    <row r="43" spans="1:12" s="232" customFormat="1" ht="28.5" customHeight="1">
      <c r="A43" s="394">
        <v>2</v>
      </c>
      <c r="B43" s="395" t="str">
        <f t="shared" si="1"/>
        <v>SIRIK-2</v>
      </c>
      <c r="C43" s="360"/>
      <c r="D43" s="360">
        <v>148</v>
      </c>
      <c r="E43" s="396">
        <v>35724</v>
      </c>
      <c r="F43" s="397" t="s">
        <v>837</v>
      </c>
      <c r="G43" s="397" t="s">
        <v>856</v>
      </c>
      <c r="H43" s="398" t="s">
        <v>254</v>
      </c>
      <c r="I43" s="398">
        <v>3.2</v>
      </c>
      <c r="J43" s="371"/>
      <c r="K43" s="371"/>
      <c r="L43" s="361">
        <v>2</v>
      </c>
    </row>
    <row r="44" spans="1:12" s="232" customFormat="1" ht="28.5" customHeight="1">
      <c r="A44" s="390">
        <v>1</v>
      </c>
      <c r="B44" s="379" t="str">
        <f t="shared" si="1"/>
        <v>UZUN-3</v>
      </c>
      <c r="C44" s="399"/>
      <c r="D44" s="399">
        <v>140</v>
      </c>
      <c r="E44" s="91">
        <v>34844</v>
      </c>
      <c r="F44" s="195" t="s">
        <v>710</v>
      </c>
      <c r="G44" s="195" t="s">
        <v>857</v>
      </c>
      <c r="H44" s="288" t="s">
        <v>61</v>
      </c>
      <c r="I44" s="288">
        <v>5.78</v>
      </c>
      <c r="J44" s="392"/>
      <c r="K44" s="392"/>
      <c r="L44" s="393">
        <v>3</v>
      </c>
    </row>
    <row r="45" spans="1:12" s="232" customFormat="1" ht="28.5" customHeight="1">
      <c r="A45" s="390">
        <v>2</v>
      </c>
      <c r="B45" s="379" t="str">
        <f t="shared" si="1"/>
        <v>UZUN-1</v>
      </c>
      <c r="C45" s="399"/>
      <c r="D45" s="399">
        <v>205</v>
      </c>
      <c r="E45" s="91">
        <v>35431</v>
      </c>
      <c r="F45" s="195" t="s">
        <v>858</v>
      </c>
      <c r="G45" s="195" t="s">
        <v>853</v>
      </c>
      <c r="H45" s="288" t="s">
        <v>61</v>
      </c>
      <c r="I45" s="288"/>
      <c r="J45" s="392"/>
      <c r="K45" s="392"/>
      <c r="L45" s="393">
        <v>1</v>
      </c>
    </row>
    <row r="46" spans="1:12" s="232" customFormat="1" ht="28.5" customHeight="1">
      <c r="A46" s="400">
        <v>3</v>
      </c>
      <c r="B46" s="401" t="str">
        <f>CONCATENATE(H46,"-",L46)</f>
        <v>UZUN-2</v>
      </c>
      <c r="C46" s="391"/>
      <c r="D46" s="391">
        <v>567</v>
      </c>
      <c r="E46" s="402">
        <v>35374</v>
      </c>
      <c r="F46" s="403" t="s">
        <v>863</v>
      </c>
      <c r="G46" s="403" t="s">
        <v>701</v>
      </c>
      <c r="H46" s="404" t="s">
        <v>61</v>
      </c>
      <c r="I46" s="404" t="s">
        <v>864</v>
      </c>
      <c r="J46" s="405"/>
      <c r="K46" s="405"/>
      <c r="L46" s="406">
        <v>2</v>
      </c>
    </row>
    <row r="47" spans="1:12" s="232" customFormat="1" ht="28.5" customHeight="1">
      <c r="A47" s="305">
        <v>1</v>
      </c>
      <c r="B47" s="306" t="str">
        <f t="shared" si="1"/>
        <v>ÜÇADIM-</v>
      </c>
      <c r="C47" s="307"/>
      <c r="D47" s="307">
        <v>140</v>
      </c>
      <c r="E47" s="314">
        <v>34844</v>
      </c>
      <c r="F47" s="315" t="s">
        <v>710</v>
      </c>
      <c r="G47" s="315" t="s">
        <v>857</v>
      </c>
      <c r="H47" s="310" t="s">
        <v>253</v>
      </c>
      <c r="I47" s="310" t="s">
        <v>838</v>
      </c>
      <c r="J47" s="312"/>
      <c r="K47" s="312" t="s">
        <v>874</v>
      </c>
      <c r="L47" s="313"/>
    </row>
    <row r="48" spans="1:12" s="232" customFormat="1" ht="28.5" customHeight="1">
      <c r="A48" s="305">
        <v>2</v>
      </c>
      <c r="B48" s="306" t="str">
        <f t="shared" si="1"/>
        <v>ÜÇADIM-1</v>
      </c>
      <c r="C48" s="307"/>
      <c r="D48" s="307">
        <v>206</v>
      </c>
      <c r="E48" s="314">
        <v>35431</v>
      </c>
      <c r="F48" s="315" t="s">
        <v>839</v>
      </c>
      <c r="G48" s="315" t="s">
        <v>856</v>
      </c>
      <c r="H48" s="310" t="s">
        <v>253</v>
      </c>
      <c r="I48" s="310">
        <v>11.46</v>
      </c>
      <c r="J48" s="312"/>
      <c r="K48" s="312"/>
      <c r="L48" s="313">
        <v>1</v>
      </c>
    </row>
    <row r="49" spans="1:12" s="232" customFormat="1" ht="28.5" customHeight="1">
      <c r="A49" s="305">
        <v>3</v>
      </c>
      <c r="B49" s="306" t="str">
        <f t="shared" si="1"/>
        <v>ÜÇADIM-3</v>
      </c>
      <c r="C49" s="307"/>
      <c r="D49" s="307">
        <v>137</v>
      </c>
      <c r="E49" s="314" t="s">
        <v>840</v>
      </c>
      <c r="F49" s="315" t="s">
        <v>841</v>
      </c>
      <c r="G49" s="315" t="s">
        <v>842</v>
      </c>
      <c r="H49" s="310" t="s">
        <v>253</v>
      </c>
      <c r="I49" s="310">
        <v>12.09</v>
      </c>
      <c r="J49" s="312"/>
      <c r="K49" s="312"/>
      <c r="L49" s="313">
        <v>3</v>
      </c>
    </row>
    <row r="50" spans="1:12" s="232" customFormat="1" ht="28.5" customHeight="1" thickBot="1">
      <c r="A50" s="316">
        <v>4</v>
      </c>
      <c r="B50" s="317" t="str">
        <f>CONCATENATE(H50,"-",L50)</f>
        <v>ÜÇADIM-2</v>
      </c>
      <c r="C50" s="318"/>
      <c r="D50" s="318">
        <v>567</v>
      </c>
      <c r="E50" s="319">
        <v>35374</v>
      </c>
      <c r="F50" s="320" t="s">
        <v>863</v>
      </c>
      <c r="G50" s="320" t="s">
        <v>701</v>
      </c>
      <c r="H50" s="321" t="s">
        <v>253</v>
      </c>
      <c r="I50" s="321" t="s">
        <v>865</v>
      </c>
      <c r="J50" s="323"/>
      <c r="K50" s="323"/>
      <c r="L50" s="324">
        <v>2</v>
      </c>
    </row>
    <row r="51" spans="1:12" s="232" customFormat="1" ht="28.5" customHeight="1">
      <c r="A51" s="294">
        <v>1</v>
      </c>
      <c r="B51" s="347" t="str">
        <f t="shared" si="1"/>
        <v>YÜKSEK-4</v>
      </c>
      <c r="C51" s="329"/>
      <c r="D51" s="329">
        <v>206</v>
      </c>
      <c r="E51" s="290">
        <v>35431</v>
      </c>
      <c r="F51" s="291" t="s">
        <v>839</v>
      </c>
      <c r="G51" s="291" t="s">
        <v>856</v>
      </c>
      <c r="H51" s="292" t="s">
        <v>62</v>
      </c>
      <c r="I51" s="292">
        <v>1.65</v>
      </c>
      <c r="J51" s="369"/>
      <c r="K51" s="296"/>
      <c r="L51" s="330">
        <v>4</v>
      </c>
    </row>
    <row r="52" spans="1:12" s="232" customFormat="1" ht="28.5" customHeight="1">
      <c r="A52" s="229">
        <v>2</v>
      </c>
      <c r="B52" s="306" t="str">
        <f t="shared" si="1"/>
        <v>YÜKSEK-2</v>
      </c>
      <c r="C52" s="233"/>
      <c r="D52" s="233">
        <v>141</v>
      </c>
      <c r="E52" s="91">
        <v>35796</v>
      </c>
      <c r="F52" s="195" t="s">
        <v>843</v>
      </c>
      <c r="G52" s="195" t="s">
        <v>844</v>
      </c>
      <c r="H52" s="288" t="s">
        <v>62</v>
      </c>
      <c r="I52" s="288">
        <v>1.63</v>
      </c>
      <c r="J52" s="234"/>
      <c r="K52" s="230"/>
      <c r="L52" s="235">
        <v>2</v>
      </c>
    </row>
    <row r="53" spans="1:12" s="232" customFormat="1" ht="28.5" customHeight="1">
      <c r="A53" s="229">
        <v>3</v>
      </c>
      <c r="B53" s="306" t="str">
        <f t="shared" si="1"/>
        <v>YÜKSEK-1</v>
      </c>
      <c r="C53" s="233"/>
      <c r="D53" s="233">
        <v>145</v>
      </c>
      <c r="E53" s="91">
        <v>35896</v>
      </c>
      <c r="F53" s="195" t="s">
        <v>845</v>
      </c>
      <c r="G53" s="195" t="s">
        <v>701</v>
      </c>
      <c r="H53" s="288" t="s">
        <v>62</v>
      </c>
      <c r="I53" s="288" t="s">
        <v>846</v>
      </c>
      <c r="J53" s="234"/>
      <c r="K53" s="230"/>
      <c r="L53" s="235">
        <v>1</v>
      </c>
    </row>
    <row r="54" spans="1:12" s="232" customFormat="1" ht="28.5" customHeight="1">
      <c r="A54" s="229">
        <v>4</v>
      </c>
      <c r="B54" s="306" t="str">
        <f t="shared" si="1"/>
        <v>YÜKSEK-5</v>
      </c>
      <c r="C54" s="233"/>
      <c r="D54" s="233">
        <v>199</v>
      </c>
      <c r="E54" s="91">
        <v>34882</v>
      </c>
      <c r="F54" s="195" t="s">
        <v>712</v>
      </c>
      <c r="G54" s="195" t="s">
        <v>711</v>
      </c>
      <c r="H54" s="288" t="s">
        <v>62</v>
      </c>
      <c r="I54" s="288">
        <v>1.77</v>
      </c>
      <c r="J54" s="234"/>
      <c r="K54" s="230"/>
      <c r="L54" s="235">
        <v>5</v>
      </c>
    </row>
    <row r="55" spans="1:12" s="232" customFormat="1" ht="28.5" customHeight="1">
      <c r="A55" s="229">
        <v>5</v>
      </c>
      <c r="B55" s="306" t="str">
        <f t="shared" si="1"/>
        <v>YÜKSEK-3</v>
      </c>
      <c r="C55" s="223"/>
      <c r="D55" s="223">
        <v>230</v>
      </c>
      <c r="E55" s="91">
        <v>36060</v>
      </c>
      <c r="F55" s="195" t="s">
        <v>847</v>
      </c>
      <c r="G55" s="195" t="s">
        <v>701</v>
      </c>
      <c r="H55" s="288" t="s">
        <v>62</v>
      </c>
      <c r="I55" s="288">
        <v>1.64</v>
      </c>
      <c r="J55" s="230"/>
      <c r="K55" s="230"/>
      <c r="L55" s="231">
        <v>3</v>
      </c>
    </row>
  </sheetData>
  <sheetProtection/>
  <autoFilter ref="A3:L55"/>
  <mergeCells count="3">
    <mergeCell ref="A2:F2"/>
    <mergeCell ref="I2:L2"/>
    <mergeCell ref="A1:L1"/>
  </mergeCells>
  <printOptions horizontalCentered="1" verticalCentered="1"/>
  <pageMargins left="0.2362204724409449" right="0.2362204724409449" top="0.6299212598425197" bottom="0.2362204724409449" header="0.35433070866141736" footer="0.15748031496062992"/>
  <pageSetup horizontalDpi="300" verticalDpi="300" orientation="portrait" paperSize="9" scale="53" r:id="rId1"/>
  <rowBreaks count="1" manualBreakCount="1">
    <brk id="35" max="11" man="1"/>
  </rowBreaks>
  <ignoredErrors>
    <ignoredError sqref="I2" unlockedFormula="1"/>
  </ignoredErrors>
</worksheet>
</file>

<file path=xl/worksheets/sheet20.xml><?xml version="1.0" encoding="utf-8"?>
<worksheet xmlns="http://schemas.openxmlformats.org/spreadsheetml/2006/main" xmlns:r="http://schemas.openxmlformats.org/officeDocument/2006/relationships">
  <sheetPr>
    <tabColor rgb="FFFF0000"/>
  </sheetPr>
  <dimension ref="A1:T50"/>
  <sheetViews>
    <sheetView view="pageBreakPreview" zoomScale="85" zoomScaleSheetLayoutView="85" zoomScalePageLayoutView="0" workbookViewId="0" topLeftCell="A1">
      <selection activeCell="A1" sqref="A1:P1"/>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36" bestFit="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22.28125" style="49" bestFit="1" customWidth="1"/>
    <col min="14" max="14" width="15.00390625" style="49" bestFit="1" customWidth="1"/>
    <col min="15" max="15" width="10.421875" style="136" bestFit="1" customWidth="1"/>
    <col min="16" max="16" width="7.7109375" style="20" customWidth="1"/>
    <col min="17" max="17" width="5.7109375" style="20" customWidth="1"/>
    <col min="18" max="18" width="9.140625" style="20" customWidth="1"/>
    <col min="19" max="19" width="8.00390625" style="165" bestFit="1" customWidth="1"/>
    <col min="20" max="20" width="4.7109375" style="163" bestFit="1" customWidth="1"/>
    <col min="21" max="16384" width="9.140625" style="20" customWidth="1"/>
  </cols>
  <sheetData>
    <row r="1" spans="1:20" s="10" customFormat="1" ht="53.25" customHeight="1">
      <c r="A1" s="618" t="s">
        <v>726</v>
      </c>
      <c r="B1" s="618"/>
      <c r="C1" s="618"/>
      <c r="D1" s="618"/>
      <c r="E1" s="618"/>
      <c r="F1" s="618"/>
      <c r="G1" s="618"/>
      <c r="H1" s="618"/>
      <c r="I1" s="618"/>
      <c r="J1" s="618"/>
      <c r="K1" s="618"/>
      <c r="L1" s="618"/>
      <c r="M1" s="618"/>
      <c r="N1" s="618"/>
      <c r="O1" s="618"/>
      <c r="P1" s="618"/>
      <c r="S1" s="161"/>
      <c r="T1" s="160"/>
    </row>
    <row r="2" spans="1:20" s="10" customFormat="1" ht="24.75" customHeight="1">
      <c r="A2" s="619" t="s">
        <v>666</v>
      </c>
      <c r="B2" s="619"/>
      <c r="C2" s="619"/>
      <c r="D2" s="619"/>
      <c r="E2" s="619"/>
      <c r="F2" s="619"/>
      <c r="G2" s="619"/>
      <c r="H2" s="619"/>
      <c r="I2" s="619"/>
      <c r="J2" s="619"/>
      <c r="K2" s="619"/>
      <c r="L2" s="619"/>
      <c r="M2" s="619"/>
      <c r="N2" s="619"/>
      <c r="O2" s="619"/>
      <c r="P2" s="619"/>
      <c r="S2" s="161"/>
      <c r="T2" s="160"/>
    </row>
    <row r="3" spans="1:20" s="11" customFormat="1" ht="32.25" customHeight="1">
      <c r="A3" s="600" t="s">
        <v>94</v>
      </c>
      <c r="B3" s="600"/>
      <c r="C3" s="600"/>
      <c r="D3" s="601" t="s">
        <v>309</v>
      </c>
      <c r="E3" s="601"/>
      <c r="F3" s="602" t="s">
        <v>315</v>
      </c>
      <c r="G3" s="602"/>
      <c r="H3" s="603" t="s">
        <v>789</v>
      </c>
      <c r="I3" s="604"/>
      <c r="J3" s="604"/>
      <c r="K3" s="604"/>
      <c r="L3" s="604"/>
      <c r="M3" s="209" t="s">
        <v>424</v>
      </c>
      <c r="N3" s="607">
        <v>173000</v>
      </c>
      <c r="O3" s="607"/>
      <c r="P3" s="607"/>
      <c r="S3" s="161"/>
      <c r="T3" s="160"/>
    </row>
    <row r="4" spans="1:20" s="11" customFormat="1" ht="17.25" customHeight="1">
      <c r="A4" s="597" t="s">
        <v>86</v>
      </c>
      <c r="B4" s="597"/>
      <c r="C4" s="597"/>
      <c r="D4" s="605" t="s">
        <v>777</v>
      </c>
      <c r="E4" s="605"/>
      <c r="F4" s="28"/>
      <c r="G4" s="28"/>
      <c r="H4" s="28"/>
      <c r="I4" s="28"/>
      <c r="J4" s="28"/>
      <c r="K4" s="28"/>
      <c r="L4" s="29"/>
      <c r="M4" s="69" t="s">
        <v>92</v>
      </c>
      <c r="N4" s="562" t="s">
        <v>787</v>
      </c>
      <c r="O4" s="562"/>
      <c r="P4" s="562"/>
      <c r="S4" s="161"/>
      <c r="T4" s="160"/>
    </row>
    <row r="5" spans="1:20" s="10" customFormat="1" ht="15" customHeight="1">
      <c r="A5" s="12"/>
      <c r="B5" s="12"/>
      <c r="C5" s="13"/>
      <c r="D5" s="14"/>
      <c r="E5" s="15"/>
      <c r="F5" s="137"/>
      <c r="G5" s="15"/>
      <c r="H5" s="15"/>
      <c r="I5" s="12"/>
      <c r="J5" s="12"/>
      <c r="K5" s="12"/>
      <c r="L5" s="16"/>
      <c r="M5" s="17"/>
      <c r="N5" s="563">
        <v>41805.76086782407</v>
      </c>
      <c r="O5" s="563"/>
      <c r="P5" s="563"/>
      <c r="S5" s="164"/>
      <c r="T5" s="160"/>
    </row>
    <row r="6" spans="1:20" s="18" customFormat="1" ht="18.75" customHeight="1">
      <c r="A6" s="590" t="s">
        <v>10</v>
      </c>
      <c r="B6" s="591" t="s">
        <v>82</v>
      </c>
      <c r="C6" s="593" t="s">
        <v>91</v>
      </c>
      <c r="D6" s="594" t="s">
        <v>12</v>
      </c>
      <c r="E6" s="594" t="s">
        <v>312</v>
      </c>
      <c r="F6" s="606" t="s">
        <v>13</v>
      </c>
      <c r="G6" s="595" t="s">
        <v>191</v>
      </c>
      <c r="I6" s="174" t="s">
        <v>14</v>
      </c>
      <c r="J6" s="175"/>
      <c r="K6" s="175"/>
      <c r="L6" s="175"/>
      <c r="M6" s="175"/>
      <c r="N6" s="175"/>
      <c r="O6" s="175"/>
      <c r="P6" s="176"/>
      <c r="S6" s="165"/>
      <c r="T6" s="163"/>
    </row>
    <row r="7" spans="1:16" ht="26.25" customHeight="1">
      <c r="A7" s="590"/>
      <c r="B7" s="592"/>
      <c r="C7" s="593"/>
      <c r="D7" s="594"/>
      <c r="E7" s="594"/>
      <c r="F7" s="606"/>
      <c r="G7" s="596"/>
      <c r="H7" s="19"/>
      <c r="I7" s="43" t="s">
        <v>10</v>
      </c>
      <c r="J7" s="43" t="s">
        <v>83</v>
      </c>
      <c r="K7" s="43" t="s">
        <v>82</v>
      </c>
      <c r="L7" s="93" t="s">
        <v>11</v>
      </c>
      <c r="M7" s="94" t="s">
        <v>12</v>
      </c>
      <c r="N7" s="94" t="s">
        <v>312</v>
      </c>
      <c r="O7" s="133" t="s">
        <v>13</v>
      </c>
      <c r="P7" s="43" t="s">
        <v>25</v>
      </c>
    </row>
    <row r="8" spans="1:20" s="18" customFormat="1" ht="33.75" customHeight="1">
      <c r="A8" s="66" t="s">
        <v>716</v>
      </c>
      <c r="B8" s="194">
        <v>201</v>
      </c>
      <c r="C8" s="91">
        <v>34709</v>
      </c>
      <c r="D8" s="195" t="s">
        <v>702</v>
      </c>
      <c r="E8" s="132" t="s">
        <v>701</v>
      </c>
      <c r="F8" s="138" t="s">
        <v>874</v>
      </c>
      <c r="G8" s="181"/>
      <c r="H8" s="21"/>
      <c r="I8" s="66">
        <v>1</v>
      </c>
      <c r="J8" s="149" t="s">
        <v>736</v>
      </c>
      <c r="K8" s="181">
        <v>201</v>
      </c>
      <c r="L8" s="91">
        <v>34709</v>
      </c>
      <c r="M8" s="150" t="s">
        <v>702</v>
      </c>
      <c r="N8" s="150" t="s">
        <v>701</v>
      </c>
      <c r="O8" s="138" t="s">
        <v>874</v>
      </c>
      <c r="P8" s="193"/>
      <c r="S8" s="165"/>
      <c r="T8" s="163"/>
    </row>
    <row r="9" spans="1:20" s="18" customFormat="1" ht="33.75" customHeight="1">
      <c r="A9" s="66" t="s">
        <v>716</v>
      </c>
      <c r="B9" s="194">
        <v>135</v>
      </c>
      <c r="C9" s="91">
        <v>35150</v>
      </c>
      <c r="D9" s="195" t="s">
        <v>810</v>
      </c>
      <c r="E9" s="132" t="s">
        <v>667</v>
      </c>
      <c r="F9" s="138" t="s">
        <v>874</v>
      </c>
      <c r="G9" s="181"/>
      <c r="H9" s="21"/>
      <c r="I9" s="66">
        <v>2</v>
      </c>
      <c r="J9" s="149" t="s">
        <v>737</v>
      </c>
      <c r="K9" s="181">
        <v>135</v>
      </c>
      <c r="L9" s="91">
        <v>35150</v>
      </c>
      <c r="M9" s="150" t="s">
        <v>810</v>
      </c>
      <c r="N9" s="150" t="s">
        <v>667</v>
      </c>
      <c r="O9" s="138" t="s">
        <v>874</v>
      </c>
      <c r="P9" s="193"/>
      <c r="S9" s="165"/>
      <c r="T9" s="163"/>
    </row>
    <row r="10" spans="1:20" s="18" customFormat="1" ht="33.75" customHeight="1">
      <c r="A10" s="66"/>
      <c r="B10" s="194"/>
      <c r="C10" s="91"/>
      <c r="D10" s="195"/>
      <c r="E10" s="132"/>
      <c r="F10" s="138"/>
      <c r="G10" s="181"/>
      <c r="H10" s="21"/>
      <c r="I10" s="66">
        <v>3</v>
      </c>
      <c r="J10" s="149" t="s">
        <v>738</v>
      </c>
      <c r="K10" s="181" t="s">
        <v>722</v>
      </c>
      <c r="L10" s="91" t="s">
        <v>722</v>
      </c>
      <c r="M10" s="150" t="s">
        <v>722</v>
      </c>
      <c r="N10" s="150" t="s">
        <v>722</v>
      </c>
      <c r="O10" s="138"/>
      <c r="P10" s="193"/>
      <c r="S10" s="165"/>
      <c r="T10" s="163"/>
    </row>
    <row r="11" spans="1:20" s="18" customFormat="1" ht="33.75" customHeight="1">
      <c r="A11" s="66"/>
      <c r="B11" s="194"/>
      <c r="C11" s="91"/>
      <c r="D11" s="195"/>
      <c r="E11" s="132"/>
      <c r="F11" s="138"/>
      <c r="G11" s="181"/>
      <c r="H11" s="21"/>
      <c r="I11" s="66">
        <v>4</v>
      </c>
      <c r="J11" s="149" t="s">
        <v>739</v>
      </c>
      <c r="K11" s="181" t="s">
        <v>722</v>
      </c>
      <c r="L11" s="91" t="s">
        <v>722</v>
      </c>
      <c r="M11" s="150" t="s">
        <v>722</v>
      </c>
      <c r="N11" s="150" t="s">
        <v>722</v>
      </c>
      <c r="O11" s="138"/>
      <c r="P11" s="193"/>
      <c r="S11" s="165"/>
      <c r="T11" s="163"/>
    </row>
    <row r="12" spans="1:20" s="18" customFormat="1" ht="33.75" customHeight="1">
      <c r="A12" s="66"/>
      <c r="B12" s="194"/>
      <c r="C12" s="91"/>
      <c r="D12" s="195"/>
      <c r="E12" s="132"/>
      <c r="F12" s="138"/>
      <c r="G12" s="181"/>
      <c r="H12" s="21"/>
      <c r="I12" s="66">
        <v>5</v>
      </c>
      <c r="J12" s="149" t="s">
        <v>740</v>
      </c>
      <c r="K12" s="181" t="s">
        <v>722</v>
      </c>
      <c r="L12" s="91" t="s">
        <v>722</v>
      </c>
      <c r="M12" s="150" t="s">
        <v>722</v>
      </c>
      <c r="N12" s="150" t="s">
        <v>722</v>
      </c>
      <c r="O12" s="138"/>
      <c r="P12" s="193"/>
      <c r="S12" s="165"/>
      <c r="T12" s="163"/>
    </row>
    <row r="13" spans="1:20" s="18" customFormat="1" ht="33.75" customHeight="1">
      <c r="A13" s="66"/>
      <c r="B13" s="194"/>
      <c r="C13" s="91"/>
      <c r="D13" s="195"/>
      <c r="E13" s="132"/>
      <c r="F13" s="138"/>
      <c r="G13" s="181"/>
      <c r="H13" s="21"/>
      <c r="I13" s="66">
        <v>6</v>
      </c>
      <c r="J13" s="149" t="s">
        <v>741</v>
      </c>
      <c r="K13" s="181" t="s">
        <v>722</v>
      </c>
      <c r="L13" s="91" t="s">
        <v>722</v>
      </c>
      <c r="M13" s="150" t="s">
        <v>722</v>
      </c>
      <c r="N13" s="150" t="s">
        <v>722</v>
      </c>
      <c r="O13" s="138"/>
      <c r="P13" s="193"/>
      <c r="S13" s="165"/>
      <c r="T13" s="163"/>
    </row>
    <row r="14" spans="1:20" s="18" customFormat="1" ht="33.75" customHeight="1">
      <c r="A14" s="66"/>
      <c r="B14" s="194"/>
      <c r="C14" s="91"/>
      <c r="D14" s="195"/>
      <c r="E14" s="132"/>
      <c r="F14" s="138"/>
      <c r="G14" s="181"/>
      <c r="H14" s="21"/>
      <c r="I14" s="66">
        <v>7</v>
      </c>
      <c r="J14" s="149" t="s">
        <v>742</v>
      </c>
      <c r="K14" s="181" t="s">
        <v>722</v>
      </c>
      <c r="L14" s="91" t="s">
        <v>722</v>
      </c>
      <c r="M14" s="150" t="s">
        <v>722</v>
      </c>
      <c r="N14" s="150" t="s">
        <v>722</v>
      </c>
      <c r="O14" s="138"/>
      <c r="P14" s="193"/>
      <c r="S14" s="165"/>
      <c r="T14" s="163"/>
    </row>
    <row r="15" spans="1:20" s="18" customFormat="1" ht="33.75" customHeight="1">
      <c r="A15" s="66"/>
      <c r="B15" s="194"/>
      <c r="C15" s="91"/>
      <c r="D15" s="195"/>
      <c r="E15" s="132"/>
      <c r="F15" s="138"/>
      <c r="G15" s="181"/>
      <c r="H15" s="21"/>
      <c r="I15" s="66">
        <v>8</v>
      </c>
      <c r="J15" s="149" t="s">
        <v>743</v>
      </c>
      <c r="K15" s="181" t="s">
        <v>722</v>
      </c>
      <c r="L15" s="91" t="s">
        <v>722</v>
      </c>
      <c r="M15" s="150" t="s">
        <v>722</v>
      </c>
      <c r="N15" s="150" t="s">
        <v>722</v>
      </c>
      <c r="O15" s="138"/>
      <c r="P15" s="193"/>
      <c r="S15" s="165"/>
      <c r="T15" s="163"/>
    </row>
    <row r="16" spans="1:20" s="18" customFormat="1" ht="33.75" customHeight="1">
      <c r="A16" s="66"/>
      <c r="B16" s="194"/>
      <c r="C16" s="91"/>
      <c r="D16" s="195"/>
      <c r="E16" s="132"/>
      <c r="F16" s="138"/>
      <c r="G16" s="181"/>
      <c r="H16" s="21"/>
      <c r="I16" s="66">
        <v>9</v>
      </c>
      <c r="J16" s="149" t="s">
        <v>744</v>
      </c>
      <c r="K16" s="181" t="s">
        <v>722</v>
      </c>
      <c r="L16" s="91" t="s">
        <v>722</v>
      </c>
      <c r="M16" s="150" t="s">
        <v>722</v>
      </c>
      <c r="N16" s="150" t="s">
        <v>722</v>
      </c>
      <c r="O16" s="138"/>
      <c r="P16" s="193"/>
      <c r="S16" s="165"/>
      <c r="T16" s="163"/>
    </row>
    <row r="17" spans="1:20" s="18" customFormat="1" ht="33.75" customHeight="1">
      <c r="A17" s="66"/>
      <c r="B17" s="194"/>
      <c r="C17" s="91"/>
      <c r="D17" s="195"/>
      <c r="E17" s="132"/>
      <c r="F17" s="138"/>
      <c r="G17" s="181"/>
      <c r="H17" s="21"/>
      <c r="I17" s="66">
        <v>10</v>
      </c>
      <c r="J17" s="149" t="s">
        <v>745</v>
      </c>
      <c r="K17" s="181" t="s">
        <v>722</v>
      </c>
      <c r="L17" s="91" t="s">
        <v>722</v>
      </c>
      <c r="M17" s="150" t="s">
        <v>722</v>
      </c>
      <c r="N17" s="150" t="s">
        <v>722</v>
      </c>
      <c r="O17" s="138"/>
      <c r="P17" s="193"/>
      <c r="S17" s="165"/>
      <c r="T17" s="163"/>
    </row>
    <row r="18" spans="1:20" s="18" customFormat="1" ht="33.75" customHeight="1">
      <c r="A18" s="66"/>
      <c r="B18" s="194"/>
      <c r="C18" s="91"/>
      <c r="D18" s="195"/>
      <c r="E18" s="132"/>
      <c r="F18" s="138"/>
      <c r="G18" s="181"/>
      <c r="H18" s="21"/>
      <c r="I18" s="66">
        <v>11</v>
      </c>
      <c r="J18" s="149" t="s">
        <v>746</v>
      </c>
      <c r="K18" s="181" t="s">
        <v>722</v>
      </c>
      <c r="L18" s="91" t="s">
        <v>722</v>
      </c>
      <c r="M18" s="150" t="s">
        <v>722</v>
      </c>
      <c r="N18" s="150" t="s">
        <v>722</v>
      </c>
      <c r="O18" s="138"/>
      <c r="P18" s="193"/>
      <c r="S18" s="165"/>
      <c r="T18" s="163"/>
    </row>
    <row r="19" spans="1:20" s="18" customFormat="1" ht="33.75" customHeight="1">
      <c r="A19" s="66"/>
      <c r="B19" s="194"/>
      <c r="C19" s="91"/>
      <c r="D19" s="195"/>
      <c r="E19" s="132"/>
      <c r="F19" s="138"/>
      <c r="G19" s="181"/>
      <c r="H19" s="21"/>
      <c r="I19" s="66">
        <v>12</v>
      </c>
      <c r="J19" s="149" t="s">
        <v>747</v>
      </c>
      <c r="K19" s="181" t="s">
        <v>722</v>
      </c>
      <c r="L19" s="91" t="s">
        <v>722</v>
      </c>
      <c r="M19" s="150" t="s">
        <v>722</v>
      </c>
      <c r="N19" s="150" t="s">
        <v>722</v>
      </c>
      <c r="O19" s="138"/>
      <c r="P19" s="193"/>
      <c r="S19" s="165"/>
      <c r="T19" s="163"/>
    </row>
    <row r="20" spans="1:20" s="18" customFormat="1" ht="33.75" customHeight="1">
      <c r="A20" s="66"/>
      <c r="B20" s="194"/>
      <c r="C20" s="91"/>
      <c r="D20" s="195"/>
      <c r="E20" s="132"/>
      <c r="F20" s="138"/>
      <c r="G20" s="181"/>
      <c r="H20" s="21"/>
      <c r="I20" s="66">
        <v>13</v>
      </c>
      <c r="J20" s="149" t="s">
        <v>748</v>
      </c>
      <c r="K20" s="181" t="s">
        <v>722</v>
      </c>
      <c r="L20" s="91" t="s">
        <v>722</v>
      </c>
      <c r="M20" s="150" t="s">
        <v>722</v>
      </c>
      <c r="N20" s="150" t="s">
        <v>722</v>
      </c>
      <c r="O20" s="138"/>
      <c r="P20" s="193"/>
      <c r="S20" s="165"/>
      <c r="T20" s="163"/>
    </row>
    <row r="21" spans="1:20" s="18" customFormat="1" ht="33.75" customHeight="1">
      <c r="A21" s="66"/>
      <c r="B21" s="194"/>
      <c r="C21" s="91"/>
      <c r="D21" s="195"/>
      <c r="E21" s="132"/>
      <c r="F21" s="138"/>
      <c r="G21" s="181"/>
      <c r="H21" s="21"/>
      <c r="I21" s="66">
        <v>14</v>
      </c>
      <c r="J21" s="149" t="s">
        <v>749</v>
      </c>
      <c r="K21" s="181" t="s">
        <v>722</v>
      </c>
      <c r="L21" s="91" t="s">
        <v>722</v>
      </c>
      <c r="M21" s="150" t="s">
        <v>722</v>
      </c>
      <c r="N21" s="150" t="s">
        <v>722</v>
      </c>
      <c r="O21" s="138"/>
      <c r="P21" s="193"/>
      <c r="S21" s="165"/>
      <c r="T21" s="163"/>
    </row>
    <row r="22" spans="1:20" s="18" customFormat="1" ht="33.75" customHeight="1">
      <c r="A22" s="66"/>
      <c r="B22" s="194"/>
      <c r="C22" s="91"/>
      <c r="D22" s="195"/>
      <c r="E22" s="132"/>
      <c r="F22" s="138"/>
      <c r="G22" s="181"/>
      <c r="H22" s="21"/>
      <c r="I22" s="66">
        <v>15</v>
      </c>
      <c r="J22" s="149" t="s">
        <v>750</v>
      </c>
      <c r="K22" s="181" t="s">
        <v>722</v>
      </c>
      <c r="L22" s="91" t="s">
        <v>722</v>
      </c>
      <c r="M22" s="150" t="s">
        <v>722</v>
      </c>
      <c r="N22" s="150" t="s">
        <v>722</v>
      </c>
      <c r="O22" s="138"/>
      <c r="P22" s="193"/>
      <c r="S22" s="165"/>
      <c r="T22" s="163"/>
    </row>
    <row r="23" spans="1:20" s="18" customFormat="1" ht="33.75" customHeight="1">
      <c r="A23" s="66"/>
      <c r="B23" s="194"/>
      <c r="C23" s="91"/>
      <c r="D23" s="195"/>
      <c r="E23" s="132"/>
      <c r="F23" s="138"/>
      <c r="G23" s="181"/>
      <c r="H23" s="21"/>
      <c r="I23" s="66">
        <v>16</v>
      </c>
      <c r="J23" s="149" t="s">
        <v>751</v>
      </c>
      <c r="K23" s="181" t="s">
        <v>722</v>
      </c>
      <c r="L23" s="91" t="s">
        <v>722</v>
      </c>
      <c r="M23" s="150" t="s">
        <v>722</v>
      </c>
      <c r="N23" s="150" t="s">
        <v>722</v>
      </c>
      <c r="O23" s="138"/>
      <c r="P23" s="193"/>
      <c r="S23" s="165"/>
      <c r="T23" s="163"/>
    </row>
    <row r="24" spans="1:20" s="18" customFormat="1" ht="33.75" customHeight="1">
      <c r="A24" s="66"/>
      <c r="B24" s="194"/>
      <c r="C24" s="91"/>
      <c r="D24" s="195"/>
      <c r="E24" s="132"/>
      <c r="F24" s="138"/>
      <c r="G24" s="181"/>
      <c r="H24" s="21"/>
      <c r="I24" s="66">
        <v>17</v>
      </c>
      <c r="J24" s="149" t="s">
        <v>752</v>
      </c>
      <c r="K24" s="181" t="s">
        <v>722</v>
      </c>
      <c r="L24" s="91" t="s">
        <v>722</v>
      </c>
      <c r="M24" s="150" t="s">
        <v>722</v>
      </c>
      <c r="N24" s="150" t="s">
        <v>722</v>
      </c>
      <c r="O24" s="138"/>
      <c r="P24" s="193"/>
      <c r="S24" s="165"/>
      <c r="T24" s="163"/>
    </row>
    <row r="25" spans="1:20" s="18" customFormat="1" ht="33.75" customHeight="1">
      <c r="A25" s="66"/>
      <c r="B25" s="194"/>
      <c r="C25" s="91"/>
      <c r="D25" s="195"/>
      <c r="E25" s="132"/>
      <c r="F25" s="138"/>
      <c r="G25" s="181"/>
      <c r="H25" s="21"/>
      <c r="I25" s="66">
        <v>18</v>
      </c>
      <c r="J25" s="149" t="s">
        <v>753</v>
      </c>
      <c r="K25" s="181" t="s">
        <v>722</v>
      </c>
      <c r="L25" s="91" t="s">
        <v>722</v>
      </c>
      <c r="M25" s="150" t="s">
        <v>722</v>
      </c>
      <c r="N25" s="150" t="s">
        <v>722</v>
      </c>
      <c r="O25" s="138"/>
      <c r="P25" s="193"/>
      <c r="S25" s="165"/>
      <c r="T25" s="163"/>
    </row>
    <row r="26" spans="1:20" s="18" customFormat="1" ht="33.75" customHeight="1">
      <c r="A26" s="66"/>
      <c r="B26" s="194"/>
      <c r="C26" s="91"/>
      <c r="D26" s="195"/>
      <c r="E26" s="132"/>
      <c r="F26" s="138"/>
      <c r="G26" s="181"/>
      <c r="H26" s="21"/>
      <c r="I26" s="66">
        <v>19</v>
      </c>
      <c r="J26" s="149" t="s">
        <v>754</v>
      </c>
      <c r="K26" s="181" t="s">
        <v>722</v>
      </c>
      <c r="L26" s="91" t="s">
        <v>722</v>
      </c>
      <c r="M26" s="150" t="s">
        <v>722</v>
      </c>
      <c r="N26" s="150" t="s">
        <v>722</v>
      </c>
      <c r="O26" s="138"/>
      <c r="P26" s="193"/>
      <c r="S26" s="165"/>
      <c r="T26" s="163"/>
    </row>
    <row r="27" spans="1:20" s="18" customFormat="1" ht="33.75" customHeight="1">
      <c r="A27" s="66"/>
      <c r="B27" s="194"/>
      <c r="C27" s="91"/>
      <c r="D27" s="195"/>
      <c r="E27" s="132"/>
      <c r="F27" s="138"/>
      <c r="G27" s="181"/>
      <c r="H27" s="21"/>
      <c r="I27" s="66">
        <v>20</v>
      </c>
      <c r="J27" s="149" t="s">
        <v>755</v>
      </c>
      <c r="K27" s="181" t="s">
        <v>722</v>
      </c>
      <c r="L27" s="91" t="s">
        <v>722</v>
      </c>
      <c r="M27" s="150" t="s">
        <v>722</v>
      </c>
      <c r="N27" s="150" t="s">
        <v>722</v>
      </c>
      <c r="O27" s="138"/>
      <c r="P27" s="193"/>
      <c r="S27" s="165"/>
      <c r="T27" s="163"/>
    </row>
    <row r="28" spans="1:20" s="18" customFormat="1" ht="33.75" customHeight="1">
      <c r="A28" s="66"/>
      <c r="B28" s="194"/>
      <c r="C28" s="91"/>
      <c r="D28" s="195"/>
      <c r="E28" s="132"/>
      <c r="F28" s="138"/>
      <c r="G28" s="181"/>
      <c r="H28" s="21"/>
      <c r="I28" s="174" t="s">
        <v>15</v>
      </c>
      <c r="J28" s="175"/>
      <c r="K28" s="175"/>
      <c r="L28" s="175"/>
      <c r="M28" s="175"/>
      <c r="N28" s="175"/>
      <c r="O28" s="175"/>
      <c r="P28" s="176"/>
      <c r="S28" s="165"/>
      <c r="T28" s="163"/>
    </row>
    <row r="29" spans="1:20" s="18" customFormat="1" ht="33.75" customHeight="1">
      <c r="A29" s="66"/>
      <c r="B29" s="194"/>
      <c r="C29" s="91"/>
      <c r="D29" s="195"/>
      <c r="E29" s="132"/>
      <c r="F29" s="138"/>
      <c r="G29" s="181"/>
      <c r="H29" s="21"/>
      <c r="I29" s="43" t="s">
        <v>10</v>
      </c>
      <c r="J29" s="43" t="s">
        <v>83</v>
      </c>
      <c r="K29" s="43" t="s">
        <v>82</v>
      </c>
      <c r="L29" s="93" t="s">
        <v>11</v>
      </c>
      <c r="M29" s="94" t="s">
        <v>12</v>
      </c>
      <c r="N29" s="94" t="s">
        <v>312</v>
      </c>
      <c r="O29" s="133" t="s">
        <v>13</v>
      </c>
      <c r="P29" s="43" t="s">
        <v>25</v>
      </c>
      <c r="S29" s="165"/>
      <c r="T29" s="163"/>
    </row>
    <row r="30" spans="1:20" s="18" customFormat="1" ht="33.75" customHeight="1">
      <c r="A30" s="66"/>
      <c r="B30" s="194"/>
      <c r="C30" s="91"/>
      <c r="D30" s="195"/>
      <c r="E30" s="132"/>
      <c r="F30" s="138"/>
      <c r="G30" s="181"/>
      <c r="H30" s="21"/>
      <c r="I30" s="66">
        <v>1</v>
      </c>
      <c r="J30" s="149" t="s">
        <v>756</v>
      </c>
      <c r="K30" s="181" t="s">
        <v>722</v>
      </c>
      <c r="L30" s="91" t="s">
        <v>722</v>
      </c>
      <c r="M30" s="150" t="s">
        <v>722</v>
      </c>
      <c r="N30" s="150" t="s">
        <v>722</v>
      </c>
      <c r="O30" s="138"/>
      <c r="P30" s="193"/>
      <c r="S30" s="165"/>
      <c r="T30" s="163"/>
    </row>
    <row r="31" spans="1:20" s="18" customFormat="1" ht="33.75" customHeight="1">
      <c r="A31" s="66"/>
      <c r="B31" s="194"/>
      <c r="C31" s="91"/>
      <c r="D31" s="195"/>
      <c r="E31" s="132"/>
      <c r="F31" s="138"/>
      <c r="G31" s="181"/>
      <c r="H31" s="21"/>
      <c r="I31" s="66">
        <v>2</v>
      </c>
      <c r="J31" s="149" t="s">
        <v>757</v>
      </c>
      <c r="K31" s="181" t="s">
        <v>722</v>
      </c>
      <c r="L31" s="91" t="s">
        <v>722</v>
      </c>
      <c r="M31" s="150" t="s">
        <v>722</v>
      </c>
      <c r="N31" s="150" t="s">
        <v>722</v>
      </c>
      <c r="O31" s="138"/>
      <c r="P31" s="193"/>
      <c r="S31" s="165"/>
      <c r="T31" s="163"/>
    </row>
    <row r="32" spans="1:20" s="18" customFormat="1" ht="33.75" customHeight="1">
      <c r="A32" s="66"/>
      <c r="B32" s="194"/>
      <c r="C32" s="91"/>
      <c r="D32" s="195"/>
      <c r="E32" s="132"/>
      <c r="F32" s="138"/>
      <c r="G32" s="181"/>
      <c r="H32" s="21"/>
      <c r="I32" s="66">
        <v>3</v>
      </c>
      <c r="J32" s="149" t="s">
        <v>758</v>
      </c>
      <c r="K32" s="181" t="s">
        <v>722</v>
      </c>
      <c r="L32" s="91" t="s">
        <v>722</v>
      </c>
      <c r="M32" s="150" t="s">
        <v>722</v>
      </c>
      <c r="N32" s="150" t="s">
        <v>722</v>
      </c>
      <c r="O32" s="138"/>
      <c r="P32" s="193"/>
      <c r="S32" s="165"/>
      <c r="T32" s="163"/>
    </row>
    <row r="33" spans="1:20" s="18" customFormat="1" ht="33.75" customHeight="1">
      <c r="A33" s="66"/>
      <c r="B33" s="194"/>
      <c r="C33" s="91"/>
      <c r="D33" s="195"/>
      <c r="E33" s="132"/>
      <c r="F33" s="138"/>
      <c r="G33" s="181"/>
      <c r="H33" s="21"/>
      <c r="I33" s="66">
        <v>4</v>
      </c>
      <c r="J33" s="149" t="s">
        <v>759</v>
      </c>
      <c r="K33" s="181" t="s">
        <v>722</v>
      </c>
      <c r="L33" s="91" t="s">
        <v>722</v>
      </c>
      <c r="M33" s="150" t="s">
        <v>722</v>
      </c>
      <c r="N33" s="150" t="s">
        <v>722</v>
      </c>
      <c r="O33" s="138"/>
      <c r="P33" s="193"/>
      <c r="S33" s="165"/>
      <c r="T33" s="163"/>
    </row>
    <row r="34" spans="1:20" s="18" customFormat="1" ht="33.75" customHeight="1">
      <c r="A34" s="66"/>
      <c r="B34" s="194"/>
      <c r="C34" s="91"/>
      <c r="D34" s="195"/>
      <c r="E34" s="132"/>
      <c r="F34" s="138"/>
      <c r="G34" s="181"/>
      <c r="H34" s="21"/>
      <c r="I34" s="66">
        <v>5</v>
      </c>
      <c r="J34" s="149" t="s">
        <v>760</v>
      </c>
      <c r="K34" s="181" t="s">
        <v>722</v>
      </c>
      <c r="L34" s="91" t="s">
        <v>722</v>
      </c>
      <c r="M34" s="150" t="s">
        <v>722</v>
      </c>
      <c r="N34" s="150" t="s">
        <v>722</v>
      </c>
      <c r="O34" s="138"/>
      <c r="P34" s="193"/>
      <c r="S34" s="165"/>
      <c r="T34" s="163"/>
    </row>
    <row r="35" spans="1:20" s="18" customFormat="1" ht="33.75" customHeight="1">
      <c r="A35" s="66"/>
      <c r="B35" s="194"/>
      <c r="C35" s="91"/>
      <c r="D35" s="195"/>
      <c r="E35" s="132"/>
      <c r="F35" s="138"/>
      <c r="G35" s="181"/>
      <c r="H35" s="21"/>
      <c r="I35" s="66">
        <v>6</v>
      </c>
      <c r="J35" s="149" t="s">
        <v>761</v>
      </c>
      <c r="K35" s="181" t="s">
        <v>722</v>
      </c>
      <c r="L35" s="91" t="s">
        <v>722</v>
      </c>
      <c r="M35" s="150" t="s">
        <v>722</v>
      </c>
      <c r="N35" s="150" t="s">
        <v>722</v>
      </c>
      <c r="O35" s="138"/>
      <c r="P35" s="193"/>
      <c r="S35" s="165"/>
      <c r="T35" s="163"/>
    </row>
    <row r="36" spans="1:20" s="18" customFormat="1" ht="33.75" customHeight="1">
      <c r="A36" s="66"/>
      <c r="B36" s="194"/>
      <c r="C36" s="91"/>
      <c r="D36" s="195"/>
      <c r="E36" s="132"/>
      <c r="F36" s="138"/>
      <c r="G36" s="181"/>
      <c r="H36" s="21"/>
      <c r="I36" s="66">
        <v>7</v>
      </c>
      <c r="J36" s="149" t="s">
        <v>762</v>
      </c>
      <c r="K36" s="181" t="s">
        <v>722</v>
      </c>
      <c r="L36" s="91" t="s">
        <v>722</v>
      </c>
      <c r="M36" s="150" t="s">
        <v>722</v>
      </c>
      <c r="N36" s="150" t="s">
        <v>722</v>
      </c>
      <c r="O36" s="138"/>
      <c r="P36" s="193"/>
      <c r="S36" s="165"/>
      <c r="T36" s="163"/>
    </row>
    <row r="37" spans="1:20" s="18" customFormat="1" ht="33.75" customHeight="1">
      <c r="A37" s="66"/>
      <c r="B37" s="194"/>
      <c r="C37" s="91"/>
      <c r="D37" s="195"/>
      <c r="E37" s="132"/>
      <c r="F37" s="138"/>
      <c r="G37" s="181"/>
      <c r="H37" s="21"/>
      <c r="I37" s="66">
        <v>8</v>
      </c>
      <c r="J37" s="149" t="s">
        <v>763</v>
      </c>
      <c r="K37" s="181" t="s">
        <v>722</v>
      </c>
      <c r="L37" s="91" t="s">
        <v>722</v>
      </c>
      <c r="M37" s="150" t="s">
        <v>722</v>
      </c>
      <c r="N37" s="150" t="s">
        <v>722</v>
      </c>
      <c r="O37" s="138"/>
      <c r="P37" s="193"/>
      <c r="S37" s="165"/>
      <c r="T37" s="163"/>
    </row>
    <row r="38" spans="1:20" s="18" customFormat="1" ht="33.75" customHeight="1">
      <c r="A38" s="66"/>
      <c r="B38" s="194"/>
      <c r="C38" s="91"/>
      <c r="D38" s="195"/>
      <c r="E38" s="132"/>
      <c r="F38" s="138"/>
      <c r="G38" s="181"/>
      <c r="H38" s="21"/>
      <c r="I38" s="66">
        <v>9</v>
      </c>
      <c r="J38" s="149" t="s">
        <v>764</v>
      </c>
      <c r="K38" s="181" t="s">
        <v>722</v>
      </c>
      <c r="L38" s="91" t="s">
        <v>722</v>
      </c>
      <c r="M38" s="150" t="s">
        <v>722</v>
      </c>
      <c r="N38" s="150" t="s">
        <v>722</v>
      </c>
      <c r="O38" s="138"/>
      <c r="P38" s="193"/>
      <c r="S38" s="165"/>
      <c r="T38" s="163"/>
    </row>
    <row r="39" spans="1:20" s="18" customFormat="1" ht="33.75" customHeight="1">
      <c r="A39" s="66"/>
      <c r="B39" s="194"/>
      <c r="C39" s="91"/>
      <c r="D39" s="195"/>
      <c r="E39" s="132"/>
      <c r="F39" s="138"/>
      <c r="G39" s="181"/>
      <c r="H39" s="21"/>
      <c r="I39" s="66">
        <v>10</v>
      </c>
      <c r="J39" s="149" t="s">
        <v>765</v>
      </c>
      <c r="K39" s="181" t="s">
        <v>722</v>
      </c>
      <c r="L39" s="91" t="s">
        <v>722</v>
      </c>
      <c r="M39" s="150" t="s">
        <v>722</v>
      </c>
      <c r="N39" s="150" t="s">
        <v>722</v>
      </c>
      <c r="O39" s="138"/>
      <c r="P39" s="193"/>
      <c r="S39" s="165"/>
      <c r="T39" s="163"/>
    </row>
    <row r="40" spans="1:20" s="18" customFormat="1" ht="33.75" customHeight="1">
      <c r="A40" s="66"/>
      <c r="B40" s="194"/>
      <c r="C40" s="91"/>
      <c r="D40" s="195"/>
      <c r="E40" s="132"/>
      <c r="F40" s="138"/>
      <c r="G40" s="181"/>
      <c r="H40" s="21"/>
      <c r="I40" s="66">
        <v>11</v>
      </c>
      <c r="J40" s="149" t="s">
        <v>766</v>
      </c>
      <c r="K40" s="181" t="s">
        <v>722</v>
      </c>
      <c r="L40" s="91" t="s">
        <v>722</v>
      </c>
      <c r="M40" s="150" t="s">
        <v>722</v>
      </c>
      <c r="N40" s="150" t="s">
        <v>722</v>
      </c>
      <c r="O40" s="138"/>
      <c r="P40" s="193"/>
      <c r="S40" s="165"/>
      <c r="T40" s="163"/>
    </row>
    <row r="41" spans="1:20" s="18" customFormat="1" ht="33.75" customHeight="1">
      <c r="A41" s="66"/>
      <c r="B41" s="194"/>
      <c r="C41" s="91"/>
      <c r="D41" s="195"/>
      <c r="E41" s="132"/>
      <c r="F41" s="138"/>
      <c r="G41" s="181"/>
      <c r="H41" s="21"/>
      <c r="I41" s="66">
        <v>12</v>
      </c>
      <c r="J41" s="149" t="s">
        <v>767</v>
      </c>
      <c r="K41" s="181" t="s">
        <v>722</v>
      </c>
      <c r="L41" s="91" t="s">
        <v>722</v>
      </c>
      <c r="M41" s="150" t="s">
        <v>722</v>
      </c>
      <c r="N41" s="150" t="s">
        <v>722</v>
      </c>
      <c r="O41" s="138"/>
      <c r="P41" s="193"/>
      <c r="S41" s="165"/>
      <c r="T41" s="163"/>
    </row>
    <row r="42" spans="1:20" s="18" customFormat="1" ht="33.75" customHeight="1">
      <c r="A42" s="66"/>
      <c r="B42" s="194"/>
      <c r="C42" s="91"/>
      <c r="D42" s="195"/>
      <c r="E42" s="132"/>
      <c r="F42" s="138"/>
      <c r="G42" s="181"/>
      <c r="H42" s="21"/>
      <c r="I42" s="66">
        <v>13</v>
      </c>
      <c r="J42" s="149" t="s">
        <v>768</v>
      </c>
      <c r="K42" s="181" t="s">
        <v>722</v>
      </c>
      <c r="L42" s="91" t="s">
        <v>722</v>
      </c>
      <c r="M42" s="150" t="s">
        <v>722</v>
      </c>
      <c r="N42" s="150" t="s">
        <v>722</v>
      </c>
      <c r="O42" s="138"/>
      <c r="P42" s="193"/>
      <c r="S42" s="165"/>
      <c r="T42" s="163"/>
    </row>
    <row r="43" spans="1:20" s="18" customFormat="1" ht="33.75" customHeight="1">
      <c r="A43" s="66"/>
      <c r="B43" s="194"/>
      <c r="C43" s="91"/>
      <c r="D43" s="195"/>
      <c r="E43" s="132"/>
      <c r="F43" s="138"/>
      <c r="G43" s="181"/>
      <c r="H43" s="21"/>
      <c r="I43" s="66">
        <v>14</v>
      </c>
      <c r="J43" s="149" t="s">
        <v>769</v>
      </c>
      <c r="K43" s="181" t="s">
        <v>722</v>
      </c>
      <c r="L43" s="91" t="s">
        <v>722</v>
      </c>
      <c r="M43" s="150" t="s">
        <v>722</v>
      </c>
      <c r="N43" s="150" t="s">
        <v>722</v>
      </c>
      <c r="O43" s="138"/>
      <c r="P43" s="193"/>
      <c r="S43" s="165"/>
      <c r="T43" s="163"/>
    </row>
    <row r="44" spans="1:20" s="18" customFormat="1" ht="33.75" customHeight="1">
      <c r="A44" s="66"/>
      <c r="B44" s="194"/>
      <c r="C44" s="91"/>
      <c r="D44" s="195"/>
      <c r="E44" s="132"/>
      <c r="F44" s="138"/>
      <c r="G44" s="181"/>
      <c r="H44" s="21"/>
      <c r="I44" s="66">
        <v>15</v>
      </c>
      <c r="J44" s="149" t="s">
        <v>770</v>
      </c>
      <c r="K44" s="181" t="s">
        <v>722</v>
      </c>
      <c r="L44" s="91" t="s">
        <v>722</v>
      </c>
      <c r="M44" s="150" t="s">
        <v>722</v>
      </c>
      <c r="N44" s="150" t="s">
        <v>722</v>
      </c>
      <c r="O44" s="138"/>
      <c r="P44" s="193"/>
      <c r="S44" s="165"/>
      <c r="T44" s="163"/>
    </row>
    <row r="45" spans="1:20" s="18" customFormat="1" ht="33.75" customHeight="1">
      <c r="A45" s="66"/>
      <c r="B45" s="194"/>
      <c r="C45" s="91"/>
      <c r="D45" s="195"/>
      <c r="E45" s="132"/>
      <c r="F45" s="138"/>
      <c r="G45" s="181"/>
      <c r="H45" s="21"/>
      <c r="I45" s="66">
        <v>16</v>
      </c>
      <c r="J45" s="149" t="s">
        <v>771</v>
      </c>
      <c r="K45" s="181" t="s">
        <v>722</v>
      </c>
      <c r="L45" s="91" t="s">
        <v>722</v>
      </c>
      <c r="M45" s="150" t="s">
        <v>722</v>
      </c>
      <c r="N45" s="150" t="s">
        <v>722</v>
      </c>
      <c r="O45" s="138"/>
      <c r="P45" s="193"/>
      <c r="S45" s="165"/>
      <c r="T45" s="163"/>
    </row>
    <row r="46" spans="1:20" s="18" customFormat="1" ht="33.75" customHeight="1">
      <c r="A46" s="66"/>
      <c r="B46" s="194"/>
      <c r="C46" s="91"/>
      <c r="D46" s="195"/>
      <c r="E46" s="132"/>
      <c r="F46" s="138"/>
      <c r="G46" s="181"/>
      <c r="H46" s="21"/>
      <c r="I46" s="66">
        <v>17</v>
      </c>
      <c r="J46" s="149" t="s">
        <v>772</v>
      </c>
      <c r="K46" s="181" t="s">
        <v>722</v>
      </c>
      <c r="L46" s="91" t="s">
        <v>722</v>
      </c>
      <c r="M46" s="150" t="s">
        <v>722</v>
      </c>
      <c r="N46" s="150" t="s">
        <v>722</v>
      </c>
      <c r="O46" s="138"/>
      <c r="P46" s="193"/>
      <c r="S46" s="165"/>
      <c r="T46" s="163"/>
    </row>
    <row r="47" spans="1:20" s="18" customFormat="1" ht="33.75" customHeight="1">
      <c r="A47" s="66"/>
      <c r="B47" s="194"/>
      <c r="C47" s="91"/>
      <c r="D47" s="195"/>
      <c r="E47" s="132"/>
      <c r="F47" s="138"/>
      <c r="G47" s="181"/>
      <c r="H47" s="21"/>
      <c r="I47" s="66">
        <v>18</v>
      </c>
      <c r="J47" s="149" t="s">
        <v>773</v>
      </c>
      <c r="K47" s="181" t="s">
        <v>722</v>
      </c>
      <c r="L47" s="91" t="s">
        <v>722</v>
      </c>
      <c r="M47" s="150" t="s">
        <v>722</v>
      </c>
      <c r="N47" s="150" t="s">
        <v>722</v>
      </c>
      <c r="O47" s="138"/>
      <c r="P47" s="193"/>
      <c r="S47" s="165"/>
      <c r="T47" s="163"/>
    </row>
    <row r="48" spans="1:20" s="18" customFormat="1" ht="33.75" customHeight="1">
      <c r="A48" s="66"/>
      <c r="B48" s="194"/>
      <c r="C48" s="91"/>
      <c r="D48" s="195"/>
      <c r="E48" s="132"/>
      <c r="F48" s="138"/>
      <c r="G48" s="181"/>
      <c r="H48" s="21"/>
      <c r="I48" s="66">
        <v>19</v>
      </c>
      <c r="J48" s="149" t="s">
        <v>774</v>
      </c>
      <c r="K48" s="181" t="s">
        <v>722</v>
      </c>
      <c r="L48" s="91" t="s">
        <v>722</v>
      </c>
      <c r="M48" s="150" t="s">
        <v>722</v>
      </c>
      <c r="N48" s="150" t="s">
        <v>722</v>
      </c>
      <c r="O48" s="138"/>
      <c r="P48" s="193"/>
      <c r="S48" s="165"/>
      <c r="T48" s="163"/>
    </row>
    <row r="49" spans="1:20" s="18" customFormat="1" ht="33.75" customHeight="1">
      <c r="A49" s="66"/>
      <c r="B49" s="194"/>
      <c r="C49" s="91"/>
      <c r="D49" s="195"/>
      <c r="E49" s="132"/>
      <c r="F49" s="138"/>
      <c r="G49" s="181"/>
      <c r="H49" s="21"/>
      <c r="I49" s="66">
        <v>20</v>
      </c>
      <c r="J49" s="149" t="s">
        <v>775</v>
      </c>
      <c r="K49" s="181" t="s">
        <v>722</v>
      </c>
      <c r="L49" s="91" t="s">
        <v>722</v>
      </c>
      <c r="M49" s="150" t="s">
        <v>722</v>
      </c>
      <c r="N49" s="150" t="s">
        <v>722</v>
      </c>
      <c r="O49" s="138"/>
      <c r="P49" s="193"/>
      <c r="S49" s="165"/>
      <c r="T49" s="163"/>
    </row>
    <row r="50" spans="1:17" ht="14.25" customHeight="1">
      <c r="A50" s="25"/>
      <c r="B50" s="25"/>
      <c r="C50" s="25"/>
      <c r="D50" s="51"/>
      <c r="E50" s="44" t="s">
        <v>0</v>
      </c>
      <c r="F50" s="140" t="s">
        <v>1</v>
      </c>
      <c r="G50" s="22"/>
      <c r="H50" s="26" t="s">
        <v>2</v>
      </c>
      <c r="I50" s="26"/>
      <c r="J50" s="26"/>
      <c r="K50" s="26"/>
      <c r="M50" s="47" t="s">
        <v>3</v>
      </c>
      <c r="N50" s="48" t="s">
        <v>3</v>
      </c>
      <c r="O50" s="135"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R89"/>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14.8515625" style="73" hidden="1" customWidth="1"/>
    <col min="3" max="3" width="8.140625" style="73" customWidth="1"/>
    <col min="4" max="4" width="12.28125" style="74" customWidth="1"/>
    <col min="5" max="5" width="25.421875" style="73" customWidth="1"/>
    <col min="6" max="6" width="34.8515625" style="3" customWidth="1"/>
    <col min="7" max="7" width="10.8515625" style="3" customWidth="1"/>
    <col min="8" max="12" width="10.7109375" style="3" customWidth="1"/>
    <col min="13" max="13" width="10.8515625" style="3" customWidth="1"/>
    <col min="14" max="14" width="13.140625" style="75" customWidth="1"/>
    <col min="15" max="15" width="7.7109375" style="73" customWidth="1"/>
    <col min="16" max="16" width="9.57421875" style="73" customWidth="1"/>
    <col min="17" max="17" width="5.57421875" style="171" bestFit="1" customWidth="1"/>
    <col min="18" max="18" width="5.00390625" style="170" bestFit="1" customWidth="1"/>
    <col min="19" max="16384" width="9.140625" style="3" customWidth="1"/>
  </cols>
  <sheetData>
    <row r="1" spans="1:16" ht="48.75" customHeight="1">
      <c r="A1" s="552" t="s">
        <v>726</v>
      </c>
      <c r="B1" s="552"/>
      <c r="C1" s="552"/>
      <c r="D1" s="552"/>
      <c r="E1" s="552"/>
      <c r="F1" s="552"/>
      <c r="G1" s="552"/>
      <c r="H1" s="552"/>
      <c r="I1" s="552"/>
      <c r="J1" s="552"/>
      <c r="K1" s="552"/>
      <c r="L1" s="552"/>
      <c r="M1" s="552"/>
      <c r="N1" s="552"/>
      <c r="O1" s="552"/>
      <c r="P1" s="552"/>
    </row>
    <row r="2" spans="1:16" ht="25.5" customHeight="1">
      <c r="A2" s="553" t="s">
        <v>666</v>
      </c>
      <c r="B2" s="553"/>
      <c r="C2" s="553"/>
      <c r="D2" s="553"/>
      <c r="E2" s="553"/>
      <c r="F2" s="553"/>
      <c r="G2" s="553"/>
      <c r="H2" s="553"/>
      <c r="I2" s="553"/>
      <c r="J2" s="553"/>
      <c r="K2" s="553"/>
      <c r="L2" s="553"/>
      <c r="M2" s="553"/>
      <c r="N2" s="553"/>
      <c r="O2" s="553"/>
      <c r="P2" s="553"/>
    </row>
    <row r="3" spans="1:18" s="4" customFormat="1" ht="33" customHeight="1">
      <c r="A3" s="554" t="s">
        <v>94</v>
      </c>
      <c r="B3" s="554"/>
      <c r="C3" s="554"/>
      <c r="D3" s="555" t="s">
        <v>249</v>
      </c>
      <c r="E3" s="555"/>
      <c r="F3" s="213"/>
      <c r="G3" s="556" t="s">
        <v>315</v>
      </c>
      <c r="H3" s="556"/>
      <c r="I3" s="558" t="s">
        <v>684</v>
      </c>
      <c r="J3" s="558"/>
      <c r="K3" s="557" t="s">
        <v>424</v>
      </c>
      <c r="L3" s="557"/>
      <c r="M3" s="559">
        <v>3400</v>
      </c>
      <c r="N3" s="559"/>
      <c r="O3" s="559"/>
      <c r="P3" s="270"/>
      <c r="Q3" s="171"/>
      <c r="R3" s="170"/>
    </row>
    <row r="4" spans="1:18" s="4" customFormat="1" ht="17.25" customHeight="1">
      <c r="A4" s="560" t="s">
        <v>95</v>
      </c>
      <c r="B4" s="560"/>
      <c r="C4" s="560"/>
      <c r="D4" s="561" t="s">
        <v>777</v>
      </c>
      <c r="E4" s="561"/>
      <c r="F4" s="76"/>
      <c r="G4" s="152"/>
      <c r="H4" s="152"/>
      <c r="I4" s="202"/>
      <c r="J4" s="202"/>
      <c r="K4" s="560" t="s">
        <v>93</v>
      </c>
      <c r="L4" s="560"/>
      <c r="M4" s="562" t="s">
        <v>788</v>
      </c>
      <c r="N4" s="562"/>
      <c r="O4" s="562"/>
      <c r="P4" s="202"/>
      <c r="Q4" s="171"/>
      <c r="R4" s="170"/>
    </row>
    <row r="5" spans="1:16" ht="21" customHeight="1">
      <c r="A5" s="5"/>
      <c r="B5" s="5"/>
      <c r="C5" s="5"/>
      <c r="D5" s="9"/>
      <c r="E5" s="6"/>
      <c r="F5" s="7"/>
      <c r="G5" s="8"/>
      <c r="H5" s="8"/>
      <c r="I5" s="8"/>
      <c r="J5" s="8"/>
      <c r="K5" s="8"/>
      <c r="L5" s="8"/>
      <c r="M5" s="8"/>
      <c r="N5" s="563">
        <v>41805.764565972226</v>
      </c>
      <c r="O5" s="563"/>
      <c r="P5" s="177"/>
    </row>
    <row r="6" spans="1:16" ht="15.75">
      <c r="A6" s="564" t="s">
        <v>5</v>
      </c>
      <c r="B6" s="564"/>
      <c r="C6" s="565" t="s">
        <v>81</v>
      </c>
      <c r="D6" s="565" t="s">
        <v>97</v>
      </c>
      <c r="E6" s="564" t="s">
        <v>6</v>
      </c>
      <c r="F6" s="564" t="s">
        <v>312</v>
      </c>
      <c r="G6" s="566" t="s">
        <v>274</v>
      </c>
      <c r="H6" s="566"/>
      <c r="I6" s="566"/>
      <c r="J6" s="566"/>
      <c r="K6" s="566"/>
      <c r="L6" s="566"/>
      <c r="M6" s="566"/>
      <c r="N6" s="567" t="s">
        <v>7</v>
      </c>
      <c r="O6" s="567" t="s">
        <v>111</v>
      </c>
      <c r="P6" s="567" t="s">
        <v>273</v>
      </c>
    </row>
    <row r="7" spans="1:16" ht="32.25" customHeight="1">
      <c r="A7" s="564"/>
      <c r="B7" s="564"/>
      <c r="C7" s="565"/>
      <c r="D7" s="565"/>
      <c r="E7" s="564"/>
      <c r="F7" s="564"/>
      <c r="G7" s="215">
        <v>1</v>
      </c>
      <c r="H7" s="215">
        <v>2</v>
      </c>
      <c r="I7" s="215">
        <v>3</v>
      </c>
      <c r="J7" s="214" t="s">
        <v>271</v>
      </c>
      <c r="K7" s="215">
        <v>4</v>
      </c>
      <c r="L7" s="215">
        <v>5</v>
      </c>
      <c r="M7" s="215">
        <v>6</v>
      </c>
      <c r="N7" s="567"/>
      <c r="O7" s="567"/>
      <c r="P7" s="567"/>
    </row>
    <row r="8" spans="1:18" s="70" customFormat="1" ht="36.75" customHeight="1" thickBot="1">
      <c r="A8" s="489">
        <v>1</v>
      </c>
      <c r="B8" s="490" t="s">
        <v>523</v>
      </c>
      <c r="C8" s="491">
        <v>133</v>
      </c>
      <c r="D8" s="492">
        <v>35431</v>
      </c>
      <c r="E8" s="493" t="s">
        <v>831</v>
      </c>
      <c r="F8" s="493" t="s">
        <v>856</v>
      </c>
      <c r="G8" s="494">
        <v>3644</v>
      </c>
      <c r="H8" s="494">
        <v>3646</v>
      </c>
      <c r="I8" s="494" t="s">
        <v>717</v>
      </c>
      <c r="J8" s="495">
        <v>3646</v>
      </c>
      <c r="K8" s="496" t="s">
        <v>717</v>
      </c>
      <c r="L8" s="496" t="s">
        <v>717</v>
      </c>
      <c r="M8" s="496">
        <v>3418</v>
      </c>
      <c r="N8" s="495">
        <v>3646</v>
      </c>
      <c r="O8" s="491"/>
      <c r="P8" s="497"/>
      <c r="Q8" s="171"/>
      <c r="R8" s="170"/>
    </row>
    <row r="9" spans="1:18" s="70" customFormat="1" ht="36.75" customHeight="1" thickTop="1">
      <c r="A9" s="415">
        <v>2</v>
      </c>
      <c r="B9" s="416" t="s">
        <v>524</v>
      </c>
      <c r="C9" s="417">
        <v>208</v>
      </c>
      <c r="D9" s="418">
        <v>34792</v>
      </c>
      <c r="E9" s="419" t="s">
        <v>830</v>
      </c>
      <c r="F9" s="419" t="s">
        <v>701</v>
      </c>
      <c r="G9" s="420">
        <v>3101</v>
      </c>
      <c r="H9" s="420">
        <v>3135</v>
      </c>
      <c r="I9" s="420">
        <v>3022</v>
      </c>
      <c r="J9" s="421">
        <v>3135</v>
      </c>
      <c r="K9" s="488">
        <v>3151</v>
      </c>
      <c r="L9" s="488" t="s">
        <v>716</v>
      </c>
      <c r="M9" s="488" t="s">
        <v>716</v>
      </c>
      <c r="N9" s="421">
        <v>3151</v>
      </c>
      <c r="O9" s="417"/>
      <c r="P9" s="422"/>
      <c r="Q9" s="171"/>
      <c r="R9" s="170"/>
    </row>
    <row r="10" spans="1:18" s="70" customFormat="1" ht="36.75" customHeight="1">
      <c r="A10" s="77">
        <v>3</v>
      </c>
      <c r="B10" s="78" t="s">
        <v>525</v>
      </c>
      <c r="C10" s="173">
        <v>134</v>
      </c>
      <c r="D10" s="79">
        <v>35065</v>
      </c>
      <c r="E10" s="145" t="s">
        <v>826</v>
      </c>
      <c r="F10" s="145" t="s">
        <v>701</v>
      </c>
      <c r="G10" s="131">
        <v>2694</v>
      </c>
      <c r="H10" s="131">
        <v>2928</v>
      </c>
      <c r="I10" s="131">
        <v>2963</v>
      </c>
      <c r="J10" s="267">
        <v>2963</v>
      </c>
      <c r="K10" s="131">
        <v>2797</v>
      </c>
      <c r="L10" s="131">
        <v>3058</v>
      </c>
      <c r="M10" s="131">
        <v>2757</v>
      </c>
      <c r="N10" s="267">
        <v>3058</v>
      </c>
      <c r="O10" s="173"/>
      <c r="P10" s="180"/>
      <c r="Q10" s="171"/>
      <c r="R10" s="170"/>
    </row>
    <row r="11" spans="1:18" s="70" customFormat="1" ht="36.75" customHeight="1">
      <c r="A11" s="77" t="s">
        <v>716</v>
      </c>
      <c r="B11" s="78" t="s">
        <v>526</v>
      </c>
      <c r="C11" s="173">
        <v>200</v>
      </c>
      <c r="D11" s="79">
        <v>35839</v>
      </c>
      <c r="E11" s="145" t="s">
        <v>828</v>
      </c>
      <c r="F11" s="145" t="s">
        <v>860</v>
      </c>
      <c r="G11" s="131"/>
      <c r="H11" s="131"/>
      <c r="I11" s="131"/>
      <c r="J11" s="267" t="s">
        <v>722</v>
      </c>
      <c r="K11" s="131"/>
      <c r="L11" s="131"/>
      <c r="M11" s="131"/>
      <c r="N11" s="267" t="s">
        <v>874</v>
      </c>
      <c r="O11" s="173"/>
      <c r="P11" s="180"/>
      <c r="Q11" s="171"/>
      <c r="R11" s="170"/>
    </row>
    <row r="12" spans="1:18" s="70" customFormat="1" ht="36.75" customHeight="1">
      <c r="A12" s="77"/>
      <c r="B12" s="78" t="s">
        <v>527</v>
      </c>
      <c r="C12" s="173" t="s">
        <v>722</v>
      </c>
      <c r="D12" s="79" t="s">
        <v>722</v>
      </c>
      <c r="E12" s="145" t="s">
        <v>722</v>
      </c>
      <c r="F12" s="145" t="s">
        <v>722</v>
      </c>
      <c r="G12" s="131"/>
      <c r="H12" s="131"/>
      <c r="I12" s="131"/>
      <c r="J12" s="267" t="s">
        <v>722</v>
      </c>
      <c r="K12" s="148"/>
      <c r="L12" s="148"/>
      <c r="M12" s="148"/>
      <c r="N12" s="267" t="s">
        <v>722</v>
      </c>
      <c r="O12" s="173"/>
      <c r="P12" s="180"/>
      <c r="Q12" s="171"/>
      <c r="R12" s="170"/>
    </row>
    <row r="13" spans="1:18" s="70" customFormat="1" ht="36.75" customHeight="1">
      <c r="A13" s="77"/>
      <c r="B13" s="78" t="s">
        <v>528</v>
      </c>
      <c r="C13" s="173" t="s">
        <v>722</v>
      </c>
      <c r="D13" s="79" t="s">
        <v>722</v>
      </c>
      <c r="E13" s="145" t="s">
        <v>722</v>
      </c>
      <c r="F13" s="145" t="s">
        <v>722</v>
      </c>
      <c r="G13" s="131"/>
      <c r="H13" s="131"/>
      <c r="I13" s="131"/>
      <c r="J13" s="267" t="s">
        <v>722</v>
      </c>
      <c r="K13" s="148"/>
      <c r="L13" s="148"/>
      <c r="M13" s="148"/>
      <c r="N13" s="267" t="s">
        <v>722</v>
      </c>
      <c r="O13" s="173"/>
      <c r="P13" s="180"/>
      <c r="Q13" s="171"/>
      <c r="R13" s="170"/>
    </row>
    <row r="14" spans="1:18" s="70" customFormat="1" ht="36.75" customHeight="1">
      <c r="A14" s="77"/>
      <c r="B14" s="78" t="s">
        <v>529</v>
      </c>
      <c r="C14" s="173" t="s">
        <v>722</v>
      </c>
      <c r="D14" s="79" t="s">
        <v>722</v>
      </c>
      <c r="E14" s="145" t="s">
        <v>722</v>
      </c>
      <c r="F14" s="145" t="s">
        <v>722</v>
      </c>
      <c r="G14" s="131"/>
      <c r="H14" s="131"/>
      <c r="I14" s="131"/>
      <c r="J14" s="267" t="s">
        <v>722</v>
      </c>
      <c r="K14" s="148"/>
      <c r="L14" s="148"/>
      <c r="M14" s="148"/>
      <c r="N14" s="267" t="s">
        <v>722</v>
      </c>
      <c r="O14" s="173"/>
      <c r="P14" s="180"/>
      <c r="Q14" s="171"/>
      <c r="R14" s="170"/>
    </row>
    <row r="15" spans="1:18" s="70" customFormat="1" ht="36.75" customHeight="1">
      <c r="A15" s="77"/>
      <c r="B15" s="78" t="s">
        <v>530</v>
      </c>
      <c r="C15" s="173" t="s">
        <v>722</v>
      </c>
      <c r="D15" s="79" t="s">
        <v>722</v>
      </c>
      <c r="E15" s="145" t="s">
        <v>722</v>
      </c>
      <c r="F15" s="145" t="s">
        <v>722</v>
      </c>
      <c r="G15" s="131"/>
      <c r="H15" s="131"/>
      <c r="I15" s="131"/>
      <c r="J15" s="267" t="s">
        <v>722</v>
      </c>
      <c r="K15" s="148"/>
      <c r="L15" s="148"/>
      <c r="M15" s="148"/>
      <c r="N15" s="267" t="s">
        <v>722</v>
      </c>
      <c r="O15" s="173"/>
      <c r="P15" s="180"/>
      <c r="Q15" s="171"/>
      <c r="R15" s="170"/>
    </row>
    <row r="16" spans="1:18" s="70" customFormat="1" ht="36.75" customHeight="1">
      <c r="A16" s="77"/>
      <c r="B16" s="78" t="s">
        <v>531</v>
      </c>
      <c r="C16" s="173" t="s">
        <v>722</v>
      </c>
      <c r="D16" s="79" t="s">
        <v>722</v>
      </c>
      <c r="E16" s="145" t="s">
        <v>722</v>
      </c>
      <c r="F16" s="145" t="s">
        <v>722</v>
      </c>
      <c r="G16" s="131"/>
      <c r="H16" s="131"/>
      <c r="I16" s="131"/>
      <c r="J16" s="267" t="s">
        <v>722</v>
      </c>
      <c r="K16" s="148"/>
      <c r="L16" s="148"/>
      <c r="M16" s="148"/>
      <c r="N16" s="267" t="s">
        <v>722</v>
      </c>
      <c r="O16" s="173"/>
      <c r="P16" s="180"/>
      <c r="Q16" s="171"/>
      <c r="R16" s="170"/>
    </row>
    <row r="17" spans="1:18" s="70" customFormat="1" ht="36.75" customHeight="1">
      <c r="A17" s="77"/>
      <c r="B17" s="78" t="s">
        <v>532</v>
      </c>
      <c r="C17" s="173" t="s">
        <v>722</v>
      </c>
      <c r="D17" s="79" t="s">
        <v>722</v>
      </c>
      <c r="E17" s="145" t="s">
        <v>722</v>
      </c>
      <c r="F17" s="145" t="s">
        <v>722</v>
      </c>
      <c r="G17" s="131"/>
      <c r="H17" s="131"/>
      <c r="I17" s="131"/>
      <c r="J17" s="267" t="s">
        <v>722</v>
      </c>
      <c r="K17" s="148"/>
      <c r="L17" s="148"/>
      <c r="M17" s="148"/>
      <c r="N17" s="267" t="s">
        <v>722</v>
      </c>
      <c r="O17" s="173"/>
      <c r="P17" s="180"/>
      <c r="Q17" s="171"/>
      <c r="R17" s="170"/>
    </row>
    <row r="18" spans="1:18" s="70" customFormat="1" ht="36.75" customHeight="1">
      <c r="A18" s="77"/>
      <c r="B18" s="78" t="s">
        <v>533</v>
      </c>
      <c r="C18" s="173" t="s">
        <v>722</v>
      </c>
      <c r="D18" s="79" t="s">
        <v>722</v>
      </c>
      <c r="E18" s="145" t="s">
        <v>722</v>
      </c>
      <c r="F18" s="145" t="s">
        <v>722</v>
      </c>
      <c r="G18" s="131"/>
      <c r="H18" s="131"/>
      <c r="I18" s="131"/>
      <c r="J18" s="267" t="s">
        <v>722</v>
      </c>
      <c r="K18" s="148"/>
      <c r="L18" s="148"/>
      <c r="M18" s="148"/>
      <c r="N18" s="267" t="s">
        <v>722</v>
      </c>
      <c r="O18" s="173"/>
      <c r="P18" s="180"/>
      <c r="Q18" s="171"/>
      <c r="R18" s="170"/>
    </row>
    <row r="19" spans="1:18" s="70" customFormat="1" ht="36.75" customHeight="1">
      <c r="A19" s="77"/>
      <c r="B19" s="78" t="s">
        <v>534</v>
      </c>
      <c r="C19" s="173" t="s">
        <v>722</v>
      </c>
      <c r="D19" s="79" t="s">
        <v>722</v>
      </c>
      <c r="E19" s="145" t="s">
        <v>722</v>
      </c>
      <c r="F19" s="145" t="s">
        <v>722</v>
      </c>
      <c r="G19" s="131"/>
      <c r="H19" s="131"/>
      <c r="I19" s="131"/>
      <c r="J19" s="267" t="s">
        <v>722</v>
      </c>
      <c r="K19" s="148"/>
      <c r="L19" s="148"/>
      <c r="M19" s="148"/>
      <c r="N19" s="267" t="s">
        <v>722</v>
      </c>
      <c r="O19" s="173"/>
      <c r="P19" s="180"/>
      <c r="Q19" s="171"/>
      <c r="R19" s="170"/>
    </row>
    <row r="20" spans="1:18" s="70" customFormat="1" ht="36.75" customHeight="1">
      <c r="A20" s="77"/>
      <c r="B20" s="78" t="s">
        <v>535</v>
      </c>
      <c r="C20" s="173" t="s">
        <v>722</v>
      </c>
      <c r="D20" s="79" t="s">
        <v>722</v>
      </c>
      <c r="E20" s="145" t="s">
        <v>722</v>
      </c>
      <c r="F20" s="145" t="s">
        <v>722</v>
      </c>
      <c r="G20" s="131"/>
      <c r="H20" s="131"/>
      <c r="I20" s="131"/>
      <c r="J20" s="267" t="s">
        <v>722</v>
      </c>
      <c r="K20" s="148"/>
      <c r="L20" s="148"/>
      <c r="M20" s="148"/>
      <c r="N20" s="267" t="s">
        <v>722</v>
      </c>
      <c r="O20" s="173"/>
      <c r="P20" s="180"/>
      <c r="Q20" s="171"/>
      <c r="R20" s="170"/>
    </row>
    <row r="21" spans="1:18" s="70" customFormat="1" ht="36.75" customHeight="1">
      <c r="A21" s="77"/>
      <c r="B21" s="78" t="s">
        <v>536</v>
      </c>
      <c r="C21" s="173" t="s">
        <v>722</v>
      </c>
      <c r="D21" s="79" t="s">
        <v>722</v>
      </c>
      <c r="E21" s="145" t="s">
        <v>722</v>
      </c>
      <c r="F21" s="145" t="s">
        <v>722</v>
      </c>
      <c r="G21" s="131"/>
      <c r="H21" s="131"/>
      <c r="I21" s="131"/>
      <c r="J21" s="267" t="s">
        <v>722</v>
      </c>
      <c r="K21" s="148"/>
      <c r="L21" s="148"/>
      <c r="M21" s="148"/>
      <c r="N21" s="267" t="s">
        <v>722</v>
      </c>
      <c r="O21" s="173"/>
      <c r="P21" s="180"/>
      <c r="Q21" s="171"/>
      <c r="R21" s="170"/>
    </row>
    <row r="22" spans="1:18" s="70" customFormat="1" ht="36.75" customHeight="1">
      <c r="A22" s="77"/>
      <c r="B22" s="78" t="s">
        <v>537</v>
      </c>
      <c r="C22" s="173" t="s">
        <v>722</v>
      </c>
      <c r="D22" s="79" t="s">
        <v>722</v>
      </c>
      <c r="E22" s="145" t="s">
        <v>722</v>
      </c>
      <c r="F22" s="145" t="s">
        <v>722</v>
      </c>
      <c r="G22" s="131"/>
      <c r="H22" s="131"/>
      <c r="I22" s="131"/>
      <c r="J22" s="267" t="s">
        <v>722</v>
      </c>
      <c r="K22" s="148"/>
      <c r="L22" s="148"/>
      <c r="M22" s="148"/>
      <c r="N22" s="267" t="s">
        <v>722</v>
      </c>
      <c r="O22" s="173"/>
      <c r="P22" s="180"/>
      <c r="Q22" s="171"/>
      <c r="R22" s="170"/>
    </row>
    <row r="23" spans="1:18" s="70" customFormat="1" ht="36.75" customHeight="1">
      <c r="A23" s="77"/>
      <c r="B23" s="78" t="s">
        <v>538</v>
      </c>
      <c r="C23" s="173" t="s">
        <v>722</v>
      </c>
      <c r="D23" s="79" t="s">
        <v>722</v>
      </c>
      <c r="E23" s="145" t="s">
        <v>722</v>
      </c>
      <c r="F23" s="145" t="s">
        <v>722</v>
      </c>
      <c r="G23" s="131"/>
      <c r="H23" s="131"/>
      <c r="I23" s="131"/>
      <c r="J23" s="267" t="s">
        <v>722</v>
      </c>
      <c r="K23" s="148"/>
      <c r="L23" s="148"/>
      <c r="M23" s="148"/>
      <c r="N23" s="267" t="s">
        <v>722</v>
      </c>
      <c r="O23" s="173"/>
      <c r="P23" s="180"/>
      <c r="Q23" s="171"/>
      <c r="R23" s="170"/>
    </row>
    <row r="24" spans="1:18" s="70" customFormat="1" ht="36.75" customHeight="1">
      <c r="A24" s="77"/>
      <c r="B24" s="78" t="s">
        <v>539</v>
      </c>
      <c r="C24" s="173" t="s">
        <v>722</v>
      </c>
      <c r="D24" s="79" t="s">
        <v>722</v>
      </c>
      <c r="E24" s="145" t="s">
        <v>722</v>
      </c>
      <c r="F24" s="145" t="s">
        <v>722</v>
      </c>
      <c r="G24" s="131"/>
      <c r="H24" s="131"/>
      <c r="I24" s="131"/>
      <c r="J24" s="267" t="s">
        <v>722</v>
      </c>
      <c r="K24" s="148"/>
      <c r="L24" s="148"/>
      <c r="M24" s="148"/>
      <c r="N24" s="267" t="s">
        <v>722</v>
      </c>
      <c r="O24" s="173"/>
      <c r="P24" s="180"/>
      <c r="Q24" s="171"/>
      <c r="R24" s="170"/>
    </row>
    <row r="25" spans="1:18" s="70" customFormat="1" ht="36.75" customHeight="1">
      <c r="A25" s="77"/>
      <c r="B25" s="78" t="s">
        <v>540</v>
      </c>
      <c r="C25" s="173" t="s">
        <v>722</v>
      </c>
      <c r="D25" s="79" t="s">
        <v>722</v>
      </c>
      <c r="E25" s="145" t="s">
        <v>722</v>
      </c>
      <c r="F25" s="145" t="s">
        <v>722</v>
      </c>
      <c r="G25" s="131"/>
      <c r="H25" s="131"/>
      <c r="I25" s="131"/>
      <c r="J25" s="267" t="s">
        <v>722</v>
      </c>
      <c r="K25" s="148"/>
      <c r="L25" s="148"/>
      <c r="M25" s="148"/>
      <c r="N25" s="267" t="s">
        <v>722</v>
      </c>
      <c r="O25" s="173"/>
      <c r="P25" s="180"/>
      <c r="Q25" s="171"/>
      <c r="R25" s="170"/>
    </row>
    <row r="26" spans="1:18" s="70" customFormat="1" ht="36.75" customHeight="1">
      <c r="A26" s="77"/>
      <c r="B26" s="78" t="s">
        <v>541</v>
      </c>
      <c r="C26" s="173" t="s">
        <v>722</v>
      </c>
      <c r="D26" s="79" t="s">
        <v>722</v>
      </c>
      <c r="E26" s="145" t="s">
        <v>722</v>
      </c>
      <c r="F26" s="145" t="s">
        <v>722</v>
      </c>
      <c r="G26" s="131"/>
      <c r="H26" s="131"/>
      <c r="I26" s="131"/>
      <c r="J26" s="267" t="s">
        <v>722</v>
      </c>
      <c r="K26" s="148"/>
      <c r="L26" s="148"/>
      <c r="M26" s="148"/>
      <c r="N26" s="267" t="s">
        <v>722</v>
      </c>
      <c r="O26" s="173"/>
      <c r="P26" s="180"/>
      <c r="Q26" s="171"/>
      <c r="R26" s="170"/>
    </row>
    <row r="27" spans="1:18" s="70" customFormat="1" ht="36.75" customHeight="1">
      <c r="A27" s="77"/>
      <c r="B27" s="78" t="s">
        <v>542</v>
      </c>
      <c r="C27" s="173" t="s">
        <v>722</v>
      </c>
      <c r="D27" s="79" t="s">
        <v>722</v>
      </c>
      <c r="E27" s="145" t="s">
        <v>722</v>
      </c>
      <c r="F27" s="145" t="s">
        <v>722</v>
      </c>
      <c r="G27" s="131"/>
      <c r="H27" s="131"/>
      <c r="I27" s="131"/>
      <c r="J27" s="267" t="s">
        <v>722</v>
      </c>
      <c r="K27" s="148"/>
      <c r="L27" s="148"/>
      <c r="M27" s="148"/>
      <c r="N27" s="267" t="s">
        <v>722</v>
      </c>
      <c r="O27" s="173"/>
      <c r="P27" s="180"/>
      <c r="Q27" s="171"/>
      <c r="R27" s="170"/>
    </row>
    <row r="28" spans="1:18" s="70" customFormat="1" ht="36.75" customHeight="1">
      <c r="A28" s="77"/>
      <c r="B28" s="78" t="s">
        <v>543</v>
      </c>
      <c r="C28" s="173" t="s">
        <v>722</v>
      </c>
      <c r="D28" s="79" t="s">
        <v>722</v>
      </c>
      <c r="E28" s="145" t="s">
        <v>722</v>
      </c>
      <c r="F28" s="145" t="s">
        <v>722</v>
      </c>
      <c r="G28" s="131"/>
      <c r="H28" s="131"/>
      <c r="I28" s="131"/>
      <c r="J28" s="267" t="s">
        <v>722</v>
      </c>
      <c r="K28" s="148"/>
      <c r="L28" s="148"/>
      <c r="M28" s="148"/>
      <c r="N28" s="267" t="s">
        <v>722</v>
      </c>
      <c r="O28" s="173"/>
      <c r="P28" s="180"/>
      <c r="Q28" s="171"/>
      <c r="R28" s="170"/>
    </row>
    <row r="29" spans="1:18" s="70" customFormat="1" ht="36.75" customHeight="1">
      <c r="A29" s="77"/>
      <c r="B29" s="78" t="s">
        <v>544</v>
      </c>
      <c r="C29" s="173" t="s">
        <v>722</v>
      </c>
      <c r="D29" s="79" t="s">
        <v>722</v>
      </c>
      <c r="E29" s="145" t="s">
        <v>722</v>
      </c>
      <c r="F29" s="145" t="s">
        <v>722</v>
      </c>
      <c r="G29" s="131"/>
      <c r="H29" s="131"/>
      <c r="I29" s="131"/>
      <c r="J29" s="267" t="s">
        <v>722</v>
      </c>
      <c r="K29" s="148"/>
      <c r="L29" s="148"/>
      <c r="M29" s="148"/>
      <c r="N29" s="267" t="s">
        <v>722</v>
      </c>
      <c r="O29" s="173"/>
      <c r="P29" s="180"/>
      <c r="Q29" s="171"/>
      <c r="R29" s="170"/>
    </row>
    <row r="30" spans="1:18" s="70" customFormat="1" ht="36.75" customHeight="1">
      <c r="A30" s="77"/>
      <c r="B30" s="78" t="s">
        <v>545</v>
      </c>
      <c r="C30" s="173" t="s">
        <v>722</v>
      </c>
      <c r="D30" s="79" t="s">
        <v>722</v>
      </c>
      <c r="E30" s="145" t="s">
        <v>722</v>
      </c>
      <c r="F30" s="145" t="s">
        <v>722</v>
      </c>
      <c r="G30" s="131"/>
      <c r="H30" s="131"/>
      <c r="I30" s="131"/>
      <c r="J30" s="267" t="s">
        <v>722</v>
      </c>
      <c r="K30" s="148"/>
      <c r="L30" s="148"/>
      <c r="M30" s="148"/>
      <c r="N30" s="267" t="s">
        <v>722</v>
      </c>
      <c r="O30" s="173"/>
      <c r="P30" s="180"/>
      <c r="Q30" s="171"/>
      <c r="R30" s="170"/>
    </row>
    <row r="31" spans="1:18" s="70" customFormat="1" ht="36.75" customHeight="1">
      <c r="A31" s="77"/>
      <c r="B31" s="78" t="s">
        <v>546</v>
      </c>
      <c r="C31" s="173" t="s">
        <v>722</v>
      </c>
      <c r="D31" s="79" t="s">
        <v>722</v>
      </c>
      <c r="E31" s="145" t="s">
        <v>722</v>
      </c>
      <c r="F31" s="145" t="s">
        <v>722</v>
      </c>
      <c r="G31" s="131"/>
      <c r="H31" s="131"/>
      <c r="I31" s="131"/>
      <c r="J31" s="267" t="s">
        <v>722</v>
      </c>
      <c r="K31" s="148"/>
      <c r="L31" s="148"/>
      <c r="M31" s="148"/>
      <c r="N31" s="267" t="s">
        <v>722</v>
      </c>
      <c r="O31" s="173"/>
      <c r="P31" s="180"/>
      <c r="Q31" s="171"/>
      <c r="R31" s="170"/>
    </row>
    <row r="32" spans="1:18" s="70" customFormat="1" ht="36.75" customHeight="1">
      <c r="A32" s="77"/>
      <c r="B32" s="78" t="s">
        <v>547</v>
      </c>
      <c r="C32" s="173" t="s">
        <v>722</v>
      </c>
      <c r="D32" s="79" t="s">
        <v>722</v>
      </c>
      <c r="E32" s="145" t="s">
        <v>722</v>
      </c>
      <c r="F32" s="145" t="s">
        <v>722</v>
      </c>
      <c r="G32" s="131"/>
      <c r="H32" s="131"/>
      <c r="I32" s="131"/>
      <c r="J32" s="267" t="s">
        <v>722</v>
      </c>
      <c r="K32" s="148"/>
      <c r="L32" s="148"/>
      <c r="M32" s="148"/>
      <c r="N32" s="267" t="s">
        <v>722</v>
      </c>
      <c r="O32" s="173"/>
      <c r="P32" s="180"/>
      <c r="Q32" s="171"/>
      <c r="R32" s="170"/>
    </row>
    <row r="33" spans="1:18" s="70" customFormat="1" ht="36.75" customHeight="1">
      <c r="A33" s="77"/>
      <c r="B33" s="78" t="s">
        <v>548</v>
      </c>
      <c r="C33" s="173" t="s">
        <v>722</v>
      </c>
      <c r="D33" s="79" t="s">
        <v>722</v>
      </c>
      <c r="E33" s="145" t="s">
        <v>722</v>
      </c>
      <c r="F33" s="145" t="s">
        <v>722</v>
      </c>
      <c r="G33" s="131"/>
      <c r="H33" s="131"/>
      <c r="I33" s="131"/>
      <c r="J33" s="267" t="s">
        <v>722</v>
      </c>
      <c r="K33" s="148"/>
      <c r="L33" s="148"/>
      <c r="M33" s="148"/>
      <c r="N33" s="267" t="s">
        <v>722</v>
      </c>
      <c r="O33" s="173"/>
      <c r="P33" s="180"/>
      <c r="Q33" s="171"/>
      <c r="R33" s="170"/>
    </row>
    <row r="34" spans="1:18" s="70" customFormat="1" ht="36.75" customHeight="1">
      <c r="A34" s="77"/>
      <c r="B34" s="78" t="s">
        <v>549</v>
      </c>
      <c r="C34" s="173" t="s">
        <v>722</v>
      </c>
      <c r="D34" s="79" t="s">
        <v>722</v>
      </c>
      <c r="E34" s="145" t="s">
        <v>722</v>
      </c>
      <c r="F34" s="145" t="s">
        <v>722</v>
      </c>
      <c r="G34" s="131"/>
      <c r="H34" s="131"/>
      <c r="I34" s="131"/>
      <c r="J34" s="267" t="s">
        <v>722</v>
      </c>
      <c r="K34" s="148"/>
      <c r="L34" s="148"/>
      <c r="M34" s="148"/>
      <c r="N34" s="267" t="s">
        <v>722</v>
      </c>
      <c r="O34" s="173"/>
      <c r="P34" s="180"/>
      <c r="Q34" s="171"/>
      <c r="R34" s="170"/>
    </row>
    <row r="35" spans="1:18" s="70" customFormat="1" ht="36.75" customHeight="1">
      <c r="A35" s="77"/>
      <c r="B35" s="78" t="s">
        <v>550</v>
      </c>
      <c r="C35" s="173" t="s">
        <v>722</v>
      </c>
      <c r="D35" s="79" t="s">
        <v>722</v>
      </c>
      <c r="E35" s="145" t="s">
        <v>722</v>
      </c>
      <c r="F35" s="145" t="s">
        <v>722</v>
      </c>
      <c r="G35" s="131"/>
      <c r="H35" s="131"/>
      <c r="I35" s="131"/>
      <c r="J35" s="267" t="s">
        <v>722</v>
      </c>
      <c r="K35" s="148"/>
      <c r="L35" s="148"/>
      <c r="M35" s="148"/>
      <c r="N35" s="267" t="s">
        <v>722</v>
      </c>
      <c r="O35" s="173"/>
      <c r="P35" s="180"/>
      <c r="Q35" s="171"/>
      <c r="R35" s="170"/>
    </row>
    <row r="36" spans="1:18" s="70" customFormat="1" ht="36.75" customHeight="1">
      <c r="A36" s="77"/>
      <c r="B36" s="78" t="s">
        <v>551</v>
      </c>
      <c r="C36" s="173" t="s">
        <v>722</v>
      </c>
      <c r="D36" s="79" t="s">
        <v>722</v>
      </c>
      <c r="E36" s="145" t="s">
        <v>722</v>
      </c>
      <c r="F36" s="145" t="s">
        <v>722</v>
      </c>
      <c r="G36" s="131"/>
      <c r="H36" s="131"/>
      <c r="I36" s="131"/>
      <c r="J36" s="267" t="s">
        <v>722</v>
      </c>
      <c r="K36" s="148"/>
      <c r="L36" s="148"/>
      <c r="M36" s="148"/>
      <c r="N36" s="267" t="s">
        <v>722</v>
      </c>
      <c r="O36" s="173"/>
      <c r="P36" s="180"/>
      <c r="Q36" s="171"/>
      <c r="R36" s="170"/>
    </row>
    <row r="37" spans="1:18" s="70" customFormat="1" ht="36.75" customHeight="1">
      <c r="A37" s="77"/>
      <c r="B37" s="78" t="s">
        <v>552</v>
      </c>
      <c r="C37" s="173" t="s">
        <v>722</v>
      </c>
      <c r="D37" s="79" t="s">
        <v>722</v>
      </c>
      <c r="E37" s="145" t="s">
        <v>722</v>
      </c>
      <c r="F37" s="145" t="s">
        <v>722</v>
      </c>
      <c r="G37" s="131"/>
      <c r="H37" s="131"/>
      <c r="I37" s="131"/>
      <c r="J37" s="267" t="s">
        <v>722</v>
      </c>
      <c r="K37" s="148"/>
      <c r="L37" s="148"/>
      <c r="M37" s="148"/>
      <c r="N37" s="267" t="s">
        <v>722</v>
      </c>
      <c r="O37" s="173"/>
      <c r="P37" s="180"/>
      <c r="Q37" s="171"/>
      <c r="R37" s="170"/>
    </row>
    <row r="38" spans="1:18" s="70" customFormat="1" ht="36.75" customHeight="1">
      <c r="A38" s="77"/>
      <c r="B38" s="78" t="s">
        <v>553</v>
      </c>
      <c r="C38" s="173" t="s">
        <v>722</v>
      </c>
      <c r="D38" s="79" t="s">
        <v>722</v>
      </c>
      <c r="E38" s="145" t="s">
        <v>722</v>
      </c>
      <c r="F38" s="145" t="s">
        <v>722</v>
      </c>
      <c r="G38" s="131"/>
      <c r="H38" s="131"/>
      <c r="I38" s="131"/>
      <c r="J38" s="267" t="s">
        <v>722</v>
      </c>
      <c r="K38" s="148"/>
      <c r="L38" s="148"/>
      <c r="M38" s="148"/>
      <c r="N38" s="267" t="s">
        <v>722</v>
      </c>
      <c r="O38" s="173"/>
      <c r="P38" s="180"/>
      <c r="Q38" s="171"/>
      <c r="R38" s="170"/>
    </row>
    <row r="39" spans="1:18" s="70" customFormat="1" ht="36.75" customHeight="1">
      <c r="A39" s="77"/>
      <c r="B39" s="78" t="s">
        <v>554</v>
      </c>
      <c r="C39" s="173" t="s">
        <v>722</v>
      </c>
      <c r="D39" s="79" t="s">
        <v>722</v>
      </c>
      <c r="E39" s="145" t="s">
        <v>722</v>
      </c>
      <c r="F39" s="145" t="s">
        <v>722</v>
      </c>
      <c r="G39" s="131"/>
      <c r="H39" s="131"/>
      <c r="I39" s="131"/>
      <c r="J39" s="267" t="s">
        <v>722</v>
      </c>
      <c r="K39" s="148"/>
      <c r="L39" s="148"/>
      <c r="M39" s="148"/>
      <c r="N39" s="267" t="s">
        <v>722</v>
      </c>
      <c r="O39" s="173"/>
      <c r="P39" s="180"/>
      <c r="Q39" s="171"/>
      <c r="R39" s="170"/>
    </row>
    <row r="40" spans="1:18" s="70" customFormat="1" ht="36.75" customHeight="1">
      <c r="A40" s="77"/>
      <c r="B40" s="78" t="s">
        <v>555</v>
      </c>
      <c r="C40" s="173" t="s">
        <v>722</v>
      </c>
      <c r="D40" s="79" t="s">
        <v>722</v>
      </c>
      <c r="E40" s="145" t="s">
        <v>722</v>
      </c>
      <c r="F40" s="145" t="s">
        <v>722</v>
      </c>
      <c r="G40" s="131"/>
      <c r="H40" s="131"/>
      <c r="I40" s="131"/>
      <c r="J40" s="267" t="s">
        <v>722</v>
      </c>
      <c r="K40" s="148"/>
      <c r="L40" s="148"/>
      <c r="M40" s="148"/>
      <c r="N40" s="267" t="s">
        <v>722</v>
      </c>
      <c r="O40" s="173"/>
      <c r="P40" s="180"/>
      <c r="Q40" s="171"/>
      <c r="R40" s="170"/>
    </row>
    <row r="41" spans="1:18" s="70" customFormat="1" ht="36.75" customHeight="1">
      <c r="A41" s="77"/>
      <c r="B41" s="78" t="s">
        <v>556</v>
      </c>
      <c r="C41" s="173" t="s">
        <v>722</v>
      </c>
      <c r="D41" s="79" t="s">
        <v>722</v>
      </c>
      <c r="E41" s="145" t="s">
        <v>722</v>
      </c>
      <c r="F41" s="145" t="s">
        <v>722</v>
      </c>
      <c r="G41" s="131"/>
      <c r="H41" s="131"/>
      <c r="I41" s="131"/>
      <c r="J41" s="267" t="s">
        <v>722</v>
      </c>
      <c r="K41" s="148"/>
      <c r="L41" s="148"/>
      <c r="M41" s="148"/>
      <c r="N41" s="267" t="s">
        <v>722</v>
      </c>
      <c r="O41" s="173"/>
      <c r="P41" s="180"/>
      <c r="Q41" s="171"/>
      <c r="R41" s="170"/>
    </row>
    <row r="42" spans="1:18" s="70" customFormat="1" ht="36.75" customHeight="1">
      <c r="A42" s="77"/>
      <c r="B42" s="78" t="s">
        <v>557</v>
      </c>
      <c r="C42" s="173" t="s">
        <v>722</v>
      </c>
      <c r="D42" s="79" t="s">
        <v>722</v>
      </c>
      <c r="E42" s="145" t="s">
        <v>722</v>
      </c>
      <c r="F42" s="145" t="s">
        <v>722</v>
      </c>
      <c r="G42" s="131"/>
      <c r="H42" s="131"/>
      <c r="I42" s="131"/>
      <c r="J42" s="144">
        <v>0</v>
      </c>
      <c r="K42" s="148"/>
      <c r="L42" s="148"/>
      <c r="M42" s="148"/>
      <c r="N42" s="143">
        <v>0</v>
      </c>
      <c r="O42" s="173"/>
      <c r="P42" s="180"/>
      <c r="Q42" s="171"/>
      <c r="R42" s="170"/>
    </row>
    <row r="43" spans="1:18" s="70" customFormat="1" ht="36.75" customHeight="1">
      <c r="A43" s="77"/>
      <c r="B43" s="78" t="s">
        <v>558</v>
      </c>
      <c r="C43" s="173" t="s">
        <v>722</v>
      </c>
      <c r="D43" s="79" t="s">
        <v>722</v>
      </c>
      <c r="E43" s="145" t="s">
        <v>722</v>
      </c>
      <c r="F43" s="145" t="s">
        <v>722</v>
      </c>
      <c r="G43" s="131"/>
      <c r="H43" s="131"/>
      <c r="I43" s="131"/>
      <c r="J43" s="144">
        <v>0</v>
      </c>
      <c r="K43" s="148"/>
      <c r="L43" s="148"/>
      <c r="M43" s="148"/>
      <c r="N43" s="143">
        <v>0</v>
      </c>
      <c r="O43" s="173"/>
      <c r="P43" s="180"/>
      <c r="Q43" s="171"/>
      <c r="R43" s="170"/>
    </row>
    <row r="44" spans="1:18" s="70" customFormat="1" ht="36.75" customHeight="1">
      <c r="A44" s="77"/>
      <c r="B44" s="78" t="s">
        <v>559</v>
      </c>
      <c r="C44" s="173" t="s">
        <v>722</v>
      </c>
      <c r="D44" s="79" t="s">
        <v>722</v>
      </c>
      <c r="E44" s="145" t="s">
        <v>722</v>
      </c>
      <c r="F44" s="145" t="s">
        <v>722</v>
      </c>
      <c r="G44" s="131"/>
      <c r="H44" s="131"/>
      <c r="I44" s="131"/>
      <c r="J44" s="144">
        <v>0</v>
      </c>
      <c r="K44" s="148"/>
      <c r="L44" s="148"/>
      <c r="M44" s="148"/>
      <c r="N44" s="143">
        <v>0</v>
      </c>
      <c r="O44" s="173"/>
      <c r="P44" s="180"/>
      <c r="Q44" s="171"/>
      <c r="R44" s="170"/>
    </row>
    <row r="45" spans="1:18" s="71" customFormat="1" ht="30.75" customHeight="1">
      <c r="A45" s="568" t="s">
        <v>4</v>
      </c>
      <c r="B45" s="568"/>
      <c r="C45" s="568"/>
      <c r="D45" s="568"/>
      <c r="E45" s="72" t="s">
        <v>0</v>
      </c>
      <c r="F45" s="72" t="s">
        <v>1</v>
      </c>
      <c r="G45" s="569" t="s">
        <v>2</v>
      </c>
      <c r="H45" s="569"/>
      <c r="I45" s="569"/>
      <c r="J45" s="569"/>
      <c r="K45" s="569"/>
      <c r="L45" s="569"/>
      <c r="M45" s="569"/>
      <c r="N45" s="569" t="s">
        <v>3</v>
      </c>
      <c r="O45" s="569"/>
      <c r="P45" s="72"/>
      <c r="Q45" s="171"/>
      <c r="R45" s="170"/>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row r="87" spans="17:18" ht="12.75">
      <c r="Q87" s="172"/>
      <c r="R87" s="72"/>
    </row>
    <row r="88" spans="17:18" ht="12.75">
      <c r="Q88" s="172"/>
      <c r="R88" s="72"/>
    </row>
    <row r="89" spans="17:18" ht="12.75">
      <c r="Q89" s="172"/>
      <c r="R89" s="72"/>
    </row>
  </sheetData>
  <sheetProtection/>
  <mergeCells count="26">
    <mergeCell ref="F6:F7"/>
    <mergeCell ref="G6:M6"/>
    <mergeCell ref="N6:N7"/>
    <mergeCell ref="O6:O7"/>
    <mergeCell ref="P6:P7"/>
    <mergeCell ref="A45:D45"/>
    <mergeCell ref="G45:M45"/>
    <mergeCell ref="N45:O45"/>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O3"/>
  </mergeCells>
  <conditionalFormatting sqref="N42:N44">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2.xml><?xml version="1.0" encoding="utf-8"?>
<worksheet xmlns="http://schemas.openxmlformats.org/spreadsheetml/2006/main" xmlns:r="http://schemas.openxmlformats.org/officeDocument/2006/relationships">
  <sheetPr>
    <tabColor rgb="FFFFFF00"/>
  </sheetPr>
  <dimension ref="A1:BQ48"/>
  <sheetViews>
    <sheetView view="pageBreakPreview" zoomScale="40" zoomScaleNormal="50" zoomScaleSheetLayoutView="40" workbookViewId="0" topLeftCell="A1">
      <selection activeCell="BI9" sqref="BI9"/>
    </sheetView>
  </sheetViews>
  <sheetFormatPr defaultColWidth="9.140625" defaultRowHeight="12.75"/>
  <cols>
    <col min="1" max="1" width="10.140625" style="23" customWidth="1"/>
    <col min="2" max="2" width="20.00390625" style="23" hidden="1" customWidth="1"/>
    <col min="3" max="3" width="12.28125" style="23" customWidth="1"/>
    <col min="4" max="4" width="20.8515625" style="53" customWidth="1"/>
    <col min="5" max="5" width="34.57421875" style="23" customWidth="1"/>
    <col min="6" max="6" width="17.7109375" style="23" bestFit="1" customWidth="1"/>
    <col min="7" max="7" width="5.57421875" style="52" bestFit="1" customWidth="1"/>
    <col min="8" max="60" width="4.7109375" style="52" customWidth="1"/>
    <col min="61" max="61" width="14.8515625" style="54" customWidth="1"/>
    <col min="62" max="62" width="14.140625" style="55" customWidth="1"/>
    <col min="63" max="63" width="17.00390625" style="23" customWidth="1"/>
    <col min="64" max="67" width="9.140625" style="52" customWidth="1"/>
    <col min="68" max="68" width="9.140625" style="169" hidden="1" customWidth="1"/>
    <col min="69" max="69" width="9.140625" style="167" hidden="1" customWidth="1"/>
    <col min="70" max="16384" width="9.140625" style="52" customWidth="1"/>
  </cols>
  <sheetData>
    <row r="1" spans="1:69" s="10" customFormat="1" ht="69.75" customHeight="1">
      <c r="A1" s="570" t="s">
        <v>421</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P1" s="169">
        <v>60</v>
      </c>
      <c r="BQ1" s="167">
        <v>1</v>
      </c>
    </row>
    <row r="2" spans="1:69" s="10" customFormat="1" ht="36.75" customHeight="1">
      <c r="A2" s="571" t="s">
        <v>666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P2" s="169">
        <v>62</v>
      </c>
      <c r="BQ2" s="167">
        <v>2</v>
      </c>
    </row>
    <row r="3" spans="1:69" s="64" customFormat="1" ht="23.25" customHeight="1">
      <c r="A3" s="572" t="s">
        <v>94</v>
      </c>
      <c r="B3" s="572"/>
      <c r="C3" s="572"/>
      <c r="D3" s="572"/>
      <c r="E3" s="573" t="s">
        <v>720</v>
      </c>
      <c r="F3" s="573"/>
      <c r="G3" s="62"/>
      <c r="H3" s="62"/>
      <c r="I3" s="62"/>
      <c r="J3" s="62"/>
      <c r="K3" s="62"/>
      <c r="L3" s="62"/>
      <c r="M3" s="62"/>
      <c r="N3" s="62"/>
      <c r="O3" s="62"/>
      <c r="P3" s="62"/>
      <c r="Q3" s="62"/>
      <c r="R3" s="62"/>
      <c r="S3" s="62"/>
      <c r="T3" s="62"/>
      <c r="U3" s="582"/>
      <c r="V3" s="582"/>
      <c r="W3" s="582"/>
      <c r="X3" s="582"/>
      <c r="Y3" s="62"/>
      <c r="Z3" s="62"/>
      <c r="AA3" s="575" t="s">
        <v>315</v>
      </c>
      <c r="AB3" s="575"/>
      <c r="AC3" s="575"/>
      <c r="AD3" s="575"/>
      <c r="AE3" s="575"/>
      <c r="AF3" s="577" t="s">
        <v>679</v>
      </c>
      <c r="AG3" s="577"/>
      <c r="AH3" s="577"/>
      <c r="AI3" s="577"/>
      <c r="AJ3" s="577"/>
      <c r="AK3" s="577"/>
      <c r="AL3" s="577"/>
      <c r="AM3" s="577"/>
      <c r="AN3" s="577"/>
      <c r="AO3" s="577"/>
      <c r="AP3" s="577"/>
      <c r="AQ3" s="62"/>
      <c r="AR3" s="63"/>
      <c r="AS3" s="63"/>
      <c r="AT3" s="63"/>
      <c r="AU3" s="63"/>
      <c r="AV3" s="63"/>
      <c r="AW3" s="572" t="s">
        <v>424</v>
      </c>
      <c r="AX3" s="572"/>
      <c r="AY3" s="572"/>
      <c r="AZ3" s="572"/>
      <c r="BA3" s="572"/>
      <c r="BB3" s="572"/>
      <c r="BC3" s="576">
        <v>0</v>
      </c>
      <c r="BD3" s="576"/>
      <c r="BE3" s="576"/>
      <c r="BF3" s="576"/>
      <c r="BG3" s="576"/>
      <c r="BH3" s="576"/>
      <c r="BI3" s="576"/>
      <c r="BJ3" s="576"/>
      <c r="BK3" s="576"/>
      <c r="BP3" s="169">
        <v>64</v>
      </c>
      <c r="BQ3" s="167">
        <v>3</v>
      </c>
    </row>
    <row r="4" spans="1:69" s="64" customFormat="1" ht="23.25" customHeight="1">
      <c r="A4" s="586" t="s">
        <v>96</v>
      </c>
      <c r="B4" s="586"/>
      <c r="C4" s="586"/>
      <c r="D4" s="586"/>
      <c r="E4" s="587" t="s">
        <v>670</v>
      </c>
      <c r="F4" s="587"/>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586" t="s">
        <v>92</v>
      </c>
      <c r="AX4" s="586"/>
      <c r="AY4" s="586"/>
      <c r="AZ4" s="586"/>
      <c r="BA4" s="586"/>
      <c r="BB4" s="586"/>
      <c r="BC4" s="620" t="s">
        <v>721</v>
      </c>
      <c r="BD4" s="620"/>
      <c r="BE4" s="620"/>
      <c r="BF4" s="620"/>
      <c r="BG4" s="620"/>
      <c r="BH4" s="620"/>
      <c r="BI4" s="620"/>
      <c r="BJ4" s="620"/>
      <c r="BK4" s="620"/>
      <c r="BP4" s="169">
        <v>66</v>
      </c>
      <c r="BQ4" s="167">
        <v>4</v>
      </c>
    </row>
    <row r="5" spans="1:69" s="10" customFormat="1" ht="30" customHeight="1">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585">
        <v>41794.61597222222</v>
      </c>
      <c r="BJ5" s="585"/>
      <c r="BK5" s="585"/>
      <c r="BP5" s="169">
        <v>68</v>
      </c>
      <c r="BQ5" s="167">
        <v>5</v>
      </c>
    </row>
    <row r="6" spans="1:69" ht="22.5" customHeight="1">
      <c r="A6" s="578" t="s">
        <v>5</v>
      </c>
      <c r="B6" s="580"/>
      <c r="C6" s="578" t="s">
        <v>81</v>
      </c>
      <c r="D6" s="578" t="s">
        <v>18</v>
      </c>
      <c r="E6" s="578" t="s">
        <v>6</v>
      </c>
      <c r="F6" s="578" t="s">
        <v>312</v>
      </c>
      <c r="G6" s="584" t="s">
        <v>19</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3" t="s">
        <v>7</v>
      </c>
      <c r="BJ6" s="588" t="s">
        <v>111</v>
      </c>
      <c r="BK6" s="578" t="s">
        <v>8</v>
      </c>
      <c r="BP6" s="169">
        <v>70</v>
      </c>
      <c r="BQ6" s="167">
        <v>6</v>
      </c>
    </row>
    <row r="7" spans="1:69" ht="54.75" customHeight="1">
      <c r="A7" s="579"/>
      <c r="B7" s="580"/>
      <c r="C7" s="579"/>
      <c r="D7" s="579"/>
      <c r="E7" s="579"/>
      <c r="F7" s="579"/>
      <c r="G7" s="621">
        <v>140</v>
      </c>
      <c r="H7" s="621"/>
      <c r="I7" s="621"/>
      <c r="J7" s="621">
        <v>145</v>
      </c>
      <c r="K7" s="621"/>
      <c r="L7" s="621"/>
      <c r="M7" s="621">
        <v>150</v>
      </c>
      <c r="N7" s="621"/>
      <c r="O7" s="621"/>
      <c r="P7" s="621">
        <v>155</v>
      </c>
      <c r="Q7" s="621"/>
      <c r="R7" s="621"/>
      <c r="S7" s="621">
        <v>160</v>
      </c>
      <c r="T7" s="621"/>
      <c r="U7" s="621"/>
      <c r="V7" s="621">
        <v>165</v>
      </c>
      <c r="W7" s="621"/>
      <c r="X7" s="621"/>
      <c r="Y7" s="621">
        <v>168</v>
      </c>
      <c r="Z7" s="621"/>
      <c r="AA7" s="621"/>
      <c r="AB7" s="621">
        <v>171</v>
      </c>
      <c r="AC7" s="621"/>
      <c r="AD7" s="621"/>
      <c r="AE7" s="621">
        <v>174</v>
      </c>
      <c r="AF7" s="621"/>
      <c r="AG7" s="621"/>
      <c r="AH7" s="621">
        <v>177</v>
      </c>
      <c r="AI7" s="621"/>
      <c r="AJ7" s="621"/>
      <c r="AK7" s="621">
        <v>180</v>
      </c>
      <c r="AL7" s="621"/>
      <c r="AM7" s="621"/>
      <c r="AN7" s="621">
        <v>183</v>
      </c>
      <c r="AO7" s="621"/>
      <c r="AP7" s="621"/>
      <c r="AQ7" s="621">
        <v>186</v>
      </c>
      <c r="AR7" s="621"/>
      <c r="AS7" s="621"/>
      <c r="AT7" s="621">
        <v>189</v>
      </c>
      <c r="AU7" s="621"/>
      <c r="AV7" s="621"/>
      <c r="AW7" s="621">
        <v>192</v>
      </c>
      <c r="AX7" s="621"/>
      <c r="AY7" s="621"/>
      <c r="AZ7" s="621">
        <v>195</v>
      </c>
      <c r="BA7" s="621"/>
      <c r="BB7" s="621"/>
      <c r="BC7" s="621">
        <v>198</v>
      </c>
      <c r="BD7" s="621"/>
      <c r="BE7" s="621"/>
      <c r="BF7" s="621">
        <v>201</v>
      </c>
      <c r="BG7" s="621"/>
      <c r="BH7" s="621"/>
      <c r="BI7" s="583"/>
      <c r="BJ7" s="588"/>
      <c r="BK7" s="579"/>
      <c r="BP7" s="169">
        <v>72</v>
      </c>
      <c r="BQ7" s="167">
        <v>7</v>
      </c>
    </row>
    <row r="8" spans="1:69" s="18" customFormat="1" ht="54" customHeight="1">
      <c r="A8" s="196">
        <v>1</v>
      </c>
      <c r="B8" s="130" t="s">
        <v>395</v>
      </c>
      <c r="C8" s="197">
        <v>133</v>
      </c>
      <c r="D8" s="198">
        <v>34882</v>
      </c>
      <c r="E8" s="199" t="s">
        <v>712</v>
      </c>
      <c r="F8" s="199" t="s">
        <v>711</v>
      </c>
      <c r="G8" s="187"/>
      <c r="H8" s="187"/>
      <c r="I8" s="187"/>
      <c r="J8" s="188"/>
      <c r="K8" s="189"/>
      <c r="L8" s="189"/>
      <c r="M8" s="187"/>
      <c r="N8" s="190"/>
      <c r="O8" s="187"/>
      <c r="P8" s="189"/>
      <c r="Q8" s="189"/>
      <c r="R8" s="189"/>
      <c r="S8" s="187"/>
      <c r="T8" s="187"/>
      <c r="U8" s="187"/>
      <c r="V8" s="189" t="s">
        <v>717</v>
      </c>
      <c r="W8" s="189" t="s">
        <v>717</v>
      </c>
      <c r="X8" s="189" t="s">
        <v>715</v>
      </c>
      <c r="Y8" s="187" t="s">
        <v>716</v>
      </c>
      <c r="Z8" s="187"/>
      <c r="AA8" s="187"/>
      <c r="AB8" s="189" t="s">
        <v>715</v>
      </c>
      <c r="AC8" s="189"/>
      <c r="AD8" s="189"/>
      <c r="AE8" s="187" t="s">
        <v>717</v>
      </c>
      <c r="AF8" s="187" t="s">
        <v>715</v>
      </c>
      <c r="AG8" s="187"/>
      <c r="AH8" s="189" t="s">
        <v>717</v>
      </c>
      <c r="AI8" s="189" t="s">
        <v>715</v>
      </c>
      <c r="AJ8" s="189"/>
      <c r="AK8" s="187" t="s">
        <v>717</v>
      </c>
      <c r="AL8" s="187" t="s">
        <v>717</v>
      </c>
      <c r="AM8" s="187" t="s">
        <v>717</v>
      </c>
      <c r="AN8" s="189"/>
      <c r="AO8" s="189"/>
      <c r="AP8" s="189"/>
      <c r="AQ8" s="187"/>
      <c r="AR8" s="187"/>
      <c r="AS8" s="187"/>
      <c r="AT8" s="189"/>
      <c r="AU8" s="191"/>
      <c r="AV8" s="191"/>
      <c r="AW8" s="187"/>
      <c r="AX8" s="187"/>
      <c r="AY8" s="187"/>
      <c r="AZ8" s="189"/>
      <c r="BA8" s="189"/>
      <c r="BB8" s="189"/>
      <c r="BC8" s="187"/>
      <c r="BD8" s="192"/>
      <c r="BE8" s="192"/>
      <c r="BF8" s="189"/>
      <c r="BG8" s="191"/>
      <c r="BH8" s="191"/>
      <c r="BI8" s="151">
        <v>177</v>
      </c>
      <c r="BJ8" s="182"/>
      <c r="BK8" s="67"/>
      <c r="BP8" s="169">
        <v>74</v>
      </c>
      <c r="BQ8" s="167">
        <v>8</v>
      </c>
    </row>
    <row r="9" spans="1:69" s="18" customFormat="1" ht="54" customHeight="1">
      <c r="A9" s="196"/>
      <c r="B9" s="130"/>
      <c r="C9" s="197"/>
      <c r="D9" s="198"/>
      <c r="E9" s="199"/>
      <c r="F9" s="199"/>
      <c r="G9" s="187"/>
      <c r="H9" s="187"/>
      <c r="I9" s="187"/>
      <c r="J9" s="188"/>
      <c r="K9" s="189"/>
      <c r="L9" s="189"/>
      <c r="M9" s="187"/>
      <c r="N9" s="190"/>
      <c r="O9" s="187"/>
      <c r="P9" s="189"/>
      <c r="Q9" s="189"/>
      <c r="R9" s="189"/>
      <c r="S9" s="187"/>
      <c r="T9" s="187"/>
      <c r="U9" s="187"/>
      <c r="V9" s="189"/>
      <c r="W9" s="189"/>
      <c r="X9" s="189"/>
      <c r="Y9" s="187"/>
      <c r="Z9" s="187"/>
      <c r="AA9" s="187"/>
      <c r="AB9" s="189"/>
      <c r="AC9" s="189"/>
      <c r="AD9" s="189"/>
      <c r="AE9" s="187"/>
      <c r="AF9" s="187"/>
      <c r="AG9" s="187"/>
      <c r="AH9" s="189"/>
      <c r="AI9" s="189"/>
      <c r="AJ9" s="189"/>
      <c r="AK9" s="187"/>
      <c r="AL9" s="187"/>
      <c r="AM9" s="187"/>
      <c r="AN9" s="189"/>
      <c r="AO9" s="189"/>
      <c r="AP9" s="189"/>
      <c r="AQ9" s="187"/>
      <c r="AR9" s="187"/>
      <c r="AS9" s="187"/>
      <c r="AT9" s="189"/>
      <c r="AU9" s="191"/>
      <c r="AV9" s="191"/>
      <c r="AW9" s="187"/>
      <c r="AX9" s="187"/>
      <c r="AY9" s="187"/>
      <c r="AZ9" s="189"/>
      <c r="BA9" s="189"/>
      <c r="BB9" s="189"/>
      <c r="BC9" s="187"/>
      <c r="BD9" s="192"/>
      <c r="BE9" s="192"/>
      <c r="BF9" s="189"/>
      <c r="BG9" s="191"/>
      <c r="BH9" s="191"/>
      <c r="BI9" s="151"/>
      <c r="BJ9" s="182"/>
      <c r="BK9" s="67"/>
      <c r="BP9" s="169">
        <v>76</v>
      </c>
      <c r="BQ9" s="167">
        <v>9</v>
      </c>
    </row>
    <row r="10" spans="1:69" s="18" customFormat="1" ht="54" customHeight="1">
      <c r="A10" s="196"/>
      <c r="B10" s="130"/>
      <c r="C10" s="197"/>
      <c r="D10" s="198"/>
      <c r="E10" s="199"/>
      <c r="F10" s="199"/>
      <c r="G10" s="187"/>
      <c r="H10" s="187"/>
      <c r="I10" s="187"/>
      <c r="J10" s="188"/>
      <c r="K10" s="189"/>
      <c r="L10" s="189"/>
      <c r="M10" s="187"/>
      <c r="N10" s="190"/>
      <c r="O10" s="187"/>
      <c r="P10" s="189"/>
      <c r="Q10" s="189"/>
      <c r="R10" s="189"/>
      <c r="S10" s="187"/>
      <c r="T10" s="187"/>
      <c r="U10" s="187"/>
      <c r="V10" s="189"/>
      <c r="W10" s="189"/>
      <c r="X10" s="189"/>
      <c r="Y10" s="187"/>
      <c r="Z10" s="187"/>
      <c r="AA10" s="187"/>
      <c r="AB10" s="189"/>
      <c r="AC10" s="189"/>
      <c r="AD10" s="189"/>
      <c r="AE10" s="187"/>
      <c r="AF10" s="187"/>
      <c r="AG10" s="187"/>
      <c r="AH10" s="189"/>
      <c r="AI10" s="189"/>
      <c r="AJ10" s="189"/>
      <c r="AK10" s="187"/>
      <c r="AL10" s="187"/>
      <c r="AM10" s="187"/>
      <c r="AN10" s="189"/>
      <c r="AO10" s="189"/>
      <c r="AP10" s="189"/>
      <c r="AQ10" s="187"/>
      <c r="AR10" s="187"/>
      <c r="AS10" s="187"/>
      <c r="AT10" s="189"/>
      <c r="AU10" s="191"/>
      <c r="AV10" s="191"/>
      <c r="AW10" s="187"/>
      <c r="AX10" s="187"/>
      <c r="AY10" s="187"/>
      <c r="AZ10" s="189"/>
      <c r="BA10" s="189"/>
      <c r="BB10" s="189"/>
      <c r="BC10" s="187"/>
      <c r="BD10" s="192"/>
      <c r="BE10" s="192"/>
      <c r="BF10" s="189"/>
      <c r="BG10" s="191"/>
      <c r="BH10" s="191"/>
      <c r="BI10" s="151"/>
      <c r="BJ10" s="182"/>
      <c r="BK10" s="67"/>
      <c r="BM10" s="220"/>
      <c r="BP10" s="169">
        <v>78</v>
      </c>
      <c r="BQ10" s="167">
        <v>10</v>
      </c>
    </row>
    <row r="11" spans="1:69" s="18" customFormat="1" ht="54" customHeight="1">
      <c r="A11" s="196"/>
      <c r="B11" s="130"/>
      <c r="C11" s="197"/>
      <c r="D11" s="198"/>
      <c r="E11" s="199"/>
      <c r="F11" s="199"/>
      <c r="G11" s="187"/>
      <c r="H11" s="187"/>
      <c r="I11" s="187"/>
      <c r="J11" s="188"/>
      <c r="K11" s="189"/>
      <c r="L11" s="189"/>
      <c r="M11" s="187"/>
      <c r="N11" s="190"/>
      <c r="O11" s="187"/>
      <c r="P11" s="189"/>
      <c r="Q11" s="189"/>
      <c r="R11" s="189"/>
      <c r="S11" s="187"/>
      <c r="T11" s="187"/>
      <c r="U11" s="187"/>
      <c r="V11" s="189"/>
      <c r="W11" s="189"/>
      <c r="X11" s="189"/>
      <c r="Y11" s="187"/>
      <c r="Z11" s="187"/>
      <c r="AA11" s="187"/>
      <c r="AB11" s="189"/>
      <c r="AC11" s="189"/>
      <c r="AD11" s="189"/>
      <c r="AE11" s="187"/>
      <c r="AF11" s="187"/>
      <c r="AG11" s="187"/>
      <c r="AH11" s="189"/>
      <c r="AI11" s="189"/>
      <c r="AJ11" s="189"/>
      <c r="AK11" s="187"/>
      <c r="AL11" s="187"/>
      <c r="AM11" s="187"/>
      <c r="AN11" s="189"/>
      <c r="AO11" s="189"/>
      <c r="AP11" s="189"/>
      <c r="AQ11" s="187"/>
      <c r="AR11" s="187"/>
      <c r="AS11" s="187"/>
      <c r="AT11" s="189"/>
      <c r="AU11" s="191"/>
      <c r="AV11" s="191"/>
      <c r="AW11" s="192"/>
      <c r="AX11" s="192"/>
      <c r="AY11" s="192"/>
      <c r="AZ11" s="191"/>
      <c r="BA11" s="191"/>
      <c r="BB11" s="191"/>
      <c r="BC11" s="192"/>
      <c r="BD11" s="192"/>
      <c r="BE11" s="192"/>
      <c r="BF11" s="191"/>
      <c r="BG11" s="191"/>
      <c r="BH11" s="191"/>
      <c r="BI11" s="151"/>
      <c r="BJ11" s="182"/>
      <c r="BK11" s="67"/>
      <c r="BP11" s="169">
        <v>80</v>
      </c>
      <c r="BQ11" s="167">
        <v>11</v>
      </c>
    </row>
    <row r="12" spans="1:69" s="18" customFormat="1" ht="54" customHeight="1">
      <c r="A12" s="196"/>
      <c r="B12" s="130" t="s">
        <v>399</v>
      </c>
      <c r="C12" s="197" t="s">
        <v>722</v>
      </c>
      <c r="D12" s="198" t="s">
        <v>722</v>
      </c>
      <c r="E12" s="199" t="s">
        <v>722</v>
      </c>
      <c r="F12" s="199" t="s">
        <v>722</v>
      </c>
      <c r="G12" s="187"/>
      <c r="H12" s="187"/>
      <c r="I12" s="187"/>
      <c r="J12" s="188"/>
      <c r="K12" s="189"/>
      <c r="L12" s="189"/>
      <c r="M12" s="187"/>
      <c r="N12" s="190"/>
      <c r="O12" s="187"/>
      <c r="P12" s="189"/>
      <c r="Q12" s="189"/>
      <c r="R12" s="189"/>
      <c r="S12" s="187"/>
      <c r="T12" s="187"/>
      <c r="U12" s="187"/>
      <c r="V12" s="189"/>
      <c r="W12" s="189"/>
      <c r="X12" s="189"/>
      <c r="Y12" s="187"/>
      <c r="Z12" s="187"/>
      <c r="AA12" s="187"/>
      <c r="AB12" s="189"/>
      <c r="AC12" s="189"/>
      <c r="AD12" s="189"/>
      <c r="AE12" s="187"/>
      <c r="AF12" s="187"/>
      <c r="AG12" s="187"/>
      <c r="AH12" s="189"/>
      <c r="AI12" s="189"/>
      <c r="AJ12" s="189"/>
      <c r="AK12" s="187"/>
      <c r="AL12" s="187"/>
      <c r="AM12" s="187"/>
      <c r="AN12" s="189"/>
      <c r="AO12" s="189"/>
      <c r="AP12" s="189"/>
      <c r="AQ12" s="187"/>
      <c r="AR12" s="187"/>
      <c r="AS12" s="187"/>
      <c r="AT12" s="189"/>
      <c r="AU12" s="191"/>
      <c r="AV12" s="191"/>
      <c r="AW12" s="192"/>
      <c r="AX12" s="192"/>
      <c r="AY12" s="192"/>
      <c r="AZ12" s="191"/>
      <c r="BA12" s="191"/>
      <c r="BB12" s="191"/>
      <c r="BC12" s="192"/>
      <c r="BD12" s="192"/>
      <c r="BE12" s="192"/>
      <c r="BF12" s="191"/>
      <c r="BG12" s="191"/>
      <c r="BH12" s="191"/>
      <c r="BI12" s="151"/>
      <c r="BJ12" s="182"/>
      <c r="BK12" s="67"/>
      <c r="BP12" s="169">
        <v>82</v>
      </c>
      <c r="BQ12" s="167">
        <v>12</v>
      </c>
    </row>
    <row r="13" spans="1:69" s="18" customFormat="1" ht="54" customHeight="1">
      <c r="A13" s="196"/>
      <c r="B13" s="130" t="s">
        <v>400</v>
      </c>
      <c r="C13" s="197" t="s">
        <v>722</v>
      </c>
      <c r="D13" s="198" t="s">
        <v>722</v>
      </c>
      <c r="E13" s="199" t="s">
        <v>722</v>
      </c>
      <c r="F13" s="199" t="s">
        <v>722</v>
      </c>
      <c r="G13" s="187"/>
      <c r="H13" s="187"/>
      <c r="I13" s="187"/>
      <c r="J13" s="188"/>
      <c r="K13" s="189"/>
      <c r="L13" s="189"/>
      <c r="M13" s="187"/>
      <c r="N13" s="190"/>
      <c r="O13" s="187"/>
      <c r="P13" s="189"/>
      <c r="Q13" s="189"/>
      <c r="R13" s="189"/>
      <c r="S13" s="187"/>
      <c r="T13" s="187"/>
      <c r="U13" s="187"/>
      <c r="V13" s="189"/>
      <c r="W13" s="189"/>
      <c r="X13" s="189"/>
      <c r="Y13" s="187"/>
      <c r="Z13" s="187"/>
      <c r="AA13" s="187"/>
      <c r="AB13" s="189"/>
      <c r="AC13" s="189"/>
      <c r="AD13" s="189"/>
      <c r="AE13" s="187"/>
      <c r="AF13" s="187"/>
      <c r="AG13" s="187"/>
      <c r="AH13" s="189"/>
      <c r="AI13" s="189"/>
      <c r="AJ13" s="189"/>
      <c r="AK13" s="187"/>
      <c r="AL13" s="187"/>
      <c r="AM13" s="187"/>
      <c r="AN13" s="189"/>
      <c r="AO13" s="189"/>
      <c r="AP13" s="189"/>
      <c r="AQ13" s="187"/>
      <c r="AR13" s="187"/>
      <c r="AS13" s="187"/>
      <c r="AT13" s="189"/>
      <c r="AU13" s="191"/>
      <c r="AV13" s="191"/>
      <c r="AW13" s="192"/>
      <c r="AX13" s="192"/>
      <c r="AY13" s="192"/>
      <c r="AZ13" s="191"/>
      <c r="BA13" s="191"/>
      <c r="BB13" s="191"/>
      <c r="BC13" s="192"/>
      <c r="BD13" s="192"/>
      <c r="BE13" s="192"/>
      <c r="BF13" s="191"/>
      <c r="BG13" s="191"/>
      <c r="BH13" s="191"/>
      <c r="BI13" s="151"/>
      <c r="BJ13" s="182"/>
      <c r="BK13" s="67"/>
      <c r="BP13" s="169">
        <v>84</v>
      </c>
      <c r="BQ13" s="167">
        <v>13</v>
      </c>
    </row>
    <row r="14" spans="1:69" s="18" customFormat="1" ht="54" customHeight="1">
      <c r="A14" s="196"/>
      <c r="B14" s="130" t="s">
        <v>401</v>
      </c>
      <c r="C14" s="197" t="s">
        <v>722</v>
      </c>
      <c r="D14" s="198" t="s">
        <v>722</v>
      </c>
      <c r="E14" s="199" t="s">
        <v>722</v>
      </c>
      <c r="F14" s="199" t="s">
        <v>722</v>
      </c>
      <c r="G14" s="187"/>
      <c r="H14" s="187"/>
      <c r="I14" s="187"/>
      <c r="J14" s="188"/>
      <c r="K14" s="189"/>
      <c r="L14" s="189"/>
      <c r="M14" s="187"/>
      <c r="N14" s="190"/>
      <c r="O14" s="187"/>
      <c r="P14" s="189"/>
      <c r="Q14" s="189"/>
      <c r="R14" s="189"/>
      <c r="S14" s="187"/>
      <c r="T14" s="187"/>
      <c r="U14" s="187"/>
      <c r="V14" s="189"/>
      <c r="W14" s="189"/>
      <c r="X14" s="189"/>
      <c r="Y14" s="187"/>
      <c r="Z14" s="187"/>
      <c r="AA14" s="187"/>
      <c r="AB14" s="189"/>
      <c r="AC14" s="189"/>
      <c r="AD14" s="189"/>
      <c r="AE14" s="187"/>
      <c r="AF14" s="187"/>
      <c r="AG14" s="187"/>
      <c r="AH14" s="189"/>
      <c r="AI14" s="189"/>
      <c r="AJ14" s="189"/>
      <c r="AK14" s="187"/>
      <c r="AL14" s="187"/>
      <c r="AM14" s="187"/>
      <c r="AN14" s="189"/>
      <c r="AO14" s="189"/>
      <c r="AP14" s="189"/>
      <c r="AQ14" s="187"/>
      <c r="AR14" s="187"/>
      <c r="AS14" s="187"/>
      <c r="AT14" s="189"/>
      <c r="AU14" s="191"/>
      <c r="AV14" s="191"/>
      <c r="AW14" s="192"/>
      <c r="AX14" s="192"/>
      <c r="AY14" s="192"/>
      <c r="AZ14" s="191"/>
      <c r="BA14" s="191"/>
      <c r="BB14" s="191"/>
      <c r="BC14" s="192"/>
      <c r="BD14" s="192"/>
      <c r="BE14" s="192"/>
      <c r="BF14" s="191"/>
      <c r="BG14" s="191"/>
      <c r="BH14" s="191"/>
      <c r="BI14" s="151"/>
      <c r="BJ14" s="182"/>
      <c r="BK14" s="67"/>
      <c r="BP14" s="169">
        <v>86</v>
      </c>
      <c r="BQ14" s="167">
        <v>14</v>
      </c>
    </row>
    <row r="15" spans="1:69" s="18" customFormat="1" ht="54" customHeight="1">
      <c r="A15" s="196"/>
      <c r="B15" s="130" t="s">
        <v>402</v>
      </c>
      <c r="C15" s="197" t="s">
        <v>722</v>
      </c>
      <c r="D15" s="198" t="s">
        <v>722</v>
      </c>
      <c r="E15" s="199" t="s">
        <v>722</v>
      </c>
      <c r="F15" s="199" t="s">
        <v>722</v>
      </c>
      <c r="G15" s="187"/>
      <c r="H15" s="187"/>
      <c r="I15" s="187"/>
      <c r="J15" s="188"/>
      <c r="K15" s="189"/>
      <c r="L15" s="189"/>
      <c r="M15" s="187"/>
      <c r="N15" s="190"/>
      <c r="O15" s="187"/>
      <c r="P15" s="189"/>
      <c r="Q15" s="189"/>
      <c r="R15" s="189"/>
      <c r="S15" s="187"/>
      <c r="T15" s="187"/>
      <c r="U15" s="187"/>
      <c r="V15" s="189"/>
      <c r="W15" s="189"/>
      <c r="X15" s="189"/>
      <c r="Y15" s="187"/>
      <c r="Z15" s="187"/>
      <c r="AA15" s="187"/>
      <c r="AB15" s="189"/>
      <c r="AC15" s="189"/>
      <c r="AD15" s="189"/>
      <c r="AE15" s="187"/>
      <c r="AF15" s="187"/>
      <c r="AG15" s="187"/>
      <c r="AH15" s="189"/>
      <c r="AI15" s="189"/>
      <c r="AJ15" s="189"/>
      <c r="AK15" s="187"/>
      <c r="AL15" s="187"/>
      <c r="AM15" s="187"/>
      <c r="AN15" s="189"/>
      <c r="AO15" s="189"/>
      <c r="AP15" s="189"/>
      <c r="AQ15" s="187"/>
      <c r="AR15" s="187"/>
      <c r="AS15" s="187"/>
      <c r="AT15" s="189"/>
      <c r="AU15" s="191"/>
      <c r="AV15" s="191"/>
      <c r="AW15" s="192"/>
      <c r="AX15" s="192"/>
      <c r="AY15" s="192"/>
      <c r="AZ15" s="191"/>
      <c r="BA15" s="191"/>
      <c r="BB15" s="191"/>
      <c r="BC15" s="192"/>
      <c r="BD15" s="192"/>
      <c r="BE15" s="192"/>
      <c r="BF15" s="191"/>
      <c r="BG15" s="191"/>
      <c r="BH15" s="191"/>
      <c r="BI15" s="151"/>
      <c r="BJ15" s="182"/>
      <c r="BK15" s="67"/>
      <c r="BP15" s="169">
        <v>88</v>
      </c>
      <c r="BQ15" s="167">
        <v>15</v>
      </c>
    </row>
    <row r="16" spans="1:69" s="18" customFormat="1" ht="54" customHeight="1">
      <c r="A16" s="196"/>
      <c r="B16" s="130" t="s">
        <v>403</v>
      </c>
      <c r="C16" s="197" t="s">
        <v>722</v>
      </c>
      <c r="D16" s="198" t="s">
        <v>722</v>
      </c>
      <c r="E16" s="199" t="s">
        <v>722</v>
      </c>
      <c r="F16" s="199" t="s">
        <v>722</v>
      </c>
      <c r="G16" s="187"/>
      <c r="H16" s="187"/>
      <c r="I16" s="187"/>
      <c r="J16" s="188"/>
      <c r="K16" s="189"/>
      <c r="L16" s="189"/>
      <c r="M16" s="187"/>
      <c r="N16" s="190"/>
      <c r="O16" s="187"/>
      <c r="P16" s="189"/>
      <c r="Q16" s="189"/>
      <c r="R16" s="189"/>
      <c r="S16" s="187"/>
      <c r="T16" s="187"/>
      <c r="U16" s="187"/>
      <c r="V16" s="189"/>
      <c r="W16" s="189"/>
      <c r="X16" s="189"/>
      <c r="Y16" s="187"/>
      <c r="Z16" s="187"/>
      <c r="AA16" s="187"/>
      <c r="AB16" s="189"/>
      <c r="AC16" s="189"/>
      <c r="AD16" s="189"/>
      <c r="AE16" s="187"/>
      <c r="AF16" s="187"/>
      <c r="AG16" s="187"/>
      <c r="AH16" s="189"/>
      <c r="AI16" s="189"/>
      <c r="AJ16" s="189"/>
      <c r="AK16" s="187"/>
      <c r="AL16" s="187"/>
      <c r="AM16" s="187"/>
      <c r="AN16" s="189"/>
      <c r="AO16" s="189"/>
      <c r="AP16" s="189"/>
      <c r="AQ16" s="187"/>
      <c r="AR16" s="187"/>
      <c r="AS16" s="187"/>
      <c r="AT16" s="189"/>
      <c r="AU16" s="191"/>
      <c r="AV16" s="191"/>
      <c r="AW16" s="192"/>
      <c r="AX16" s="192"/>
      <c r="AY16" s="192"/>
      <c r="AZ16" s="191"/>
      <c r="BA16" s="191"/>
      <c r="BB16" s="191"/>
      <c r="BC16" s="192"/>
      <c r="BD16" s="192"/>
      <c r="BE16" s="192"/>
      <c r="BF16" s="191"/>
      <c r="BG16" s="191"/>
      <c r="BH16" s="191"/>
      <c r="BI16" s="151"/>
      <c r="BJ16" s="182"/>
      <c r="BK16" s="67"/>
      <c r="BP16" s="169">
        <v>90</v>
      </c>
      <c r="BQ16" s="167">
        <v>16</v>
      </c>
    </row>
    <row r="17" spans="1:69" s="18" customFormat="1" ht="54" customHeight="1">
      <c r="A17" s="196"/>
      <c r="B17" s="130" t="s">
        <v>404</v>
      </c>
      <c r="C17" s="197" t="s">
        <v>722</v>
      </c>
      <c r="D17" s="198" t="s">
        <v>722</v>
      </c>
      <c r="E17" s="199" t="s">
        <v>722</v>
      </c>
      <c r="F17" s="199" t="s">
        <v>722</v>
      </c>
      <c r="G17" s="187"/>
      <c r="H17" s="187"/>
      <c r="I17" s="187"/>
      <c r="J17" s="188"/>
      <c r="K17" s="189"/>
      <c r="L17" s="189"/>
      <c r="M17" s="187"/>
      <c r="N17" s="190"/>
      <c r="O17" s="187"/>
      <c r="P17" s="189"/>
      <c r="Q17" s="189"/>
      <c r="R17" s="189"/>
      <c r="S17" s="187"/>
      <c r="T17" s="187"/>
      <c r="U17" s="187"/>
      <c r="V17" s="189"/>
      <c r="W17" s="189"/>
      <c r="X17" s="189"/>
      <c r="Y17" s="187"/>
      <c r="Z17" s="187"/>
      <c r="AA17" s="187"/>
      <c r="AB17" s="189"/>
      <c r="AC17" s="189"/>
      <c r="AD17" s="189"/>
      <c r="AE17" s="187"/>
      <c r="AF17" s="187"/>
      <c r="AG17" s="187"/>
      <c r="AH17" s="189"/>
      <c r="AI17" s="189"/>
      <c r="AJ17" s="189"/>
      <c r="AK17" s="187"/>
      <c r="AL17" s="187"/>
      <c r="AM17" s="187"/>
      <c r="AN17" s="189"/>
      <c r="AO17" s="189"/>
      <c r="AP17" s="189"/>
      <c r="AQ17" s="187"/>
      <c r="AR17" s="187"/>
      <c r="AS17" s="187"/>
      <c r="AT17" s="189"/>
      <c r="AU17" s="191"/>
      <c r="AV17" s="191"/>
      <c r="AW17" s="192"/>
      <c r="AX17" s="192"/>
      <c r="AY17" s="192"/>
      <c r="AZ17" s="191"/>
      <c r="BA17" s="191"/>
      <c r="BB17" s="191"/>
      <c r="BC17" s="192"/>
      <c r="BD17" s="192"/>
      <c r="BE17" s="192"/>
      <c r="BF17" s="191"/>
      <c r="BG17" s="191"/>
      <c r="BH17" s="191"/>
      <c r="BI17" s="151"/>
      <c r="BJ17" s="182"/>
      <c r="BK17" s="67"/>
      <c r="BP17" s="169">
        <v>92</v>
      </c>
      <c r="BQ17" s="167">
        <v>17</v>
      </c>
    </row>
    <row r="18" spans="1:69" s="18" customFormat="1" ht="54" customHeight="1">
      <c r="A18" s="196"/>
      <c r="B18" s="130" t="s">
        <v>405</v>
      </c>
      <c r="C18" s="197" t="s">
        <v>722</v>
      </c>
      <c r="D18" s="198" t="s">
        <v>722</v>
      </c>
      <c r="E18" s="199" t="s">
        <v>722</v>
      </c>
      <c r="F18" s="199" t="s">
        <v>722</v>
      </c>
      <c r="G18" s="187"/>
      <c r="H18" s="187"/>
      <c r="I18" s="187"/>
      <c r="J18" s="188"/>
      <c r="K18" s="189"/>
      <c r="L18" s="189"/>
      <c r="M18" s="187"/>
      <c r="N18" s="190"/>
      <c r="O18" s="187"/>
      <c r="P18" s="189"/>
      <c r="Q18" s="189"/>
      <c r="R18" s="189"/>
      <c r="S18" s="187"/>
      <c r="T18" s="187"/>
      <c r="U18" s="187"/>
      <c r="V18" s="189"/>
      <c r="W18" s="189"/>
      <c r="X18" s="189"/>
      <c r="Y18" s="187"/>
      <c r="Z18" s="187"/>
      <c r="AA18" s="187"/>
      <c r="AB18" s="189"/>
      <c r="AC18" s="189"/>
      <c r="AD18" s="189"/>
      <c r="AE18" s="187"/>
      <c r="AF18" s="187"/>
      <c r="AG18" s="187"/>
      <c r="AH18" s="189"/>
      <c r="AI18" s="189"/>
      <c r="AJ18" s="189"/>
      <c r="AK18" s="187"/>
      <c r="AL18" s="187"/>
      <c r="AM18" s="187"/>
      <c r="AN18" s="189"/>
      <c r="AO18" s="189"/>
      <c r="AP18" s="189"/>
      <c r="AQ18" s="187"/>
      <c r="AR18" s="187"/>
      <c r="AS18" s="187"/>
      <c r="AT18" s="189"/>
      <c r="AU18" s="191"/>
      <c r="AV18" s="191"/>
      <c r="AW18" s="192"/>
      <c r="AX18" s="192"/>
      <c r="AY18" s="192"/>
      <c r="AZ18" s="191"/>
      <c r="BA18" s="191"/>
      <c r="BB18" s="191"/>
      <c r="BC18" s="192"/>
      <c r="BD18" s="192"/>
      <c r="BE18" s="192"/>
      <c r="BF18" s="191"/>
      <c r="BG18" s="191"/>
      <c r="BH18" s="191"/>
      <c r="BI18" s="151"/>
      <c r="BJ18" s="182"/>
      <c r="BK18" s="67"/>
      <c r="BP18" s="169">
        <v>94</v>
      </c>
      <c r="BQ18" s="167">
        <v>18</v>
      </c>
    </row>
    <row r="19" spans="1:69" s="18" customFormat="1" ht="54" customHeight="1">
      <c r="A19" s="196"/>
      <c r="B19" s="130" t="s">
        <v>406</v>
      </c>
      <c r="C19" s="197" t="s">
        <v>722</v>
      </c>
      <c r="D19" s="198" t="s">
        <v>722</v>
      </c>
      <c r="E19" s="199" t="s">
        <v>722</v>
      </c>
      <c r="F19" s="199" t="s">
        <v>722</v>
      </c>
      <c r="G19" s="187"/>
      <c r="H19" s="187"/>
      <c r="I19" s="187"/>
      <c r="J19" s="188"/>
      <c r="K19" s="189"/>
      <c r="L19" s="189"/>
      <c r="M19" s="187"/>
      <c r="N19" s="190"/>
      <c r="O19" s="187"/>
      <c r="P19" s="189"/>
      <c r="Q19" s="189"/>
      <c r="R19" s="189"/>
      <c r="S19" s="187"/>
      <c r="T19" s="187"/>
      <c r="U19" s="187"/>
      <c r="V19" s="189"/>
      <c r="W19" s="189"/>
      <c r="X19" s="189"/>
      <c r="Y19" s="187"/>
      <c r="Z19" s="187"/>
      <c r="AA19" s="187"/>
      <c r="AB19" s="189"/>
      <c r="AC19" s="189"/>
      <c r="AD19" s="189"/>
      <c r="AE19" s="187"/>
      <c r="AF19" s="187"/>
      <c r="AG19" s="187"/>
      <c r="AH19" s="189"/>
      <c r="AI19" s="189"/>
      <c r="AJ19" s="189"/>
      <c r="AK19" s="187"/>
      <c r="AL19" s="187"/>
      <c r="AM19" s="187"/>
      <c r="AN19" s="189"/>
      <c r="AO19" s="189"/>
      <c r="AP19" s="189"/>
      <c r="AQ19" s="187"/>
      <c r="AR19" s="187"/>
      <c r="AS19" s="187"/>
      <c r="AT19" s="189"/>
      <c r="AU19" s="191"/>
      <c r="AV19" s="191"/>
      <c r="AW19" s="192"/>
      <c r="AX19" s="192"/>
      <c r="AY19" s="192"/>
      <c r="AZ19" s="191"/>
      <c r="BA19" s="191"/>
      <c r="BB19" s="191"/>
      <c r="BC19" s="192"/>
      <c r="BD19" s="192"/>
      <c r="BE19" s="192"/>
      <c r="BF19" s="191"/>
      <c r="BG19" s="191"/>
      <c r="BH19" s="191"/>
      <c r="BI19" s="151"/>
      <c r="BJ19" s="182"/>
      <c r="BK19" s="67"/>
      <c r="BP19" s="169">
        <v>96</v>
      </c>
      <c r="BQ19" s="167">
        <v>19</v>
      </c>
    </row>
    <row r="20" spans="1:69" s="18" customFormat="1" ht="54" customHeight="1">
      <c r="A20" s="196"/>
      <c r="B20" s="130" t="s">
        <v>407</v>
      </c>
      <c r="C20" s="197" t="s">
        <v>722</v>
      </c>
      <c r="D20" s="198" t="s">
        <v>722</v>
      </c>
      <c r="E20" s="199" t="s">
        <v>722</v>
      </c>
      <c r="F20" s="199" t="s">
        <v>722</v>
      </c>
      <c r="G20" s="187"/>
      <c r="H20" s="187"/>
      <c r="I20" s="187"/>
      <c r="J20" s="188"/>
      <c r="K20" s="189"/>
      <c r="L20" s="189"/>
      <c r="M20" s="187"/>
      <c r="N20" s="190"/>
      <c r="O20" s="187"/>
      <c r="P20" s="189"/>
      <c r="Q20" s="189"/>
      <c r="R20" s="189"/>
      <c r="S20" s="187"/>
      <c r="T20" s="187"/>
      <c r="U20" s="187"/>
      <c r="V20" s="189"/>
      <c r="W20" s="189"/>
      <c r="X20" s="189"/>
      <c r="Y20" s="187"/>
      <c r="Z20" s="187"/>
      <c r="AA20" s="187"/>
      <c r="AB20" s="189"/>
      <c r="AC20" s="189"/>
      <c r="AD20" s="189"/>
      <c r="AE20" s="187"/>
      <c r="AF20" s="187"/>
      <c r="AG20" s="187"/>
      <c r="AH20" s="189"/>
      <c r="AI20" s="189"/>
      <c r="AJ20" s="189"/>
      <c r="AK20" s="187"/>
      <c r="AL20" s="187"/>
      <c r="AM20" s="187"/>
      <c r="AN20" s="189"/>
      <c r="AO20" s="189"/>
      <c r="AP20" s="189"/>
      <c r="AQ20" s="187"/>
      <c r="AR20" s="187"/>
      <c r="AS20" s="187"/>
      <c r="AT20" s="189"/>
      <c r="AU20" s="191"/>
      <c r="AV20" s="191"/>
      <c r="AW20" s="192"/>
      <c r="AX20" s="192"/>
      <c r="AY20" s="192"/>
      <c r="AZ20" s="191"/>
      <c r="BA20" s="191"/>
      <c r="BB20" s="191"/>
      <c r="BC20" s="192"/>
      <c r="BD20" s="192"/>
      <c r="BE20" s="192"/>
      <c r="BF20" s="191"/>
      <c r="BG20" s="191"/>
      <c r="BH20" s="191"/>
      <c r="BI20" s="151"/>
      <c r="BJ20" s="182"/>
      <c r="BK20" s="67"/>
      <c r="BP20" s="169">
        <v>98</v>
      </c>
      <c r="BQ20" s="167">
        <v>20</v>
      </c>
    </row>
    <row r="21" spans="1:69" s="18" customFormat="1" ht="54" customHeight="1">
      <c r="A21" s="196"/>
      <c r="B21" s="130" t="s">
        <v>408</v>
      </c>
      <c r="C21" s="197" t="s">
        <v>722</v>
      </c>
      <c r="D21" s="198" t="s">
        <v>722</v>
      </c>
      <c r="E21" s="199" t="s">
        <v>722</v>
      </c>
      <c r="F21" s="199" t="s">
        <v>722</v>
      </c>
      <c r="G21" s="187"/>
      <c r="H21" s="187"/>
      <c r="I21" s="187"/>
      <c r="J21" s="188"/>
      <c r="K21" s="189"/>
      <c r="L21" s="189"/>
      <c r="M21" s="187"/>
      <c r="N21" s="190"/>
      <c r="O21" s="187"/>
      <c r="P21" s="189"/>
      <c r="Q21" s="189"/>
      <c r="R21" s="189"/>
      <c r="S21" s="187"/>
      <c r="T21" s="187"/>
      <c r="U21" s="187"/>
      <c r="V21" s="189"/>
      <c r="W21" s="189"/>
      <c r="X21" s="189"/>
      <c r="Y21" s="187"/>
      <c r="Z21" s="187"/>
      <c r="AA21" s="187"/>
      <c r="AB21" s="189"/>
      <c r="AC21" s="189"/>
      <c r="AD21" s="189"/>
      <c r="AE21" s="187"/>
      <c r="AF21" s="187"/>
      <c r="AG21" s="187"/>
      <c r="AH21" s="189"/>
      <c r="AI21" s="189"/>
      <c r="AJ21" s="189"/>
      <c r="AK21" s="187"/>
      <c r="AL21" s="187"/>
      <c r="AM21" s="187"/>
      <c r="AN21" s="189"/>
      <c r="AO21" s="189"/>
      <c r="AP21" s="189"/>
      <c r="AQ21" s="187"/>
      <c r="AR21" s="187"/>
      <c r="AS21" s="187"/>
      <c r="AT21" s="189"/>
      <c r="AU21" s="191"/>
      <c r="AV21" s="191"/>
      <c r="AW21" s="192"/>
      <c r="AX21" s="192"/>
      <c r="AY21" s="192"/>
      <c r="AZ21" s="191"/>
      <c r="BA21" s="191"/>
      <c r="BB21" s="191"/>
      <c r="BC21" s="192"/>
      <c r="BD21" s="192"/>
      <c r="BE21" s="192"/>
      <c r="BF21" s="191"/>
      <c r="BG21" s="191"/>
      <c r="BH21" s="191"/>
      <c r="BI21" s="151"/>
      <c r="BJ21" s="182"/>
      <c r="BK21" s="67"/>
      <c r="BP21" s="169">
        <v>100</v>
      </c>
      <c r="BQ21" s="167">
        <v>21</v>
      </c>
    </row>
    <row r="22" spans="1:69" s="18" customFormat="1" ht="54" customHeight="1">
      <c r="A22" s="196"/>
      <c r="B22" s="130" t="s">
        <v>409</v>
      </c>
      <c r="C22" s="197" t="s">
        <v>722</v>
      </c>
      <c r="D22" s="198" t="s">
        <v>722</v>
      </c>
      <c r="E22" s="199" t="s">
        <v>722</v>
      </c>
      <c r="F22" s="199" t="s">
        <v>722</v>
      </c>
      <c r="G22" s="187"/>
      <c r="H22" s="187"/>
      <c r="I22" s="187"/>
      <c r="J22" s="188"/>
      <c r="K22" s="189"/>
      <c r="L22" s="189"/>
      <c r="M22" s="187"/>
      <c r="N22" s="190"/>
      <c r="O22" s="187"/>
      <c r="P22" s="189"/>
      <c r="Q22" s="189"/>
      <c r="R22" s="189"/>
      <c r="S22" s="187"/>
      <c r="T22" s="187"/>
      <c r="U22" s="187"/>
      <c r="V22" s="189"/>
      <c r="W22" s="189"/>
      <c r="X22" s="189"/>
      <c r="Y22" s="187"/>
      <c r="Z22" s="187"/>
      <c r="AA22" s="187"/>
      <c r="AB22" s="189"/>
      <c r="AC22" s="189"/>
      <c r="AD22" s="189"/>
      <c r="AE22" s="187"/>
      <c r="AF22" s="187"/>
      <c r="AG22" s="187"/>
      <c r="AH22" s="189"/>
      <c r="AI22" s="189"/>
      <c r="AJ22" s="189"/>
      <c r="AK22" s="187"/>
      <c r="AL22" s="187"/>
      <c r="AM22" s="187"/>
      <c r="AN22" s="189"/>
      <c r="AO22" s="189"/>
      <c r="AP22" s="189"/>
      <c r="AQ22" s="187"/>
      <c r="AR22" s="187"/>
      <c r="AS22" s="187"/>
      <c r="AT22" s="189"/>
      <c r="AU22" s="191"/>
      <c r="AV22" s="191"/>
      <c r="AW22" s="192"/>
      <c r="AX22" s="192"/>
      <c r="AY22" s="192"/>
      <c r="AZ22" s="191"/>
      <c r="BA22" s="191"/>
      <c r="BB22" s="191"/>
      <c r="BC22" s="192"/>
      <c r="BD22" s="192"/>
      <c r="BE22" s="192"/>
      <c r="BF22" s="191"/>
      <c r="BG22" s="191"/>
      <c r="BH22" s="191"/>
      <c r="BI22" s="151"/>
      <c r="BJ22" s="182"/>
      <c r="BK22" s="67"/>
      <c r="BP22" s="169"/>
      <c r="BQ22" s="167"/>
    </row>
    <row r="23" spans="1:69" s="18" customFormat="1" ht="54" customHeight="1">
      <c r="A23" s="196"/>
      <c r="B23" s="130" t="s">
        <v>410</v>
      </c>
      <c r="C23" s="197" t="s">
        <v>722</v>
      </c>
      <c r="D23" s="198" t="s">
        <v>722</v>
      </c>
      <c r="E23" s="199" t="s">
        <v>722</v>
      </c>
      <c r="F23" s="199" t="s">
        <v>722</v>
      </c>
      <c r="G23" s="187"/>
      <c r="H23" s="187"/>
      <c r="I23" s="187"/>
      <c r="J23" s="188"/>
      <c r="K23" s="189"/>
      <c r="L23" s="189"/>
      <c r="M23" s="187"/>
      <c r="N23" s="190"/>
      <c r="O23" s="187"/>
      <c r="P23" s="189"/>
      <c r="Q23" s="189"/>
      <c r="R23" s="189"/>
      <c r="S23" s="187"/>
      <c r="T23" s="187"/>
      <c r="U23" s="187"/>
      <c r="V23" s="189"/>
      <c r="W23" s="189"/>
      <c r="X23" s="189"/>
      <c r="Y23" s="187"/>
      <c r="Z23" s="187"/>
      <c r="AA23" s="187"/>
      <c r="AB23" s="189"/>
      <c r="AC23" s="189"/>
      <c r="AD23" s="189"/>
      <c r="AE23" s="187"/>
      <c r="AF23" s="187"/>
      <c r="AG23" s="187"/>
      <c r="AH23" s="189"/>
      <c r="AI23" s="189"/>
      <c r="AJ23" s="189"/>
      <c r="AK23" s="187"/>
      <c r="AL23" s="187"/>
      <c r="AM23" s="187"/>
      <c r="AN23" s="189"/>
      <c r="AO23" s="189"/>
      <c r="AP23" s="189"/>
      <c r="AQ23" s="187"/>
      <c r="AR23" s="187"/>
      <c r="AS23" s="187"/>
      <c r="AT23" s="189"/>
      <c r="AU23" s="191"/>
      <c r="AV23" s="191"/>
      <c r="AW23" s="192"/>
      <c r="AX23" s="192"/>
      <c r="AY23" s="192"/>
      <c r="AZ23" s="191"/>
      <c r="BA23" s="191"/>
      <c r="BB23" s="191"/>
      <c r="BC23" s="192"/>
      <c r="BD23" s="192"/>
      <c r="BE23" s="192"/>
      <c r="BF23" s="191"/>
      <c r="BG23" s="191"/>
      <c r="BH23" s="191"/>
      <c r="BI23" s="151"/>
      <c r="BJ23" s="182"/>
      <c r="BK23" s="67"/>
      <c r="BP23" s="169"/>
      <c r="BQ23" s="167"/>
    </row>
    <row r="24" spans="1:69" s="18" customFormat="1" ht="54" customHeight="1">
      <c r="A24" s="196"/>
      <c r="B24" s="130" t="s">
        <v>411</v>
      </c>
      <c r="C24" s="197" t="s">
        <v>722</v>
      </c>
      <c r="D24" s="198" t="s">
        <v>722</v>
      </c>
      <c r="E24" s="199" t="s">
        <v>722</v>
      </c>
      <c r="F24" s="199" t="s">
        <v>722</v>
      </c>
      <c r="G24" s="187"/>
      <c r="H24" s="187"/>
      <c r="I24" s="187"/>
      <c r="J24" s="188"/>
      <c r="K24" s="189"/>
      <c r="L24" s="189"/>
      <c r="M24" s="187"/>
      <c r="N24" s="190"/>
      <c r="O24" s="187"/>
      <c r="P24" s="189"/>
      <c r="Q24" s="189"/>
      <c r="R24" s="189"/>
      <c r="S24" s="187"/>
      <c r="T24" s="187"/>
      <c r="U24" s="187"/>
      <c r="V24" s="189"/>
      <c r="W24" s="189"/>
      <c r="X24" s="189"/>
      <c r="Y24" s="187"/>
      <c r="Z24" s="187"/>
      <c r="AA24" s="187"/>
      <c r="AB24" s="189"/>
      <c r="AC24" s="189"/>
      <c r="AD24" s="189"/>
      <c r="AE24" s="187"/>
      <c r="AF24" s="187"/>
      <c r="AG24" s="187"/>
      <c r="AH24" s="189"/>
      <c r="AI24" s="189"/>
      <c r="AJ24" s="189"/>
      <c r="AK24" s="187"/>
      <c r="AL24" s="187"/>
      <c r="AM24" s="187"/>
      <c r="AN24" s="189"/>
      <c r="AO24" s="189"/>
      <c r="AP24" s="189"/>
      <c r="AQ24" s="187"/>
      <c r="AR24" s="187"/>
      <c r="AS24" s="187"/>
      <c r="AT24" s="189"/>
      <c r="AU24" s="191"/>
      <c r="AV24" s="191"/>
      <c r="AW24" s="192"/>
      <c r="AX24" s="192"/>
      <c r="AY24" s="192"/>
      <c r="AZ24" s="191"/>
      <c r="BA24" s="191"/>
      <c r="BB24" s="191"/>
      <c r="BC24" s="192"/>
      <c r="BD24" s="192"/>
      <c r="BE24" s="192"/>
      <c r="BF24" s="191"/>
      <c r="BG24" s="191"/>
      <c r="BH24" s="191"/>
      <c r="BI24" s="151"/>
      <c r="BJ24" s="182"/>
      <c r="BK24" s="67"/>
      <c r="BP24" s="169"/>
      <c r="BQ24" s="167"/>
    </row>
    <row r="25" spans="1:69" s="18" customFormat="1" ht="54" customHeight="1">
      <c r="A25" s="196"/>
      <c r="B25" s="130" t="s">
        <v>414</v>
      </c>
      <c r="C25" s="197" t="s">
        <v>722</v>
      </c>
      <c r="D25" s="198" t="s">
        <v>722</v>
      </c>
      <c r="E25" s="199" t="s">
        <v>722</v>
      </c>
      <c r="F25" s="199" t="s">
        <v>722</v>
      </c>
      <c r="G25" s="187"/>
      <c r="H25" s="187"/>
      <c r="I25" s="187"/>
      <c r="J25" s="188"/>
      <c r="K25" s="189"/>
      <c r="L25" s="189"/>
      <c r="M25" s="187"/>
      <c r="N25" s="190"/>
      <c r="O25" s="187"/>
      <c r="P25" s="189"/>
      <c r="Q25" s="189"/>
      <c r="R25" s="189"/>
      <c r="S25" s="187"/>
      <c r="T25" s="187"/>
      <c r="U25" s="187"/>
      <c r="V25" s="189"/>
      <c r="W25" s="189"/>
      <c r="X25" s="189"/>
      <c r="Y25" s="187"/>
      <c r="Z25" s="187"/>
      <c r="AA25" s="187"/>
      <c r="AB25" s="189"/>
      <c r="AC25" s="189"/>
      <c r="AD25" s="189"/>
      <c r="AE25" s="187"/>
      <c r="AF25" s="187"/>
      <c r="AG25" s="187"/>
      <c r="AH25" s="189"/>
      <c r="AI25" s="189"/>
      <c r="AJ25" s="189"/>
      <c r="AK25" s="187"/>
      <c r="AL25" s="187"/>
      <c r="AM25" s="187"/>
      <c r="AN25" s="189"/>
      <c r="AO25" s="189"/>
      <c r="AP25" s="189"/>
      <c r="AQ25" s="187"/>
      <c r="AR25" s="187"/>
      <c r="AS25" s="187"/>
      <c r="AT25" s="189"/>
      <c r="AU25" s="191"/>
      <c r="AV25" s="191"/>
      <c r="AW25" s="192"/>
      <c r="AX25" s="192"/>
      <c r="AY25" s="192"/>
      <c r="AZ25" s="191"/>
      <c r="BA25" s="191"/>
      <c r="BB25" s="191"/>
      <c r="BC25" s="192"/>
      <c r="BD25" s="192"/>
      <c r="BE25" s="192"/>
      <c r="BF25" s="191"/>
      <c r="BG25" s="191"/>
      <c r="BH25" s="191"/>
      <c r="BI25" s="151"/>
      <c r="BJ25" s="182"/>
      <c r="BK25" s="67"/>
      <c r="BP25" s="169"/>
      <c r="BQ25" s="167"/>
    </row>
    <row r="26" spans="1:69" s="18" customFormat="1" ht="54" customHeight="1">
      <c r="A26" s="196"/>
      <c r="B26" s="130" t="s">
        <v>415</v>
      </c>
      <c r="C26" s="197" t="s">
        <v>722</v>
      </c>
      <c r="D26" s="198" t="s">
        <v>722</v>
      </c>
      <c r="E26" s="199" t="s">
        <v>722</v>
      </c>
      <c r="F26" s="199" t="s">
        <v>722</v>
      </c>
      <c r="G26" s="187"/>
      <c r="H26" s="187"/>
      <c r="I26" s="187"/>
      <c r="J26" s="188"/>
      <c r="K26" s="189"/>
      <c r="L26" s="189"/>
      <c r="M26" s="187"/>
      <c r="N26" s="190"/>
      <c r="O26" s="187"/>
      <c r="P26" s="189"/>
      <c r="Q26" s="189"/>
      <c r="R26" s="189"/>
      <c r="S26" s="187"/>
      <c r="T26" s="187"/>
      <c r="U26" s="187"/>
      <c r="V26" s="189"/>
      <c r="W26" s="189"/>
      <c r="X26" s="189"/>
      <c r="Y26" s="187"/>
      <c r="Z26" s="187"/>
      <c r="AA26" s="187"/>
      <c r="AB26" s="189"/>
      <c r="AC26" s="189"/>
      <c r="AD26" s="189"/>
      <c r="AE26" s="187"/>
      <c r="AF26" s="187"/>
      <c r="AG26" s="187"/>
      <c r="AH26" s="189"/>
      <c r="AI26" s="189"/>
      <c r="AJ26" s="189"/>
      <c r="AK26" s="187"/>
      <c r="AL26" s="187"/>
      <c r="AM26" s="187"/>
      <c r="AN26" s="189"/>
      <c r="AO26" s="189"/>
      <c r="AP26" s="189"/>
      <c r="AQ26" s="187"/>
      <c r="AR26" s="187"/>
      <c r="AS26" s="187"/>
      <c r="AT26" s="189"/>
      <c r="AU26" s="191"/>
      <c r="AV26" s="191"/>
      <c r="AW26" s="192"/>
      <c r="AX26" s="192"/>
      <c r="AY26" s="192"/>
      <c r="AZ26" s="191"/>
      <c r="BA26" s="191"/>
      <c r="BB26" s="191"/>
      <c r="BC26" s="192"/>
      <c r="BD26" s="192"/>
      <c r="BE26" s="192"/>
      <c r="BF26" s="191"/>
      <c r="BG26" s="191"/>
      <c r="BH26" s="191"/>
      <c r="BI26" s="151"/>
      <c r="BJ26" s="182"/>
      <c r="BK26" s="67"/>
      <c r="BP26" s="169">
        <v>102</v>
      </c>
      <c r="BQ26" s="167">
        <v>22</v>
      </c>
    </row>
    <row r="27" spans="1:69" s="18" customFormat="1" ht="54" customHeight="1">
      <c r="A27" s="196"/>
      <c r="B27" s="130" t="s">
        <v>416</v>
      </c>
      <c r="C27" s="197" t="s">
        <v>722</v>
      </c>
      <c r="D27" s="198" t="s">
        <v>722</v>
      </c>
      <c r="E27" s="199" t="s">
        <v>722</v>
      </c>
      <c r="F27" s="199" t="s">
        <v>722</v>
      </c>
      <c r="G27" s="187"/>
      <c r="H27" s="187"/>
      <c r="I27" s="187"/>
      <c r="J27" s="188"/>
      <c r="K27" s="189"/>
      <c r="L27" s="189"/>
      <c r="M27" s="187"/>
      <c r="N27" s="190"/>
      <c r="O27" s="187"/>
      <c r="P27" s="189"/>
      <c r="Q27" s="189"/>
      <c r="R27" s="189"/>
      <c r="S27" s="187"/>
      <c r="T27" s="187"/>
      <c r="U27" s="187"/>
      <c r="V27" s="189"/>
      <c r="W27" s="189"/>
      <c r="X27" s="189"/>
      <c r="Y27" s="187"/>
      <c r="Z27" s="187"/>
      <c r="AA27" s="187"/>
      <c r="AB27" s="189"/>
      <c r="AC27" s="189"/>
      <c r="AD27" s="189"/>
      <c r="AE27" s="187"/>
      <c r="AF27" s="187"/>
      <c r="AG27" s="187"/>
      <c r="AH27" s="189"/>
      <c r="AI27" s="189"/>
      <c r="AJ27" s="189"/>
      <c r="AK27" s="187"/>
      <c r="AL27" s="187"/>
      <c r="AM27" s="187"/>
      <c r="AN27" s="189"/>
      <c r="AO27" s="189"/>
      <c r="AP27" s="189"/>
      <c r="AQ27" s="187"/>
      <c r="AR27" s="187"/>
      <c r="AS27" s="187"/>
      <c r="AT27" s="189"/>
      <c r="AU27" s="191"/>
      <c r="AV27" s="191"/>
      <c r="AW27" s="192"/>
      <c r="AX27" s="192"/>
      <c r="AY27" s="192"/>
      <c r="AZ27" s="191"/>
      <c r="BA27" s="191"/>
      <c r="BB27" s="191"/>
      <c r="BC27" s="192"/>
      <c r="BD27" s="192"/>
      <c r="BE27" s="192"/>
      <c r="BF27" s="191"/>
      <c r="BG27" s="191"/>
      <c r="BH27" s="191"/>
      <c r="BI27" s="151"/>
      <c r="BJ27" s="182"/>
      <c r="BK27" s="67"/>
      <c r="BP27" s="169">
        <v>104</v>
      </c>
      <c r="BQ27" s="167">
        <v>23</v>
      </c>
    </row>
    <row r="28" spans="1:69" s="18" customFormat="1" ht="54" customHeight="1">
      <c r="A28" s="196"/>
      <c r="B28" s="130" t="s">
        <v>417</v>
      </c>
      <c r="C28" s="197" t="s">
        <v>722</v>
      </c>
      <c r="D28" s="198" t="s">
        <v>722</v>
      </c>
      <c r="E28" s="199" t="s">
        <v>722</v>
      </c>
      <c r="F28" s="199" t="s">
        <v>722</v>
      </c>
      <c r="G28" s="187"/>
      <c r="H28" s="187"/>
      <c r="I28" s="187"/>
      <c r="J28" s="188"/>
      <c r="K28" s="189"/>
      <c r="L28" s="189"/>
      <c r="M28" s="187"/>
      <c r="N28" s="190"/>
      <c r="O28" s="187"/>
      <c r="P28" s="189"/>
      <c r="Q28" s="189"/>
      <c r="R28" s="189"/>
      <c r="S28" s="187"/>
      <c r="T28" s="187"/>
      <c r="U28" s="187"/>
      <c r="V28" s="189"/>
      <c r="W28" s="189"/>
      <c r="X28" s="189"/>
      <c r="Y28" s="187"/>
      <c r="Z28" s="187"/>
      <c r="AA28" s="187"/>
      <c r="AB28" s="189"/>
      <c r="AC28" s="189"/>
      <c r="AD28" s="189"/>
      <c r="AE28" s="187"/>
      <c r="AF28" s="187"/>
      <c r="AG28" s="187"/>
      <c r="AH28" s="189"/>
      <c r="AI28" s="189"/>
      <c r="AJ28" s="189"/>
      <c r="AK28" s="187"/>
      <c r="AL28" s="187"/>
      <c r="AM28" s="187"/>
      <c r="AN28" s="189"/>
      <c r="AO28" s="189"/>
      <c r="AP28" s="189"/>
      <c r="AQ28" s="187"/>
      <c r="AR28" s="187"/>
      <c r="AS28" s="187"/>
      <c r="AT28" s="189"/>
      <c r="AU28" s="191"/>
      <c r="AV28" s="191"/>
      <c r="AW28" s="192"/>
      <c r="AX28" s="192"/>
      <c r="AY28" s="192"/>
      <c r="AZ28" s="191"/>
      <c r="BA28" s="191"/>
      <c r="BB28" s="191"/>
      <c r="BC28" s="192"/>
      <c r="BD28" s="192"/>
      <c r="BE28" s="192"/>
      <c r="BF28" s="191"/>
      <c r="BG28" s="191"/>
      <c r="BH28" s="191"/>
      <c r="BI28" s="151"/>
      <c r="BJ28" s="182"/>
      <c r="BK28" s="67"/>
      <c r="BP28" s="169">
        <v>106</v>
      </c>
      <c r="BQ28" s="167">
        <v>24</v>
      </c>
    </row>
    <row r="29" spans="1:69" s="18" customFormat="1" ht="54" customHeight="1">
      <c r="A29" s="196"/>
      <c r="B29" s="130" t="s">
        <v>418</v>
      </c>
      <c r="C29" s="197" t="s">
        <v>722</v>
      </c>
      <c r="D29" s="198" t="s">
        <v>722</v>
      </c>
      <c r="E29" s="199" t="s">
        <v>722</v>
      </c>
      <c r="F29" s="199" t="s">
        <v>722</v>
      </c>
      <c r="G29" s="187"/>
      <c r="H29" s="187"/>
      <c r="I29" s="187"/>
      <c r="J29" s="188"/>
      <c r="K29" s="189"/>
      <c r="L29" s="189"/>
      <c r="M29" s="187"/>
      <c r="N29" s="190"/>
      <c r="O29" s="187"/>
      <c r="P29" s="189"/>
      <c r="Q29" s="189"/>
      <c r="R29" s="189"/>
      <c r="S29" s="187"/>
      <c r="T29" s="187"/>
      <c r="U29" s="187"/>
      <c r="V29" s="189"/>
      <c r="W29" s="189"/>
      <c r="X29" s="189"/>
      <c r="Y29" s="187"/>
      <c r="Z29" s="187"/>
      <c r="AA29" s="187"/>
      <c r="AB29" s="189"/>
      <c r="AC29" s="189"/>
      <c r="AD29" s="189"/>
      <c r="AE29" s="187"/>
      <c r="AF29" s="187"/>
      <c r="AG29" s="187"/>
      <c r="AH29" s="189"/>
      <c r="AI29" s="189"/>
      <c r="AJ29" s="189"/>
      <c r="AK29" s="187"/>
      <c r="AL29" s="187"/>
      <c r="AM29" s="187"/>
      <c r="AN29" s="189"/>
      <c r="AO29" s="189"/>
      <c r="AP29" s="189"/>
      <c r="AQ29" s="187"/>
      <c r="AR29" s="187"/>
      <c r="AS29" s="187"/>
      <c r="AT29" s="189"/>
      <c r="AU29" s="191"/>
      <c r="AV29" s="191"/>
      <c r="AW29" s="192"/>
      <c r="AX29" s="192"/>
      <c r="AY29" s="192"/>
      <c r="AZ29" s="191"/>
      <c r="BA29" s="191"/>
      <c r="BB29" s="191"/>
      <c r="BC29" s="192"/>
      <c r="BD29" s="192"/>
      <c r="BE29" s="192"/>
      <c r="BF29" s="191"/>
      <c r="BG29" s="191"/>
      <c r="BH29" s="191"/>
      <c r="BI29" s="151"/>
      <c r="BJ29" s="182"/>
      <c r="BK29" s="67"/>
      <c r="BP29" s="169">
        <v>108</v>
      </c>
      <c r="BQ29" s="167">
        <v>25</v>
      </c>
    </row>
    <row r="30" spans="1:69" s="18" customFormat="1" ht="54" customHeight="1">
      <c r="A30" s="196"/>
      <c r="B30" s="130" t="s">
        <v>419</v>
      </c>
      <c r="C30" s="197" t="s">
        <v>722</v>
      </c>
      <c r="D30" s="198" t="s">
        <v>722</v>
      </c>
      <c r="E30" s="199" t="s">
        <v>722</v>
      </c>
      <c r="F30" s="199" t="s">
        <v>722</v>
      </c>
      <c r="G30" s="187"/>
      <c r="H30" s="187"/>
      <c r="I30" s="187"/>
      <c r="J30" s="188"/>
      <c r="K30" s="189"/>
      <c r="L30" s="189"/>
      <c r="M30" s="187"/>
      <c r="N30" s="190"/>
      <c r="O30" s="187"/>
      <c r="P30" s="189"/>
      <c r="Q30" s="189"/>
      <c r="R30" s="189"/>
      <c r="S30" s="187"/>
      <c r="T30" s="187"/>
      <c r="U30" s="187"/>
      <c r="V30" s="189"/>
      <c r="W30" s="189"/>
      <c r="X30" s="189"/>
      <c r="Y30" s="187"/>
      <c r="Z30" s="187"/>
      <c r="AA30" s="187"/>
      <c r="AB30" s="189"/>
      <c r="AC30" s="189"/>
      <c r="AD30" s="189"/>
      <c r="AE30" s="187"/>
      <c r="AF30" s="187"/>
      <c r="AG30" s="187"/>
      <c r="AH30" s="189"/>
      <c r="AI30" s="189"/>
      <c r="AJ30" s="189"/>
      <c r="AK30" s="187"/>
      <c r="AL30" s="187"/>
      <c r="AM30" s="187"/>
      <c r="AN30" s="189"/>
      <c r="AO30" s="189"/>
      <c r="AP30" s="189"/>
      <c r="AQ30" s="187"/>
      <c r="AR30" s="187"/>
      <c r="AS30" s="187"/>
      <c r="AT30" s="189"/>
      <c r="AU30" s="191"/>
      <c r="AV30" s="191"/>
      <c r="AW30" s="192"/>
      <c r="AX30" s="192"/>
      <c r="AY30" s="192"/>
      <c r="AZ30" s="191"/>
      <c r="BA30" s="191"/>
      <c r="BB30" s="191"/>
      <c r="BC30" s="192"/>
      <c r="BD30" s="192"/>
      <c r="BE30" s="192"/>
      <c r="BF30" s="191"/>
      <c r="BG30" s="191"/>
      <c r="BH30" s="191"/>
      <c r="BI30" s="151"/>
      <c r="BJ30" s="182"/>
      <c r="BK30" s="67"/>
      <c r="BP30" s="169">
        <v>110</v>
      </c>
      <c r="BQ30" s="167">
        <v>26</v>
      </c>
    </row>
    <row r="31" spans="1:69" s="18" customFormat="1" ht="54" customHeight="1">
      <c r="A31" s="196"/>
      <c r="B31" s="130" t="s">
        <v>420</v>
      </c>
      <c r="C31" s="197" t="s">
        <v>722</v>
      </c>
      <c r="D31" s="198" t="s">
        <v>722</v>
      </c>
      <c r="E31" s="199" t="s">
        <v>722</v>
      </c>
      <c r="F31" s="199" t="s">
        <v>722</v>
      </c>
      <c r="G31" s="187"/>
      <c r="H31" s="187"/>
      <c r="I31" s="187"/>
      <c r="J31" s="188"/>
      <c r="K31" s="189"/>
      <c r="L31" s="189"/>
      <c r="M31" s="187"/>
      <c r="N31" s="190"/>
      <c r="O31" s="187"/>
      <c r="P31" s="189"/>
      <c r="Q31" s="189"/>
      <c r="R31" s="189"/>
      <c r="S31" s="187"/>
      <c r="T31" s="187"/>
      <c r="U31" s="187"/>
      <c r="V31" s="189"/>
      <c r="W31" s="189"/>
      <c r="X31" s="189"/>
      <c r="Y31" s="187"/>
      <c r="Z31" s="187"/>
      <c r="AA31" s="187"/>
      <c r="AB31" s="189"/>
      <c r="AC31" s="189"/>
      <c r="AD31" s="189"/>
      <c r="AE31" s="187"/>
      <c r="AF31" s="187"/>
      <c r="AG31" s="187"/>
      <c r="AH31" s="189"/>
      <c r="AI31" s="189"/>
      <c r="AJ31" s="189"/>
      <c r="AK31" s="187"/>
      <c r="AL31" s="187"/>
      <c r="AM31" s="187"/>
      <c r="AN31" s="189"/>
      <c r="AO31" s="189"/>
      <c r="AP31" s="189"/>
      <c r="AQ31" s="187"/>
      <c r="AR31" s="187"/>
      <c r="AS31" s="187"/>
      <c r="AT31" s="189"/>
      <c r="AU31" s="191"/>
      <c r="AV31" s="191"/>
      <c r="AW31" s="192"/>
      <c r="AX31" s="192"/>
      <c r="AY31" s="192"/>
      <c r="AZ31" s="191"/>
      <c r="BA31" s="191"/>
      <c r="BB31" s="191"/>
      <c r="BC31" s="192"/>
      <c r="BD31" s="192"/>
      <c r="BE31" s="192"/>
      <c r="BF31" s="191"/>
      <c r="BG31" s="191"/>
      <c r="BH31" s="191"/>
      <c r="BI31" s="151"/>
      <c r="BJ31" s="182"/>
      <c r="BK31" s="67"/>
      <c r="BP31" s="169">
        <v>112</v>
      </c>
      <c r="BQ31" s="167">
        <v>27</v>
      </c>
    </row>
    <row r="32" spans="5:69" ht="9" customHeight="1">
      <c r="E32" s="50"/>
      <c r="BP32" s="169">
        <v>123</v>
      </c>
      <c r="BQ32" s="167">
        <v>33</v>
      </c>
    </row>
    <row r="33" spans="68:69" ht="20.25">
      <c r="BP33" s="169">
        <v>175</v>
      </c>
      <c r="BQ33" s="167">
        <v>85</v>
      </c>
    </row>
    <row r="34" spans="68:69" ht="20.25">
      <c r="BP34" s="169">
        <v>176</v>
      </c>
      <c r="BQ34" s="167">
        <v>86</v>
      </c>
    </row>
    <row r="35" spans="68:69" ht="20.25">
      <c r="BP35" s="169">
        <v>177</v>
      </c>
      <c r="BQ35" s="167">
        <v>87</v>
      </c>
    </row>
    <row r="36" spans="68:69" ht="20.25">
      <c r="BP36" s="169">
        <v>178</v>
      </c>
      <c r="BQ36" s="167">
        <v>88</v>
      </c>
    </row>
    <row r="37" spans="68:69" ht="20.25">
      <c r="BP37" s="169">
        <v>179</v>
      </c>
      <c r="BQ37" s="167">
        <v>89</v>
      </c>
    </row>
    <row r="38" spans="68:69" ht="20.25">
      <c r="BP38" s="169">
        <v>180</v>
      </c>
      <c r="BQ38" s="167">
        <v>90</v>
      </c>
    </row>
    <row r="39" ht="20.25">
      <c r="BQ39" s="167">
        <v>91</v>
      </c>
    </row>
    <row r="40" spans="68:69" ht="20.25">
      <c r="BP40" s="169">
        <v>181</v>
      </c>
      <c r="BQ40" s="167">
        <v>92</v>
      </c>
    </row>
    <row r="41" ht="20.25">
      <c r="BQ41" s="167">
        <v>93</v>
      </c>
    </row>
    <row r="42" spans="68:69" ht="20.25">
      <c r="BP42" s="169">
        <v>182</v>
      </c>
      <c r="BQ42" s="167">
        <v>94</v>
      </c>
    </row>
    <row r="43" ht="20.25">
      <c r="BQ43" s="167">
        <v>95</v>
      </c>
    </row>
    <row r="44" spans="68:69" ht="20.25">
      <c r="BP44" s="168">
        <v>183</v>
      </c>
      <c r="BQ44" s="166">
        <v>96</v>
      </c>
    </row>
    <row r="45" spans="68:69" ht="20.25">
      <c r="BP45" s="168"/>
      <c r="BQ45" s="166">
        <v>97</v>
      </c>
    </row>
    <row r="46" spans="68:69" ht="20.25">
      <c r="BP46" s="168">
        <v>184</v>
      </c>
      <c r="BQ46" s="166">
        <v>98</v>
      </c>
    </row>
    <row r="47" spans="68:69" ht="20.25">
      <c r="BP47" s="168"/>
      <c r="BQ47" s="166">
        <v>99</v>
      </c>
    </row>
    <row r="48" spans="68:69" ht="20.25">
      <c r="BP48" s="168">
        <v>185</v>
      </c>
      <c r="BQ48" s="166">
        <v>100</v>
      </c>
    </row>
  </sheetData>
  <sheetProtection/>
  <mergeCells count="42">
    <mergeCell ref="BF7:BH7"/>
    <mergeCell ref="AN7:AP7"/>
    <mergeCell ref="AQ7:AS7"/>
    <mergeCell ref="AT7:AV7"/>
    <mergeCell ref="AW7:AY7"/>
    <mergeCell ref="AZ7:BB7"/>
    <mergeCell ref="BC7:BE7"/>
    <mergeCell ref="V7:X7"/>
    <mergeCell ref="Y7:AA7"/>
    <mergeCell ref="AB7:AD7"/>
    <mergeCell ref="AE7:AG7"/>
    <mergeCell ref="AH7:AJ7"/>
    <mergeCell ref="AK7:AM7"/>
    <mergeCell ref="F6:F7"/>
    <mergeCell ref="G6:BH6"/>
    <mergeCell ref="BI6:BI7"/>
    <mergeCell ref="BJ6:BJ7"/>
    <mergeCell ref="BK6:BK7"/>
    <mergeCell ref="G7:I7"/>
    <mergeCell ref="J7:L7"/>
    <mergeCell ref="M7:O7"/>
    <mergeCell ref="P7:R7"/>
    <mergeCell ref="S7:U7"/>
    <mergeCell ref="A4:D4"/>
    <mergeCell ref="E4:F4"/>
    <mergeCell ref="AW4:BB4"/>
    <mergeCell ref="BC4:BK4"/>
    <mergeCell ref="BI5:BK5"/>
    <mergeCell ref="A6:A7"/>
    <mergeCell ref="B6:B7"/>
    <mergeCell ref="C6:C7"/>
    <mergeCell ref="D6:D7"/>
    <mergeCell ref="E6:E7"/>
    <mergeCell ref="A1:BK1"/>
    <mergeCell ref="A2:BK2"/>
    <mergeCell ref="A3:D3"/>
    <mergeCell ref="E3:F3"/>
    <mergeCell ref="U3:X3"/>
    <mergeCell ref="AA3:AE3"/>
    <mergeCell ref="AF3:AP3"/>
    <mergeCell ref="AW3:BB3"/>
    <mergeCell ref="BC3:BK3"/>
  </mergeCells>
  <conditionalFormatting sqref="BI8:BI31">
    <cfRule type="cellIs" priority="1" dxfId="0" operator="between" stopIfTrue="1">
      <formula>220</formula>
      <formula>226</formula>
    </cfRule>
    <cfRule type="cellIs" priority="2" dxfId="0"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1"/>
</worksheet>
</file>

<file path=xl/worksheets/sheet23.xml><?xml version="1.0" encoding="utf-8"?>
<worksheet xmlns="http://schemas.openxmlformats.org/spreadsheetml/2006/main" xmlns:r="http://schemas.openxmlformats.org/officeDocument/2006/relationships">
  <sheetPr>
    <tabColor rgb="FFFFFF00"/>
  </sheetPr>
  <dimension ref="A1:U99"/>
  <sheetViews>
    <sheetView view="pageBreakPreview" zoomScale="90" zoomScaleSheetLayoutView="90" zoomScalePageLayoutView="0" workbookViewId="0" topLeftCell="A1">
      <selection activeCell="D11" sqref="D11"/>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1.421875" style="49" customWidth="1"/>
    <col min="14" max="14" width="23.140625" style="49" customWidth="1"/>
    <col min="15" max="15" width="9.57421875" style="20" customWidth="1"/>
    <col min="16" max="16" width="7.7109375" style="20" customWidth="1"/>
    <col min="17" max="17" width="5.7109375" style="20" customWidth="1"/>
    <col min="18" max="19" width="9.140625" style="20" customWidth="1"/>
    <col min="20" max="20" width="9.140625" style="162" hidden="1" customWidth="1"/>
    <col min="21" max="21" width="9.140625" style="163" hidden="1" customWidth="1"/>
    <col min="22" max="16384" width="9.140625" style="20" customWidth="1"/>
  </cols>
  <sheetData>
    <row r="1" spans="1:21" s="10" customFormat="1" ht="53.25" customHeight="1">
      <c r="A1" s="598" t="s">
        <v>421</v>
      </c>
      <c r="B1" s="598"/>
      <c r="C1" s="598"/>
      <c r="D1" s="598"/>
      <c r="E1" s="598"/>
      <c r="F1" s="598"/>
      <c r="G1" s="598"/>
      <c r="H1" s="598"/>
      <c r="I1" s="598"/>
      <c r="J1" s="598"/>
      <c r="K1" s="598"/>
      <c r="L1" s="598"/>
      <c r="M1" s="598"/>
      <c r="N1" s="598"/>
      <c r="O1" s="598"/>
      <c r="P1" s="598"/>
      <c r="T1" s="161">
        <v>1160</v>
      </c>
      <c r="U1" s="160">
        <v>100</v>
      </c>
    </row>
    <row r="2" spans="1:21" s="10" customFormat="1" ht="24.75" customHeight="1">
      <c r="A2" s="599" t="s">
        <v>666</v>
      </c>
      <c r="B2" s="599"/>
      <c r="C2" s="599"/>
      <c r="D2" s="599"/>
      <c r="E2" s="599"/>
      <c r="F2" s="599"/>
      <c r="G2" s="599"/>
      <c r="H2" s="599"/>
      <c r="I2" s="599"/>
      <c r="J2" s="599"/>
      <c r="K2" s="599"/>
      <c r="L2" s="599"/>
      <c r="M2" s="599"/>
      <c r="N2" s="599"/>
      <c r="O2" s="599"/>
      <c r="P2" s="599"/>
      <c r="T2" s="161">
        <v>1162</v>
      </c>
      <c r="U2" s="160">
        <v>99</v>
      </c>
    </row>
    <row r="3" spans="1:21" s="11" customFormat="1" ht="21.75" customHeight="1">
      <c r="A3" s="600" t="s">
        <v>94</v>
      </c>
      <c r="B3" s="600"/>
      <c r="C3" s="600"/>
      <c r="D3" s="601" t="s">
        <v>724</v>
      </c>
      <c r="E3" s="601"/>
      <c r="F3" s="602" t="s">
        <v>315</v>
      </c>
      <c r="G3" s="602"/>
      <c r="H3" s="603" t="s">
        <v>680</v>
      </c>
      <c r="I3" s="604"/>
      <c r="J3" s="604"/>
      <c r="K3" s="604"/>
      <c r="L3" s="604"/>
      <c r="M3" s="257" t="s">
        <v>423</v>
      </c>
      <c r="N3" s="622">
        <v>0</v>
      </c>
      <c r="O3" s="622"/>
      <c r="P3" s="622"/>
      <c r="T3" s="161">
        <v>1164</v>
      </c>
      <c r="U3" s="160">
        <v>98</v>
      </c>
    </row>
    <row r="4" spans="1:21" s="11" customFormat="1" ht="17.25" customHeight="1">
      <c r="A4" s="597" t="s">
        <v>86</v>
      </c>
      <c r="B4" s="597"/>
      <c r="C4" s="597"/>
      <c r="D4" s="605" t="s">
        <v>670</v>
      </c>
      <c r="E4" s="605"/>
      <c r="F4" s="28"/>
      <c r="G4" s="28"/>
      <c r="H4" s="28"/>
      <c r="I4" s="28"/>
      <c r="J4" s="28"/>
      <c r="K4" s="28"/>
      <c r="L4" s="29"/>
      <c r="M4" s="69" t="s">
        <v>92</v>
      </c>
      <c r="N4" s="562" t="s">
        <v>669</v>
      </c>
      <c r="O4" s="562"/>
      <c r="P4" s="562"/>
      <c r="T4" s="161">
        <v>1166</v>
      </c>
      <c r="U4" s="160">
        <v>97</v>
      </c>
    </row>
    <row r="5" spans="1:21" s="10" customFormat="1" ht="19.5" customHeight="1">
      <c r="A5" s="12"/>
      <c r="B5" s="12"/>
      <c r="C5" s="13"/>
      <c r="D5" s="14"/>
      <c r="E5" s="15"/>
      <c r="F5" s="15"/>
      <c r="G5" s="15"/>
      <c r="H5" s="15"/>
      <c r="I5" s="12"/>
      <c r="J5" s="12"/>
      <c r="K5" s="12"/>
      <c r="L5" s="16"/>
      <c r="M5" s="17"/>
      <c r="N5" s="589">
        <v>41794.67699976852</v>
      </c>
      <c r="O5" s="589"/>
      <c r="P5" s="589"/>
      <c r="T5" s="161">
        <v>1168</v>
      </c>
      <c r="U5" s="160">
        <v>96</v>
      </c>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c r="O6" s="175"/>
      <c r="P6" s="176"/>
      <c r="T6" s="162">
        <v>1170</v>
      </c>
      <c r="U6" s="163">
        <v>95</v>
      </c>
    </row>
    <row r="7" spans="1:21" ht="26.25" customHeight="1">
      <c r="A7" s="590"/>
      <c r="B7" s="592"/>
      <c r="C7" s="593"/>
      <c r="D7" s="594"/>
      <c r="E7" s="594"/>
      <c r="F7" s="594"/>
      <c r="G7" s="596"/>
      <c r="H7" s="19"/>
      <c r="I7" s="43" t="s">
        <v>10</v>
      </c>
      <c r="J7" s="40" t="s">
        <v>83</v>
      </c>
      <c r="K7" s="40" t="s">
        <v>82</v>
      </c>
      <c r="L7" s="41" t="s">
        <v>11</v>
      </c>
      <c r="M7" s="42" t="s">
        <v>12</v>
      </c>
      <c r="N7" s="42" t="s">
        <v>312</v>
      </c>
      <c r="O7" s="40" t="s">
        <v>13</v>
      </c>
      <c r="P7" s="40" t="s">
        <v>25</v>
      </c>
      <c r="T7" s="162">
        <v>1172</v>
      </c>
      <c r="U7" s="163">
        <v>94</v>
      </c>
    </row>
    <row r="8" spans="1:21" s="18" customFormat="1" ht="39.75" customHeight="1">
      <c r="A8" s="66">
        <v>1</v>
      </c>
      <c r="B8" s="181">
        <v>525</v>
      </c>
      <c r="C8" s="91">
        <v>35576</v>
      </c>
      <c r="D8" s="150" t="s">
        <v>723</v>
      </c>
      <c r="E8" s="150" t="s">
        <v>707</v>
      </c>
      <c r="F8" s="92">
        <v>2781</v>
      </c>
      <c r="G8" s="181"/>
      <c r="H8" s="21"/>
      <c r="I8" s="66">
        <v>1</v>
      </c>
      <c r="J8" s="149" t="s">
        <v>112</v>
      </c>
      <c r="K8" s="181">
        <v>525</v>
      </c>
      <c r="L8" s="91">
        <v>35576</v>
      </c>
      <c r="M8" s="150" t="s">
        <v>723</v>
      </c>
      <c r="N8" s="150" t="s">
        <v>707</v>
      </c>
      <c r="O8" s="92">
        <v>2781</v>
      </c>
      <c r="P8" s="193"/>
      <c r="T8" s="162">
        <v>1174</v>
      </c>
      <c r="U8" s="163">
        <v>93</v>
      </c>
    </row>
    <row r="9" spans="1:21" s="18" customFormat="1" ht="39.75" customHeight="1">
      <c r="A9" s="66">
        <v>2</v>
      </c>
      <c r="B9" s="194"/>
      <c r="C9" s="91"/>
      <c r="D9" s="195"/>
      <c r="E9" s="132"/>
      <c r="F9" s="92"/>
      <c r="G9" s="181"/>
      <c r="H9" s="21"/>
      <c r="I9" s="66">
        <v>2</v>
      </c>
      <c r="J9" s="149" t="s">
        <v>113</v>
      </c>
      <c r="K9" s="181"/>
      <c r="L9" s="91"/>
      <c r="M9" s="150"/>
      <c r="N9" s="150"/>
      <c r="O9" s="92"/>
      <c r="P9" s="193"/>
      <c r="T9" s="162">
        <v>1176</v>
      </c>
      <c r="U9" s="163">
        <v>92</v>
      </c>
    </row>
    <row r="10" spans="1:21" s="18" customFormat="1" ht="39.75" customHeight="1">
      <c r="A10" s="66">
        <v>3</v>
      </c>
      <c r="B10" s="194"/>
      <c r="C10" s="91"/>
      <c r="D10" s="195"/>
      <c r="E10" s="132"/>
      <c r="F10" s="92"/>
      <c r="G10" s="181"/>
      <c r="H10" s="21"/>
      <c r="I10" s="66">
        <v>3</v>
      </c>
      <c r="J10" s="149" t="s">
        <v>114</v>
      </c>
      <c r="K10" s="181"/>
      <c r="L10" s="91"/>
      <c r="M10" s="150"/>
      <c r="N10" s="150"/>
      <c r="O10" s="92"/>
      <c r="P10" s="193"/>
      <c r="T10" s="162">
        <v>1178</v>
      </c>
      <c r="U10" s="163">
        <v>91</v>
      </c>
    </row>
    <row r="11" spans="1:21" s="18" customFormat="1" ht="39.75" customHeight="1">
      <c r="A11" s="66">
        <v>4</v>
      </c>
      <c r="B11" s="194"/>
      <c r="C11" s="91"/>
      <c r="D11" s="195"/>
      <c r="E11" s="132"/>
      <c r="F11" s="92"/>
      <c r="G11" s="181"/>
      <c r="H11" s="21"/>
      <c r="I11" s="66">
        <v>4</v>
      </c>
      <c r="J11" s="149" t="s">
        <v>115</v>
      </c>
      <c r="K11" s="181"/>
      <c r="L11" s="91"/>
      <c r="M11" s="150"/>
      <c r="N11" s="150"/>
      <c r="O11" s="92"/>
      <c r="P11" s="193"/>
      <c r="T11" s="162">
        <v>1180</v>
      </c>
      <c r="U11" s="163">
        <v>90</v>
      </c>
    </row>
    <row r="12" spans="1:21" s="18" customFormat="1" ht="39.75" customHeight="1">
      <c r="A12" s="66">
        <v>5</v>
      </c>
      <c r="B12" s="194"/>
      <c r="C12" s="91"/>
      <c r="D12" s="195"/>
      <c r="E12" s="132"/>
      <c r="F12" s="92"/>
      <c r="G12" s="181"/>
      <c r="H12" s="21"/>
      <c r="I12" s="66">
        <v>5</v>
      </c>
      <c r="J12" s="149" t="s">
        <v>116</v>
      </c>
      <c r="K12" s="181"/>
      <c r="L12" s="91"/>
      <c r="M12" s="150"/>
      <c r="N12" s="150"/>
      <c r="O12" s="92"/>
      <c r="P12" s="193"/>
      <c r="T12" s="162">
        <v>1182</v>
      </c>
      <c r="U12" s="163">
        <v>89</v>
      </c>
    </row>
    <row r="13" spans="1:21" s="18" customFormat="1" ht="39.75" customHeight="1">
      <c r="A13" s="66">
        <v>6</v>
      </c>
      <c r="B13" s="194"/>
      <c r="C13" s="91"/>
      <c r="D13" s="195"/>
      <c r="E13" s="132"/>
      <c r="F13" s="92"/>
      <c r="G13" s="181"/>
      <c r="H13" s="21"/>
      <c r="I13" s="66">
        <v>6</v>
      </c>
      <c r="J13" s="149" t="s">
        <v>117</v>
      </c>
      <c r="K13" s="181"/>
      <c r="L13" s="91"/>
      <c r="M13" s="150"/>
      <c r="N13" s="150"/>
      <c r="O13" s="92"/>
      <c r="P13" s="193"/>
      <c r="T13" s="162">
        <v>1184</v>
      </c>
      <c r="U13" s="163">
        <v>88</v>
      </c>
    </row>
    <row r="14" spans="1:21" s="18" customFormat="1" ht="39.75" customHeight="1">
      <c r="A14" s="66">
        <v>7</v>
      </c>
      <c r="B14" s="194"/>
      <c r="C14" s="91"/>
      <c r="D14" s="195"/>
      <c r="E14" s="132"/>
      <c r="F14" s="92"/>
      <c r="G14" s="181"/>
      <c r="H14" s="21"/>
      <c r="I14" s="66">
        <v>7</v>
      </c>
      <c r="J14" s="149" t="s">
        <v>264</v>
      </c>
      <c r="K14" s="181"/>
      <c r="L14" s="91"/>
      <c r="M14" s="150"/>
      <c r="N14" s="150"/>
      <c r="O14" s="92"/>
      <c r="P14" s="193"/>
      <c r="T14" s="162">
        <v>1186</v>
      </c>
      <c r="U14" s="163">
        <v>87</v>
      </c>
    </row>
    <row r="15" spans="1:21" s="18" customFormat="1" ht="39.75" customHeight="1">
      <c r="A15" s="66">
        <v>8</v>
      </c>
      <c r="B15" s="194"/>
      <c r="C15" s="91"/>
      <c r="D15" s="195"/>
      <c r="E15" s="132"/>
      <c r="F15" s="92"/>
      <c r="G15" s="181"/>
      <c r="H15" s="21"/>
      <c r="I15" s="66">
        <v>8</v>
      </c>
      <c r="J15" s="149" t="s">
        <v>265</v>
      </c>
      <c r="K15" s="181" t="s">
        <v>722</v>
      </c>
      <c r="L15" s="91" t="s">
        <v>722</v>
      </c>
      <c r="M15" s="150" t="s">
        <v>722</v>
      </c>
      <c r="N15" s="150" t="s">
        <v>722</v>
      </c>
      <c r="O15" s="92"/>
      <c r="P15" s="193"/>
      <c r="T15" s="162">
        <v>1188</v>
      </c>
      <c r="U15" s="163">
        <v>86</v>
      </c>
    </row>
    <row r="16" spans="1:21" s="18" customFormat="1" ht="39.75" customHeight="1">
      <c r="A16" s="66">
        <v>9</v>
      </c>
      <c r="B16" s="194"/>
      <c r="C16" s="91"/>
      <c r="D16" s="195"/>
      <c r="E16" s="132"/>
      <c r="F16" s="92"/>
      <c r="G16" s="181"/>
      <c r="H16" s="21"/>
      <c r="I16" s="174" t="s">
        <v>15</v>
      </c>
      <c r="J16" s="175"/>
      <c r="K16" s="175"/>
      <c r="L16" s="175"/>
      <c r="M16" s="178" t="s">
        <v>272</v>
      </c>
      <c r="N16" s="179"/>
      <c r="O16" s="175"/>
      <c r="P16" s="176"/>
      <c r="T16" s="162">
        <v>1190</v>
      </c>
      <c r="U16" s="163">
        <v>85</v>
      </c>
    </row>
    <row r="17" spans="1:21" s="18" customFormat="1" ht="39.75" customHeight="1">
      <c r="A17" s="66">
        <v>10</v>
      </c>
      <c r="B17" s="194"/>
      <c r="C17" s="91"/>
      <c r="D17" s="195"/>
      <c r="E17" s="132"/>
      <c r="F17" s="92"/>
      <c r="G17" s="181"/>
      <c r="H17" s="21"/>
      <c r="I17" s="43" t="s">
        <v>10</v>
      </c>
      <c r="J17" s="40" t="s">
        <v>83</v>
      </c>
      <c r="K17" s="40" t="s">
        <v>82</v>
      </c>
      <c r="L17" s="41" t="s">
        <v>11</v>
      </c>
      <c r="M17" s="42" t="s">
        <v>12</v>
      </c>
      <c r="N17" s="42" t="s">
        <v>312</v>
      </c>
      <c r="O17" s="40" t="s">
        <v>13</v>
      </c>
      <c r="P17" s="40" t="s">
        <v>25</v>
      </c>
      <c r="T17" s="162">
        <v>1192</v>
      </c>
      <c r="U17" s="163">
        <v>84</v>
      </c>
    </row>
    <row r="18" spans="1:21" s="18" customFormat="1" ht="39.75" customHeight="1">
      <c r="A18" s="66">
        <v>11</v>
      </c>
      <c r="B18" s="194"/>
      <c r="C18" s="91"/>
      <c r="D18" s="195"/>
      <c r="E18" s="132"/>
      <c r="F18" s="92"/>
      <c r="G18" s="181"/>
      <c r="H18" s="21"/>
      <c r="I18" s="66">
        <v>1</v>
      </c>
      <c r="J18" s="149" t="s">
        <v>118</v>
      </c>
      <c r="K18" s="181" t="s">
        <v>722</v>
      </c>
      <c r="L18" s="91" t="s">
        <v>722</v>
      </c>
      <c r="M18" s="150" t="s">
        <v>722</v>
      </c>
      <c r="N18" s="150" t="s">
        <v>722</v>
      </c>
      <c r="O18" s="92"/>
      <c r="P18" s="193"/>
      <c r="T18" s="162">
        <v>1194</v>
      </c>
      <c r="U18" s="163">
        <v>83</v>
      </c>
    </row>
    <row r="19" spans="1:21" s="18" customFormat="1" ht="39.75" customHeight="1">
      <c r="A19" s="66">
        <v>12</v>
      </c>
      <c r="B19" s="194"/>
      <c r="C19" s="91"/>
      <c r="D19" s="195"/>
      <c r="E19" s="132"/>
      <c r="F19" s="92"/>
      <c r="G19" s="181"/>
      <c r="H19" s="21"/>
      <c r="I19" s="66">
        <v>2</v>
      </c>
      <c r="J19" s="149" t="s">
        <v>119</v>
      </c>
      <c r="K19" s="181" t="s">
        <v>722</v>
      </c>
      <c r="L19" s="91" t="s">
        <v>722</v>
      </c>
      <c r="M19" s="150" t="s">
        <v>722</v>
      </c>
      <c r="N19" s="150" t="s">
        <v>722</v>
      </c>
      <c r="O19" s="92"/>
      <c r="P19" s="193"/>
      <c r="T19" s="162">
        <v>1196</v>
      </c>
      <c r="U19" s="163">
        <v>82</v>
      </c>
    </row>
    <row r="20" spans="1:21" s="18" customFormat="1" ht="39.75" customHeight="1">
      <c r="A20" s="66">
        <v>13</v>
      </c>
      <c r="B20" s="194"/>
      <c r="C20" s="91"/>
      <c r="D20" s="195"/>
      <c r="E20" s="132"/>
      <c r="F20" s="92"/>
      <c r="G20" s="181"/>
      <c r="H20" s="21"/>
      <c r="I20" s="66">
        <v>3</v>
      </c>
      <c r="J20" s="149" t="s">
        <v>120</v>
      </c>
      <c r="K20" s="181" t="s">
        <v>722</v>
      </c>
      <c r="L20" s="91" t="s">
        <v>722</v>
      </c>
      <c r="M20" s="150" t="s">
        <v>722</v>
      </c>
      <c r="N20" s="150" t="s">
        <v>722</v>
      </c>
      <c r="O20" s="92"/>
      <c r="P20" s="193"/>
      <c r="T20" s="162">
        <v>1198</v>
      </c>
      <c r="U20" s="163">
        <v>81</v>
      </c>
    </row>
    <row r="21" spans="1:21" s="18" customFormat="1" ht="39.75" customHeight="1">
      <c r="A21" s="66">
        <v>14</v>
      </c>
      <c r="B21" s="194"/>
      <c r="C21" s="91"/>
      <c r="D21" s="195"/>
      <c r="E21" s="132"/>
      <c r="F21" s="92"/>
      <c r="G21" s="181"/>
      <c r="H21" s="21"/>
      <c r="I21" s="66">
        <v>4</v>
      </c>
      <c r="J21" s="149" t="s">
        <v>121</v>
      </c>
      <c r="K21" s="181" t="s">
        <v>722</v>
      </c>
      <c r="L21" s="91" t="s">
        <v>722</v>
      </c>
      <c r="M21" s="150" t="s">
        <v>722</v>
      </c>
      <c r="N21" s="150" t="s">
        <v>722</v>
      </c>
      <c r="O21" s="92"/>
      <c r="P21" s="193"/>
      <c r="T21" s="162">
        <v>1200</v>
      </c>
      <c r="U21" s="163">
        <v>80</v>
      </c>
    </row>
    <row r="22" spans="1:21" s="18" customFormat="1" ht="39.75" customHeight="1">
      <c r="A22" s="66">
        <v>15</v>
      </c>
      <c r="B22" s="194"/>
      <c r="C22" s="91"/>
      <c r="D22" s="195"/>
      <c r="E22" s="132"/>
      <c r="F22" s="92"/>
      <c r="G22" s="181"/>
      <c r="H22" s="21"/>
      <c r="I22" s="66">
        <v>5</v>
      </c>
      <c r="J22" s="149" t="s">
        <v>122</v>
      </c>
      <c r="K22" s="181" t="s">
        <v>722</v>
      </c>
      <c r="L22" s="91" t="s">
        <v>722</v>
      </c>
      <c r="M22" s="150" t="s">
        <v>722</v>
      </c>
      <c r="N22" s="150" t="s">
        <v>722</v>
      </c>
      <c r="O22" s="92"/>
      <c r="P22" s="193"/>
      <c r="T22" s="162">
        <v>1202</v>
      </c>
      <c r="U22" s="163">
        <v>79</v>
      </c>
    </row>
    <row r="23" spans="1:21" s="18" customFormat="1" ht="39.75" customHeight="1">
      <c r="A23" s="66">
        <v>16</v>
      </c>
      <c r="B23" s="194"/>
      <c r="C23" s="91"/>
      <c r="D23" s="195"/>
      <c r="E23" s="132"/>
      <c r="F23" s="92"/>
      <c r="G23" s="181"/>
      <c r="H23" s="21"/>
      <c r="I23" s="66">
        <v>6</v>
      </c>
      <c r="J23" s="149" t="s">
        <v>123</v>
      </c>
      <c r="K23" s="181" t="s">
        <v>722</v>
      </c>
      <c r="L23" s="91" t="s">
        <v>722</v>
      </c>
      <c r="M23" s="150" t="s">
        <v>722</v>
      </c>
      <c r="N23" s="150" t="s">
        <v>722</v>
      </c>
      <c r="O23" s="92"/>
      <c r="P23" s="193"/>
      <c r="T23" s="162">
        <v>1204</v>
      </c>
      <c r="U23" s="163">
        <v>78</v>
      </c>
    </row>
    <row r="24" spans="1:21" s="18" customFormat="1" ht="39.75" customHeight="1">
      <c r="A24" s="66">
        <v>17</v>
      </c>
      <c r="B24" s="194"/>
      <c r="C24" s="91"/>
      <c r="D24" s="195"/>
      <c r="E24" s="132"/>
      <c r="F24" s="92"/>
      <c r="G24" s="181"/>
      <c r="H24" s="21"/>
      <c r="I24" s="66">
        <v>7</v>
      </c>
      <c r="J24" s="149" t="s">
        <v>266</v>
      </c>
      <c r="K24" s="181" t="s">
        <v>722</v>
      </c>
      <c r="L24" s="91" t="s">
        <v>722</v>
      </c>
      <c r="M24" s="150" t="s">
        <v>722</v>
      </c>
      <c r="N24" s="150" t="s">
        <v>722</v>
      </c>
      <c r="O24" s="92"/>
      <c r="P24" s="193"/>
      <c r="T24" s="162">
        <v>1206</v>
      </c>
      <c r="U24" s="163">
        <v>77</v>
      </c>
    </row>
    <row r="25" spans="1:21" s="18" customFormat="1" ht="39.75" customHeight="1">
      <c r="A25" s="66">
        <v>18</v>
      </c>
      <c r="B25" s="194"/>
      <c r="C25" s="91"/>
      <c r="D25" s="195"/>
      <c r="E25" s="132"/>
      <c r="F25" s="92"/>
      <c r="G25" s="181"/>
      <c r="H25" s="21"/>
      <c r="I25" s="66">
        <v>8</v>
      </c>
      <c r="J25" s="149" t="s">
        <v>267</v>
      </c>
      <c r="K25" s="181" t="s">
        <v>722</v>
      </c>
      <c r="L25" s="91" t="s">
        <v>722</v>
      </c>
      <c r="M25" s="150" t="s">
        <v>722</v>
      </c>
      <c r="N25" s="150" t="s">
        <v>722</v>
      </c>
      <c r="O25" s="92"/>
      <c r="P25" s="193"/>
      <c r="T25" s="162">
        <v>1208</v>
      </c>
      <c r="U25" s="163">
        <v>76</v>
      </c>
    </row>
    <row r="26" spans="1:21" s="18" customFormat="1" ht="39.75" customHeight="1">
      <c r="A26" s="66">
        <v>19</v>
      </c>
      <c r="B26" s="194"/>
      <c r="C26" s="91"/>
      <c r="D26" s="195"/>
      <c r="E26" s="132"/>
      <c r="F26" s="92"/>
      <c r="G26" s="181"/>
      <c r="H26" s="21"/>
      <c r="I26" s="174" t="s">
        <v>16</v>
      </c>
      <c r="J26" s="175"/>
      <c r="K26" s="175"/>
      <c r="L26" s="175"/>
      <c r="M26" s="178" t="s">
        <v>272</v>
      </c>
      <c r="N26" s="179"/>
      <c r="O26" s="175"/>
      <c r="P26" s="176"/>
      <c r="T26" s="162">
        <v>1210</v>
      </c>
      <c r="U26" s="163">
        <v>75</v>
      </c>
    </row>
    <row r="27" spans="1:21" s="18" customFormat="1" ht="39.75" customHeight="1">
      <c r="A27" s="66">
        <v>20</v>
      </c>
      <c r="B27" s="194"/>
      <c r="C27" s="91"/>
      <c r="D27" s="195"/>
      <c r="E27" s="132"/>
      <c r="F27" s="92"/>
      <c r="G27" s="181"/>
      <c r="H27" s="21"/>
      <c r="I27" s="43" t="s">
        <v>10</v>
      </c>
      <c r="J27" s="40" t="s">
        <v>83</v>
      </c>
      <c r="K27" s="40" t="s">
        <v>82</v>
      </c>
      <c r="L27" s="41" t="s">
        <v>11</v>
      </c>
      <c r="M27" s="42" t="s">
        <v>12</v>
      </c>
      <c r="N27" s="42" t="s">
        <v>312</v>
      </c>
      <c r="O27" s="40" t="s">
        <v>13</v>
      </c>
      <c r="P27" s="40" t="s">
        <v>25</v>
      </c>
      <c r="T27" s="162">
        <v>1213</v>
      </c>
      <c r="U27" s="163">
        <v>74</v>
      </c>
    </row>
    <row r="28" spans="1:21" s="18" customFormat="1" ht="39.75" customHeight="1">
      <c r="A28" s="66">
        <v>21</v>
      </c>
      <c r="B28" s="194"/>
      <c r="C28" s="91"/>
      <c r="D28" s="195"/>
      <c r="E28" s="132"/>
      <c r="F28" s="92"/>
      <c r="G28" s="181"/>
      <c r="H28" s="21"/>
      <c r="I28" s="66">
        <v>1</v>
      </c>
      <c r="J28" s="149" t="s">
        <v>124</v>
      </c>
      <c r="K28" s="181" t="s">
        <v>722</v>
      </c>
      <c r="L28" s="91" t="s">
        <v>722</v>
      </c>
      <c r="M28" s="150" t="s">
        <v>722</v>
      </c>
      <c r="N28" s="150" t="s">
        <v>722</v>
      </c>
      <c r="O28" s="92"/>
      <c r="P28" s="193"/>
      <c r="T28" s="162">
        <v>1216</v>
      </c>
      <c r="U28" s="163">
        <v>73</v>
      </c>
    </row>
    <row r="29" spans="1:21" s="18" customFormat="1" ht="39.75" customHeight="1">
      <c r="A29" s="66">
        <v>22</v>
      </c>
      <c r="B29" s="194"/>
      <c r="C29" s="91"/>
      <c r="D29" s="195"/>
      <c r="E29" s="132"/>
      <c r="F29" s="92"/>
      <c r="G29" s="181"/>
      <c r="H29" s="21"/>
      <c r="I29" s="66">
        <v>2</v>
      </c>
      <c r="J29" s="149" t="s">
        <v>125</v>
      </c>
      <c r="K29" s="181" t="s">
        <v>722</v>
      </c>
      <c r="L29" s="91" t="s">
        <v>722</v>
      </c>
      <c r="M29" s="150" t="s">
        <v>722</v>
      </c>
      <c r="N29" s="150" t="s">
        <v>722</v>
      </c>
      <c r="O29" s="92"/>
      <c r="P29" s="193"/>
      <c r="T29" s="162">
        <v>1219</v>
      </c>
      <c r="U29" s="163">
        <v>72</v>
      </c>
    </row>
    <row r="30" spans="1:21" s="18" customFormat="1" ht="39.75" customHeight="1">
      <c r="A30" s="66">
        <v>23</v>
      </c>
      <c r="B30" s="194"/>
      <c r="C30" s="91"/>
      <c r="D30" s="195"/>
      <c r="E30" s="132"/>
      <c r="F30" s="92"/>
      <c r="G30" s="181"/>
      <c r="H30" s="21"/>
      <c r="I30" s="66">
        <v>3</v>
      </c>
      <c r="J30" s="149" t="s">
        <v>126</v>
      </c>
      <c r="K30" s="181" t="s">
        <v>722</v>
      </c>
      <c r="L30" s="91" t="s">
        <v>722</v>
      </c>
      <c r="M30" s="150" t="s">
        <v>722</v>
      </c>
      <c r="N30" s="150" t="s">
        <v>722</v>
      </c>
      <c r="O30" s="92"/>
      <c r="P30" s="193"/>
      <c r="T30" s="162">
        <v>1222</v>
      </c>
      <c r="U30" s="163">
        <v>71</v>
      </c>
    </row>
    <row r="31" spans="1:21" s="18" customFormat="1" ht="39.75" customHeight="1">
      <c r="A31" s="66">
        <v>24</v>
      </c>
      <c r="B31" s="194"/>
      <c r="C31" s="91"/>
      <c r="D31" s="195"/>
      <c r="E31" s="132"/>
      <c r="F31" s="92"/>
      <c r="G31" s="181"/>
      <c r="H31" s="21"/>
      <c r="I31" s="66">
        <v>4</v>
      </c>
      <c r="J31" s="149" t="s">
        <v>127</v>
      </c>
      <c r="K31" s="181" t="s">
        <v>722</v>
      </c>
      <c r="L31" s="91" t="s">
        <v>722</v>
      </c>
      <c r="M31" s="150" t="s">
        <v>722</v>
      </c>
      <c r="N31" s="150" t="s">
        <v>722</v>
      </c>
      <c r="O31" s="92"/>
      <c r="P31" s="193"/>
      <c r="T31" s="162">
        <v>1225</v>
      </c>
      <c r="U31" s="163">
        <v>70</v>
      </c>
    </row>
    <row r="32" spans="1:21" s="18" customFormat="1" ht="39.75" customHeight="1">
      <c r="A32" s="66">
        <v>25</v>
      </c>
      <c r="B32" s="194"/>
      <c r="C32" s="91"/>
      <c r="D32" s="195"/>
      <c r="E32" s="132"/>
      <c r="F32" s="92"/>
      <c r="G32" s="181"/>
      <c r="H32" s="21"/>
      <c r="I32" s="66">
        <v>5</v>
      </c>
      <c r="J32" s="149" t="s">
        <v>128</v>
      </c>
      <c r="K32" s="181" t="s">
        <v>722</v>
      </c>
      <c r="L32" s="91" t="s">
        <v>722</v>
      </c>
      <c r="M32" s="150" t="s">
        <v>722</v>
      </c>
      <c r="N32" s="150" t="s">
        <v>722</v>
      </c>
      <c r="O32" s="92"/>
      <c r="P32" s="193"/>
      <c r="T32" s="162">
        <v>1228</v>
      </c>
      <c r="U32" s="163">
        <v>69</v>
      </c>
    </row>
    <row r="33" spans="1:21" s="18" customFormat="1" ht="39.75" customHeight="1">
      <c r="A33" s="66">
        <v>26</v>
      </c>
      <c r="B33" s="194"/>
      <c r="C33" s="91"/>
      <c r="D33" s="195"/>
      <c r="E33" s="132"/>
      <c r="F33" s="92"/>
      <c r="G33" s="181"/>
      <c r="H33" s="21"/>
      <c r="I33" s="66">
        <v>6</v>
      </c>
      <c r="J33" s="149" t="s">
        <v>129</v>
      </c>
      <c r="K33" s="181" t="s">
        <v>722</v>
      </c>
      <c r="L33" s="91" t="s">
        <v>722</v>
      </c>
      <c r="M33" s="150" t="s">
        <v>722</v>
      </c>
      <c r="N33" s="150" t="s">
        <v>722</v>
      </c>
      <c r="O33" s="92"/>
      <c r="P33" s="193"/>
      <c r="T33" s="162">
        <v>1231</v>
      </c>
      <c r="U33" s="163">
        <v>68</v>
      </c>
    </row>
    <row r="34" spans="1:21" s="18" customFormat="1" ht="39.75" customHeight="1">
      <c r="A34" s="66">
        <v>27</v>
      </c>
      <c r="B34" s="194"/>
      <c r="C34" s="91"/>
      <c r="D34" s="195"/>
      <c r="E34" s="132"/>
      <c r="F34" s="92"/>
      <c r="G34" s="181"/>
      <c r="H34" s="21"/>
      <c r="I34" s="66">
        <v>7</v>
      </c>
      <c r="J34" s="149" t="s">
        <v>268</v>
      </c>
      <c r="K34" s="181" t="s">
        <v>722</v>
      </c>
      <c r="L34" s="91" t="s">
        <v>722</v>
      </c>
      <c r="M34" s="150" t="s">
        <v>722</v>
      </c>
      <c r="N34" s="150" t="s">
        <v>722</v>
      </c>
      <c r="O34" s="92"/>
      <c r="P34" s="193"/>
      <c r="T34" s="162">
        <v>1234</v>
      </c>
      <c r="U34" s="163">
        <v>67</v>
      </c>
    </row>
    <row r="35" spans="1:21" s="18" customFormat="1" ht="39.75" customHeight="1">
      <c r="A35" s="66">
        <v>28</v>
      </c>
      <c r="B35" s="194"/>
      <c r="C35" s="91"/>
      <c r="D35" s="195"/>
      <c r="E35" s="132"/>
      <c r="F35" s="92"/>
      <c r="G35" s="181"/>
      <c r="H35" s="21"/>
      <c r="I35" s="66">
        <v>8</v>
      </c>
      <c r="J35" s="149" t="s">
        <v>269</v>
      </c>
      <c r="K35" s="181" t="s">
        <v>722</v>
      </c>
      <c r="L35" s="91" t="s">
        <v>722</v>
      </c>
      <c r="M35" s="150" t="s">
        <v>722</v>
      </c>
      <c r="N35" s="150" t="s">
        <v>722</v>
      </c>
      <c r="O35" s="92"/>
      <c r="P35" s="193"/>
      <c r="T35" s="162">
        <v>1237</v>
      </c>
      <c r="U35" s="163">
        <v>66</v>
      </c>
    </row>
    <row r="36" spans="1:21" s="18" customFormat="1" ht="39.75" customHeight="1">
      <c r="A36" s="66">
        <v>29</v>
      </c>
      <c r="B36" s="194"/>
      <c r="C36" s="91"/>
      <c r="D36" s="195"/>
      <c r="E36" s="132"/>
      <c r="F36" s="92"/>
      <c r="G36" s="181"/>
      <c r="H36" s="21"/>
      <c r="I36" s="174" t="s">
        <v>314</v>
      </c>
      <c r="J36" s="175"/>
      <c r="K36" s="175"/>
      <c r="L36" s="175"/>
      <c r="M36" s="178" t="s">
        <v>272</v>
      </c>
      <c r="N36" s="179"/>
      <c r="O36" s="175"/>
      <c r="P36" s="176"/>
      <c r="T36" s="162">
        <v>1210</v>
      </c>
      <c r="U36" s="163">
        <v>75</v>
      </c>
    </row>
    <row r="37" spans="1:21" s="18" customFormat="1" ht="39.75" customHeight="1">
      <c r="A37" s="66">
        <v>30</v>
      </c>
      <c r="B37" s="194"/>
      <c r="C37" s="91"/>
      <c r="D37" s="195"/>
      <c r="E37" s="132"/>
      <c r="F37" s="92"/>
      <c r="G37" s="181"/>
      <c r="H37" s="21"/>
      <c r="I37" s="43" t="s">
        <v>10</v>
      </c>
      <c r="J37" s="40" t="s">
        <v>83</v>
      </c>
      <c r="K37" s="40" t="s">
        <v>82</v>
      </c>
      <c r="L37" s="41" t="s">
        <v>11</v>
      </c>
      <c r="M37" s="42" t="s">
        <v>12</v>
      </c>
      <c r="N37" s="42" t="s">
        <v>312</v>
      </c>
      <c r="O37" s="40" t="s">
        <v>13</v>
      </c>
      <c r="P37" s="40" t="s">
        <v>25</v>
      </c>
      <c r="T37" s="162">
        <v>1213</v>
      </c>
      <c r="U37" s="163">
        <v>74</v>
      </c>
    </row>
    <row r="38" spans="1:21" s="18" customFormat="1" ht="39.75" customHeight="1">
      <c r="A38" s="66">
        <v>31</v>
      </c>
      <c r="B38" s="194"/>
      <c r="C38" s="91"/>
      <c r="D38" s="195"/>
      <c r="E38" s="132"/>
      <c r="F38" s="92"/>
      <c r="G38" s="181"/>
      <c r="H38" s="21"/>
      <c r="I38" s="66">
        <v>1</v>
      </c>
      <c r="J38" s="149" t="s">
        <v>324</v>
      </c>
      <c r="K38" s="181" t="s">
        <v>722</v>
      </c>
      <c r="L38" s="91" t="s">
        <v>722</v>
      </c>
      <c r="M38" s="150" t="s">
        <v>722</v>
      </c>
      <c r="N38" s="150" t="s">
        <v>722</v>
      </c>
      <c r="O38" s="92"/>
      <c r="P38" s="193"/>
      <c r="T38" s="162">
        <v>1216</v>
      </c>
      <c r="U38" s="163">
        <v>73</v>
      </c>
    </row>
    <row r="39" spans="1:21" s="18" customFormat="1" ht="39.75" customHeight="1">
      <c r="A39" s="66">
        <v>32</v>
      </c>
      <c r="B39" s="194"/>
      <c r="C39" s="91"/>
      <c r="D39" s="195"/>
      <c r="E39" s="132"/>
      <c r="F39" s="92"/>
      <c r="G39" s="181"/>
      <c r="H39" s="21"/>
      <c r="I39" s="66">
        <v>2</v>
      </c>
      <c r="J39" s="149" t="s">
        <v>325</v>
      </c>
      <c r="K39" s="181" t="s">
        <v>722</v>
      </c>
      <c r="L39" s="91" t="s">
        <v>722</v>
      </c>
      <c r="M39" s="150" t="s">
        <v>722</v>
      </c>
      <c r="N39" s="150" t="s">
        <v>722</v>
      </c>
      <c r="O39" s="92"/>
      <c r="P39" s="193"/>
      <c r="T39" s="162">
        <v>1219</v>
      </c>
      <c r="U39" s="163">
        <v>72</v>
      </c>
    </row>
    <row r="40" spans="1:21" s="18" customFormat="1" ht="39.75" customHeight="1">
      <c r="A40" s="66">
        <v>33</v>
      </c>
      <c r="B40" s="194"/>
      <c r="C40" s="91"/>
      <c r="D40" s="195"/>
      <c r="E40" s="132"/>
      <c r="F40" s="92"/>
      <c r="G40" s="181"/>
      <c r="H40" s="21"/>
      <c r="I40" s="66">
        <v>3</v>
      </c>
      <c r="J40" s="149" t="s">
        <v>326</v>
      </c>
      <c r="K40" s="181" t="s">
        <v>722</v>
      </c>
      <c r="L40" s="91" t="s">
        <v>722</v>
      </c>
      <c r="M40" s="150" t="s">
        <v>722</v>
      </c>
      <c r="N40" s="150" t="s">
        <v>722</v>
      </c>
      <c r="O40" s="92"/>
      <c r="P40" s="193"/>
      <c r="T40" s="162">
        <v>1222</v>
      </c>
      <c r="U40" s="163">
        <v>71</v>
      </c>
    </row>
    <row r="41" spans="1:21" s="18" customFormat="1" ht="39.75" customHeight="1">
      <c r="A41" s="66">
        <v>34</v>
      </c>
      <c r="B41" s="194"/>
      <c r="C41" s="91"/>
      <c r="D41" s="195"/>
      <c r="E41" s="132"/>
      <c r="F41" s="92"/>
      <c r="G41" s="181"/>
      <c r="H41" s="21"/>
      <c r="I41" s="66">
        <v>4</v>
      </c>
      <c r="J41" s="149" t="s">
        <v>327</v>
      </c>
      <c r="K41" s="181" t="s">
        <v>722</v>
      </c>
      <c r="L41" s="91" t="s">
        <v>722</v>
      </c>
      <c r="M41" s="150" t="s">
        <v>722</v>
      </c>
      <c r="N41" s="150" t="s">
        <v>722</v>
      </c>
      <c r="O41" s="92"/>
      <c r="P41" s="193"/>
      <c r="T41" s="162">
        <v>1225</v>
      </c>
      <c r="U41" s="163">
        <v>70</v>
      </c>
    </row>
    <row r="42" spans="1:21" s="18" customFormat="1" ht="39.75" customHeight="1">
      <c r="A42" s="66">
        <v>35</v>
      </c>
      <c r="B42" s="194"/>
      <c r="C42" s="91"/>
      <c r="D42" s="195"/>
      <c r="E42" s="132"/>
      <c r="F42" s="92"/>
      <c r="G42" s="181"/>
      <c r="H42" s="21"/>
      <c r="I42" s="66">
        <v>5</v>
      </c>
      <c r="J42" s="149" t="s">
        <v>328</v>
      </c>
      <c r="K42" s="181" t="s">
        <v>722</v>
      </c>
      <c r="L42" s="91" t="s">
        <v>722</v>
      </c>
      <c r="M42" s="150" t="s">
        <v>722</v>
      </c>
      <c r="N42" s="150" t="s">
        <v>722</v>
      </c>
      <c r="O42" s="92"/>
      <c r="P42" s="193"/>
      <c r="T42" s="162">
        <v>1228</v>
      </c>
      <c r="U42" s="163">
        <v>69</v>
      </c>
    </row>
    <row r="43" spans="1:21" s="18" customFormat="1" ht="39.75" customHeight="1">
      <c r="A43" s="66">
        <v>36</v>
      </c>
      <c r="B43" s="194"/>
      <c r="C43" s="91"/>
      <c r="D43" s="195"/>
      <c r="E43" s="132"/>
      <c r="F43" s="92"/>
      <c r="G43" s="181"/>
      <c r="H43" s="21"/>
      <c r="I43" s="66">
        <v>6</v>
      </c>
      <c r="J43" s="149" t="s">
        <v>329</v>
      </c>
      <c r="K43" s="181" t="s">
        <v>722</v>
      </c>
      <c r="L43" s="91" t="s">
        <v>722</v>
      </c>
      <c r="M43" s="150" t="s">
        <v>722</v>
      </c>
      <c r="N43" s="150" t="s">
        <v>722</v>
      </c>
      <c r="O43" s="92"/>
      <c r="P43" s="193"/>
      <c r="T43" s="162">
        <v>1231</v>
      </c>
      <c r="U43" s="163">
        <v>68</v>
      </c>
    </row>
    <row r="44" spans="1:21" s="18" customFormat="1" ht="39.75" customHeight="1">
      <c r="A44" s="66">
        <v>37</v>
      </c>
      <c r="B44" s="194"/>
      <c r="C44" s="91"/>
      <c r="D44" s="195"/>
      <c r="E44" s="132"/>
      <c r="F44" s="92"/>
      <c r="G44" s="181"/>
      <c r="H44" s="21"/>
      <c r="I44" s="66">
        <v>7</v>
      </c>
      <c r="J44" s="149" t="s">
        <v>330</v>
      </c>
      <c r="K44" s="181" t="s">
        <v>722</v>
      </c>
      <c r="L44" s="91" t="s">
        <v>722</v>
      </c>
      <c r="M44" s="150" t="s">
        <v>722</v>
      </c>
      <c r="N44" s="150" t="s">
        <v>722</v>
      </c>
      <c r="O44" s="92"/>
      <c r="P44" s="193"/>
      <c r="T44" s="162">
        <v>1234</v>
      </c>
      <c r="U44" s="163">
        <v>67</v>
      </c>
    </row>
    <row r="45" spans="1:21" s="18" customFormat="1" ht="39.75" customHeight="1">
      <c r="A45" s="66">
        <v>38</v>
      </c>
      <c r="B45" s="194"/>
      <c r="C45" s="91"/>
      <c r="D45" s="195"/>
      <c r="E45" s="132"/>
      <c r="F45" s="92"/>
      <c r="G45" s="181"/>
      <c r="H45" s="21"/>
      <c r="I45" s="66">
        <v>8</v>
      </c>
      <c r="J45" s="149" t="s">
        <v>331</v>
      </c>
      <c r="K45" s="181" t="s">
        <v>722</v>
      </c>
      <c r="L45" s="91" t="s">
        <v>722</v>
      </c>
      <c r="M45" s="150" t="s">
        <v>722</v>
      </c>
      <c r="N45" s="150" t="s">
        <v>722</v>
      </c>
      <c r="O45" s="92"/>
      <c r="P45" s="193"/>
      <c r="T45" s="162">
        <v>1237</v>
      </c>
      <c r="U45" s="163">
        <v>66</v>
      </c>
    </row>
    <row r="46" spans="1:21" ht="14.25" customHeight="1">
      <c r="A46" s="25" t="s">
        <v>17</v>
      </c>
      <c r="B46" s="25"/>
      <c r="C46" s="25"/>
      <c r="D46" s="51"/>
      <c r="E46" s="44" t="s">
        <v>0</v>
      </c>
      <c r="F46" s="39" t="s">
        <v>1</v>
      </c>
      <c r="G46" s="22"/>
      <c r="H46" s="26" t="s">
        <v>2</v>
      </c>
      <c r="I46" s="26"/>
      <c r="J46" s="26"/>
      <c r="K46" s="26"/>
      <c r="M46" s="47" t="s">
        <v>3</v>
      </c>
      <c r="N46" s="48" t="s">
        <v>3</v>
      </c>
      <c r="O46" s="22" t="s">
        <v>3</v>
      </c>
      <c r="P46" s="25"/>
      <c r="Q46" s="27"/>
      <c r="T46" s="162">
        <v>1280</v>
      </c>
      <c r="U46" s="163">
        <v>54</v>
      </c>
    </row>
    <row r="47" spans="20:21" ht="12.75">
      <c r="T47" s="162">
        <v>1285</v>
      </c>
      <c r="U47" s="163">
        <v>53</v>
      </c>
    </row>
    <row r="48" spans="20:21" ht="12.75">
      <c r="T48" s="162">
        <v>1290</v>
      </c>
      <c r="U48" s="163">
        <v>52</v>
      </c>
    </row>
    <row r="49" spans="20:21" ht="12.75">
      <c r="T49" s="162">
        <v>1295</v>
      </c>
      <c r="U49" s="163">
        <v>51</v>
      </c>
    </row>
    <row r="50" spans="20:21" ht="12.75">
      <c r="T50" s="162">
        <v>1300</v>
      </c>
      <c r="U50" s="163">
        <v>50</v>
      </c>
    </row>
    <row r="51" spans="20:21" ht="12.75">
      <c r="T51" s="162">
        <v>1305</v>
      </c>
      <c r="U51" s="163">
        <v>49</v>
      </c>
    </row>
    <row r="52" spans="20:21" ht="12.75">
      <c r="T52" s="162">
        <v>1310</v>
      </c>
      <c r="U52" s="163">
        <v>48</v>
      </c>
    </row>
    <row r="53" spans="20:21" ht="12.75">
      <c r="T53" s="162">
        <v>1315</v>
      </c>
      <c r="U53" s="163">
        <v>47</v>
      </c>
    </row>
    <row r="54" spans="20:21" ht="12.75">
      <c r="T54" s="162">
        <v>1320</v>
      </c>
      <c r="U54" s="163">
        <v>46</v>
      </c>
    </row>
    <row r="55" spans="20:21" ht="12.75">
      <c r="T55" s="162">
        <v>1325</v>
      </c>
      <c r="U55" s="163">
        <v>45</v>
      </c>
    </row>
    <row r="56" spans="20:21" ht="12.75">
      <c r="T56" s="162">
        <v>1330</v>
      </c>
      <c r="U56" s="163">
        <v>44</v>
      </c>
    </row>
    <row r="57" spans="20:21" ht="12.75">
      <c r="T57" s="162">
        <v>1335</v>
      </c>
      <c r="U57" s="163">
        <v>43</v>
      </c>
    </row>
    <row r="58" spans="20:21" ht="12.75">
      <c r="T58" s="162">
        <v>1340</v>
      </c>
      <c r="U58" s="163">
        <v>42</v>
      </c>
    </row>
    <row r="59" spans="20:21" ht="12.75">
      <c r="T59" s="162">
        <v>1345</v>
      </c>
      <c r="U59" s="163">
        <v>41</v>
      </c>
    </row>
    <row r="60" spans="20:21" ht="12.75">
      <c r="T60" s="162">
        <v>1350</v>
      </c>
      <c r="U60" s="163">
        <v>40</v>
      </c>
    </row>
    <row r="61" spans="20:21" ht="12.75">
      <c r="T61" s="162">
        <v>1355</v>
      </c>
      <c r="U61" s="163">
        <v>39</v>
      </c>
    </row>
    <row r="62" spans="20:21" ht="12.75">
      <c r="T62" s="162">
        <v>1365</v>
      </c>
      <c r="U62" s="163">
        <v>38</v>
      </c>
    </row>
    <row r="63" spans="20:21" ht="12.75">
      <c r="T63" s="162">
        <v>1375</v>
      </c>
      <c r="U63" s="163">
        <v>37</v>
      </c>
    </row>
    <row r="64" spans="20:21" ht="12.75">
      <c r="T64" s="162">
        <v>1385</v>
      </c>
      <c r="U64" s="163">
        <v>36</v>
      </c>
    </row>
    <row r="65" spans="20:21" ht="12.75">
      <c r="T65" s="162">
        <v>1395</v>
      </c>
      <c r="U65" s="163">
        <v>35</v>
      </c>
    </row>
    <row r="66" spans="20:21" ht="12.75">
      <c r="T66" s="162">
        <v>1405</v>
      </c>
      <c r="U66" s="163">
        <v>34</v>
      </c>
    </row>
    <row r="67" spans="20:21" ht="12.75">
      <c r="T67" s="162">
        <v>1415</v>
      </c>
      <c r="U67" s="163">
        <v>33</v>
      </c>
    </row>
    <row r="68" spans="20:21" ht="12.75">
      <c r="T68" s="162">
        <v>1425</v>
      </c>
      <c r="U68" s="163">
        <v>32</v>
      </c>
    </row>
    <row r="69" spans="20:21" ht="12.75">
      <c r="T69" s="162">
        <v>1435</v>
      </c>
      <c r="U69" s="163">
        <v>31</v>
      </c>
    </row>
    <row r="70" spans="20:21" ht="12.75">
      <c r="T70" s="162">
        <v>1445</v>
      </c>
      <c r="U70" s="163">
        <v>30</v>
      </c>
    </row>
    <row r="71" spans="20:21" ht="12.75">
      <c r="T71" s="162">
        <v>1455</v>
      </c>
      <c r="U71" s="163">
        <v>29</v>
      </c>
    </row>
    <row r="72" spans="20:21" ht="12.75">
      <c r="T72" s="162">
        <v>1465</v>
      </c>
      <c r="U72" s="163">
        <v>28</v>
      </c>
    </row>
    <row r="73" spans="20:21" ht="12.75">
      <c r="T73" s="162">
        <v>1475</v>
      </c>
      <c r="U73" s="163">
        <v>27</v>
      </c>
    </row>
    <row r="74" spans="20:21" ht="12.75">
      <c r="T74" s="162">
        <v>1485</v>
      </c>
      <c r="U74" s="163">
        <v>26</v>
      </c>
    </row>
    <row r="75" spans="20:21" ht="12.75">
      <c r="T75" s="162">
        <v>1495</v>
      </c>
      <c r="U75" s="163">
        <v>25</v>
      </c>
    </row>
    <row r="76" spans="20:21" ht="12.75">
      <c r="T76" s="162">
        <v>1505</v>
      </c>
      <c r="U76" s="163">
        <v>24</v>
      </c>
    </row>
    <row r="77" spans="20:21" ht="12.75">
      <c r="T77" s="162">
        <v>1515</v>
      </c>
      <c r="U77" s="163">
        <v>23</v>
      </c>
    </row>
    <row r="78" spans="20:21" ht="12.75">
      <c r="T78" s="162">
        <v>1525</v>
      </c>
      <c r="U78" s="163">
        <v>22</v>
      </c>
    </row>
    <row r="79" spans="20:21" ht="12.75">
      <c r="T79" s="162">
        <v>1535</v>
      </c>
      <c r="U79" s="163">
        <v>21</v>
      </c>
    </row>
    <row r="80" spans="20:21" ht="12.75">
      <c r="T80" s="162">
        <v>1545</v>
      </c>
      <c r="U80" s="163">
        <v>20</v>
      </c>
    </row>
    <row r="81" spans="20:21" ht="12.75">
      <c r="T81" s="162">
        <v>1555</v>
      </c>
      <c r="U81" s="163">
        <v>19</v>
      </c>
    </row>
    <row r="82" spans="20:21" ht="12.75">
      <c r="T82" s="162">
        <v>1565</v>
      </c>
      <c r="U82" s="163">
        <v>18</v>
      </c>
    </row>
    <row r="83" spans="20:21" ht="12.75">
      <c r="T83" s="162">
        <v>1575</v>
      </c>
      <c r="U83" s="163">
        <v>17</v>
      </c>
    </row>
    <row r="84" spans="20:21" ht="12.75">
      <c r="T84" s="162">
        <v>1585</v>
      </c>
      <c r="U84" s="163">
        <v>16</v>
      </c>
    </row>
    <row r="85" spans="20:21" ht="12.75">
      <c r="T85" s="162">
        <v>1595</v>
      </c>
      <c r="U85" s="163">
        <v>15</v>
      </c>
    </row>
    <row r="86" spans="20:21" ht="12.75">
      <c r="T86" s="162">
        <v>1605</v>
      </c>
      <c r="U86" s="163">
        <v>14</v>
      </c>
    </row>
    <row r="87" spans="20:21" ht="12.75">
      <c r="T87" s="162">
        <v>1615</v>
      </c>
      <c r="U87" s="163">
        <v>13</v>
      </c>
    </row>
    <row r="88" spans="20:21" ht="12.75">
      <c r="T88" s="162">
        <v>1625</v>
      </c>
      <c r="U88" s="163">
        <v>12</v>
      </c>
    </row>
    <row r="89" spans="20:21" ht="12.75">
      <c r="T89" s="162">
        <v>1645</v>
      </c>
      <c r="U89" s="163">
        <v>11</v>
      </c>
    </row>
    <row r="90" spans="20:21" ht="12.75">
      <c r="T90" s="162">
        <v>1665</v>
      </c>
      <c r="U90" s="163">
        <v>10</v>
      </c>
    </row>
    <row r="91" spans="20:21" ht="12.75">
      <c r="T91" s="162">
        <v>1685</v>
      </c>
      <c r="U91" s="163">
        <v>9</v>
      </c>
    </row>
    <row r="92" spans="20:21" ht="12.75">
      <c r="T92" s="162">
        <v>1705</v>
      </c>
      <c r="U92" s="163">
        <v>8</v>
      </c>
    </row>
    <row r="93" spans="20:21" ht="12.75">
      <c r="T93" s="162">
        <v>1725</v>
      </c>
      <c r="U93" s="163">
        <v>7</v>
      </c>
    </row>
    <row r="94" spans="20:21" ht="12.75">
      <c r="T94" s="162">
        <v>1745</v>
      </c>
      <c r="U94" s="163">
        <v>6</v>
      </c>
    </row>
    <row r="95" spans="20:21" ht="12.75">
      <c r="T95" s="162">
        <v>1765</v>
      </c>
      <c r="U95" s="163">
        <v>5</v>
      </c>
    </row>
    <row r="96" spans="20:21" ht="12.75">
      <c r="T96" s="162">
        <v>1785</v>
      </c>
      <c r="U96" s="163">
        <v>4</v>
      </c>
    </row>
    <row r="97" spans="20:21" ht="12.75">
      <c r="T97" s="162">
        <v>1805</v>
      </c>
      <c r="U97" s="163">
        <v>3</v>
      </c>
    </row>
    <row r="98" spans="20:21" ht="12.75">
      <c r="T98" s="162">
        <v>1825</v>
      </c>
      <c r="U98" s="163">
        <v>2</v>
      </c>
    </row>
    <row r="99" spans="20:21" ht="12.75">
      <c r="T99" s="162">
        <v>1845</v>
      </c>
      <c r="U99" s="163">
        <v>1</v>
      </c>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9:F45">
    <cfRule type="cellIs" priority="1" dxfId="0" operator="lessThan" stopIfTrue="1">
      <formula>1041</formula>
    </cfRule>
    <cfRule type="cellIs" priority="2" dxfId="0" operator="lessThan" stopIfTrue="1">
      <formula>1040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24.xml><?xml version="1.0" encoding="utf-8"?>
<worksheet xmlns="http://schemas.openxmlformats.org/spreadsheetml/2006/main" xmlns:r="http://schemas.openxmlformats.org/officeDocument/2006/relationships">
  <sheetPr>
    <tabColor rgb="FFFFC000"/>
  </sheetPr>
  <dimension ref="A1:M47"/>
  <sheetViews>
    <sheetView view="pageBreakPreview" zoomScale="80" zoomScaleSheetLayoutView="80" zoomScalePageLayoutView="0" workbookViewId="0" topLeftCell="A1">
      <selection activeCell="C6" sqref="C6:F13"/>
    </sheetView>
  </sheetViews>
  <sheetFormatPr defaultColWidth="9.140625" defaultRowHeight="12.75"/>
  <cols>
    <col min="1" max="2" width="8.8515625" style="73" customWidth="1"/>
    <col min="3" max="3" width="8.140625" style="73" customWidth="1"/>
    <col min="4" max="4" width="15.28125" style="74" bestFit="1" customWidth="1"/>
    <col min="5" max="5" width="28.7109375" style="73" customWidth="1"/>
    <col min="6" max="6" width="34.8515625" style="3" customWidth="1"/>
    <col min="7" max="7" width="4.57421875" style="3" customWidth="1"/>
    <col min="8" max="9" width="8.28125" style="3" customWidth="1"/>
    <col min="10" max="10" width="9.28125" style="3" customWidth="1"/>
    <col min="11" max="11" width="13.00390625" style="252" customWidth="1"/>
    <col min="12" max="12" width="26.8515625" style="3" customWidth="1"/>
    <col min="13" max="13" width="32.28125" style="3" customWidth="1"/>
    <col min="14" max="16384" width="9.140625" style="3" customWidth="1"/>
  </cols>
  <sheetData>
    <row r="1" spans="1:13" ht="198">
      <c r="A1" s="552" t="s">
        <v>421</v>
      </c>
      <c r="B1" s="552"/>
      <c r="C1" s="552"/>
      <c r="D1" s="552"/>
      <c r="E1" s="552"/>
      <c r="F1" s="552"/>
      <c r="G1" s="552"/>
      <c r="H1" s="552"/>
      <c r="I1" s="552"/>
      <c r="J1" s="552"/>
      <c r="K1" s="552"/>
      <c r="L1" s="552"/>
      <c r="M1" s="552"/>
    </row>
    <row r="2" spans="1:13" ht="37.5" customHeight="1">
      <c r="A2" s="608" t="s">
        <v>697</v>
      </c>
      <c r="B2" s="608"/>
      <c r="C2" s="608"/>
      <c r="D2" s="608"/>
      <c r="E2" s="608"/>
      <c r="F2" s="608"/>
      <c r="G2" s="608"/>
      <c r="H2" s="608"/>
      <c r="I2" s="608"/>
      <c r="J2" s="608"/>
      <c r="K2" s="608"/>
      <c r="L2" s="608"/>
      <c r="M2" s="608"/>
    </row>
    <row r="3" spans="1:13" ht="29.25" customHeight="1">
      <c r="A3" s="261"/>
      <c r="B3" s="261"/>
      <c r="C3" s="262"/>
      <c r="D3" s="263"/>
      <c r="E3" s="261"/>
      <c r="F3" s="262"/>
      <c r="G3" s="262"/>
      <c r="H3" s="261"/>
      <c r="I3" s="261"/>
      <c r="J3" s="264"/>
      <c r="K3" s="265"/>
      <c r="L3" s="264"/>
      <c r="M3" s="264"/>
    </row>
    <row r="4" spans="1:13" s="4" customFormat="1" ht="17.25" customHeight="1">
      <c r="A4" s="242" t="s">
        <v>687</v>
      </c>
      <c r="B4" s="242"/>
      <c r="C4" s="253"/>
      <c r="D4" s="244"/>
      <c r="E4" s="242"/>
      <c r="F4" s="253"/>
      <c r="G4" s="253"/>
      <c r="H4" s="242" t="s">
        <v>688</v>
      </c>
      <c r="I4" s="242"/>
      <c r="J4" s="245"/>
      <c r="K4" s="246"/>
      <c r="L4" s="245"/>
      <c r="M4" s="245"/>
    </row>
    <row r="5" spans="1:13" ht="28.5" customHeight="1">
      <c r="A5" s="247" t="s">
        <v>5</v>
      </c>
      <c r="B5" s="247"/>
      <c r="C5" s="248" t="s">
        <v>81</v>
      </c>
      <c r="D5" s="248" t="s">
        <v>18</v>
      </c>
      <c r="E5" s="247" t="s">
        <v>6</v>
      </c>
      <c r="F5" s="247" t="s">
        <v>21</v>
      </c>
      <c r="G5" s="249"/>
      <c r="H5" s="247" t="s">
        <v>5</v>
      </c>
      <c r="I5" s="247"/>
      <c r="J5" s="248" t="s">
        <v>81</v>
      </c>
      <c r="K5" s="248" t="s">
        <v>18</v>
      </c>
      <c r="L5" s="247" t="s">
        <v>6</v>
      </c>
      <c r="M5" s="247" t="s">
        <v>21</v>
      </c>
    </row>
    <row r="6" spans="1:13" s="70" customFormat="1" ht="20.25" customHeight="1">
      <c r="A6" s="77">
        <v>1</v>
      </c>
      <c r="B6" s="77"/>
      <c r="C6" s="193" t="str">
        <f>_xlfn.IFERROR(VLOOKUP(B6,'KAYIT LİSTESİ'!$B$4:$H$113,3,0)," ")</f>
        <v> </v>
      </c>
      <c r="D6" s="91" t="str">
        <f>_xlfn.IFERROR(VLOOKUP(B6,'KAYIT LİSTESİ'!$B$4:$H$113,4,0)," ")</f>
        <v> </v>
      </c>
      <c r="E6" s="193" t="str">
        <f>_xlfn.IFERROR(VLOOKUP(B6,'KAYIT LİSTESİ'!$B$4:$H$113,5,0)," ")</f>
        <v> </v>
      </c>
      <c r="F6" s="193" t="str">
        <f>_xlfn.IFERROR(VLOOKUP(B6,'KAYIT LİSTESİ'!$B$4:$H$113,6,0)," ")</f>
        <v> </v>
      </c>
      <c r="G6" s="250"/>
      <c r="H6" s="77">
        <v>1</v>
      </c>
      <c r="I6" s="77"/>
      <c r="J6" s="193" t="str">
        <f>_xlfn.IFERROR(VLOOKUP(H6,'KAYIT LİSTESİ'!$B$4:$H$113,3,0)," ")</f>
        <v> </v>
      </c>
      <c r="K6" s="91" t="str">
        <f>_xlfn.IFERROR(VLOOKUP(H6,'KAYIT LİSTESİ'!$B$4:$H$113,4,0)," ")</f>
        <v> </v>
      </c>
      <c r="L6" s="193" t="str">
        <f>_xlfn.IFERROR(VLOOKUP(H6,'KAYIT LİSTESİ'!$B$4:$H$113,5,0)," ")</f>
        <v> </v>
      </c>
      <c r="M6" s="193" t="str">
        <f>_xlfn.IFERROR(VLOOKUP(H6,'KAYIT LİSTESİ'!$B$4:$H$113,6,0)," ")</f>
        <v> </v>
      </c>
    </row>
    <row r="7" spans="1:13" s="70" customFormat="1" ht="20.25" customHeight="1">
      <c r="A7" s="77">
        <v>2</v>
      </c>
      <c r="B7" s="77"/>
      <c r="C7" s="193" t="str">
        <f>_xlfn.IFERROR(VLOOKUP(B7,'KAYIT LİSTESİ'!$B$4:$H$113,3,0)," ")</f>
        <v> </v>
      </c>
      <c r="D7" s="91" t="str">
        <f>_xlfn.IFERROR(VLOOKUP(B7,'KAYIT LİSTESİ'!$B$4:$H$113,4,0)," ")</f>
        <v> </v>
      </c>
      <c r="E7" s="193" t="str">
        <f>_xlfn.IFERROR(VLOOKUP(B7,'KAYIT LİSTESİ'!$B$4:$H$113,5,0)," ")</f>
        <v> </v>
      </c>
      <c r="F7" s="193" t="str">
        <f>_xlfn.IFERROR(VLOOKUP(B7,'KAYIT LİSTESİ'!$B$4:$H$113,6,0)," ")</f>
        <v> </v>
      </c>
      <c r="G7" s="250"/>
      <c r="H7" s="77">
        <v>2</v>
      </c>
      <c r="I7" s="77"/>
      <c r="J7" s="193" t="str">
        <f>_xlfn.IFERROR(VLOOKUP(H7,'KAYIT LİSTESİ'!$B$4:$H$113,3,0)," ")</f>
        <v> </v>
      </c>
      <c r="K7" s="91" t="str">
        <f>_xlfn.IFERROR(VLOOKUP(H7,'KAYIT LİSTESİ'!$B$4:$H$113,4,0)," ")</f>
        <v> </v>
      </c>
      <c r="L7" s="193" t="str">
        <f>_xlfn.IFERROR(VLOOKUP(H7,'KAYIT LİSTESİ'!$B$4:$H$113,5,0)," ")</f>
        <v> </v>
      </c>
      <c r="M7" s="193" t="str">
        <f>_xlfn.IFERROR(VLOOKUP(H7,'KAYIT LİSTESİ'!$B$4:$H$113,6,0)," ")</f>
        <v> </v>
      </c>
    </row>
    <row r="8" spans="1:13" s="70" customFormat="1" ht="20.25" customHeight="1">
      <c r="A8" s="77">
        <v>3</v>
      </c>
      <c r="B8" s="77"/>
      <c r="C8" s="193" t="str">
        <f>_xlfn.IFERROR(VLOOKUP(B8,'KAYIT LİSTESİ'!$B$4:$H$113,3,0)," ")</f>
        <v> </v>
      </c>
      <c r="D8" s="91" t="str">
        <f>_xlfn.IFERROR(VLOOKUP(B8,'KAYIT LİSTESİ'!$B$4:$H$113,4,0)," ")</f>
        <v> </v>
      </c>
      <c r="E8" s="266" t="str">
        <f>_xlfn.IFERROR(VLOOKUP(B8,'KAYIT LİSTESİ'!$B$4:$H$113,5,0)," ")</f>
        <v> </v>
      </c>
      <c r="F8" s="266" t="str">
        <f>_xlfn.IFERROR(VLOOKUP(B8,'KAYIT LİSTESİ'!$B$4:$H$113,6,0)," ")</f>
        <v> </v>
      </c>
      <c r="G8" s="250"/>
      <c r="H8" s="77">
        <v>3</v>
      </c>
      <c r="I8" s="77"/>
      <c r="J8" s="193" t="str">
        <f>_xlfn.IFERROR(VLOOKUP(H8,'KAYIT LİSTESİ'!$B$4:$H$113,3,0)," ")</f>
        <v> </v>
      </c>
      <c r="K8" s="91" t="str">
        <f>_xlfn.IFERROR(VLOOKUP(H8,'KAYIT LİSTESİ'!$B$4:$H$113,4,0)," ")</f>
        <v> </v>
      </c>
      <c r="L8" s="266" t="str">
        <f>_xlfn.IFERROR(VLOOKUP(H8,'KAYIT LİSTESİ'!$B$4:$H$113,5,0)," ")</f>
        <v> </v>
      </c>
      <c r="M8" s="266" t="str">
        <f>_xlfn.IFERROR(VLOOKUP(H8,'KAYIT LİSTESİ'!$B$4:$H$113,6,0)," ")</f>
        <v> </v>
      </c>
    </row>
    <row r="9" spans="1:13" s="70" customFormat="1" ht="20.25" customHeight="1">
      <c r="A9" s="77">
        <v>4</v>
      </c>
      <c r="B9" s="77"/>
      <c r="C9" s="193" t="str">
        <f>_xlfn.IFERROR(VLOOKUP(B9,'KAYIT LİSTESİ'!$B$4:$H$113,3,0)," ")</f>
        <v> </v>
      </c>
      <c r="D9" s="91" t="str">
        <f>_xlfn.IFERROR(VLOOKUP(B9,'KAYIT LİSTESİ'!$B$4:$H$113,4,0)," ")</f>
        <v> </v>
      </c>
      <c r="E9" s="266" t="str">
        <f>_xlfn.IFERROR(VLOOKUP(B9,'KAYIT LİSTESİ'!$B$4:$H$113,5,0)," ")</f>
        <v> </v>
      </c>
      <c r="F9" s="266" t="str">
        <f>_xlfn.IFERROR(VLOOKUP(B9,'KAYIT LİSTESİ'!$B$4:$H$113,6,0)," ")</f>
        <v> </v>
      </c>
      <c r="G9" s="250"/>
      <c r="H9" s="77">
        <v>4</v>
      </c>
      <c r="I9" s="77"/>
      <c r="J9" s="193" t="str">
        <f>_xlfn.IFERROR(VLOOKUP(H9,'KAYIT LİSTESİ'!$B$4:$H$113,3,0)," ")</f>
        <v> </v>
      </c>
      <c r="K9" s="91" t="str">
        <f>_xlfn.IFERROR(VLOOKUP(H9,'KAYIT LİSTESİ'!$B$4:$H$113,4,0)," ")</f>
        <v> </v>
      </c>
      <c r="L9" s="266" t="str">
        <f>_xlfn.IFERROR(VLOOKUP(H9,'KAYIT LİSTESİ'!$B$4:$H$113,5,0)," ")</f>
        <v> </v>
      </c>
      <c r="M9" s="266" t="str">
        <f>_xlfn.IFERROR(VLOOKUP(H9,'KAYIT LİSTESİ'!$B$4:$H$113,6,0)," ")</f>
        <v> </v>
      </c>
    </row>
    <row r="10" spans="1:13" s="70" customFormat="1" ht="20.25" customHeight="1">
      <c r="A10" s="77">
        <v>5</v>
      </c>
      <c r="B10" s="77"/>
      <c r="C10" s="193" t="str">
        <f>_xlfn.IFERROR(VLOOKUP(B10,'KAYIT LİSTESİ'!$B$4:$H$113,3,0)," ")</f>
        <v> </v>
      </c>
      <c r="D10" s="91" t="str">
        <f>_xlfn.IFERROR(VLOOKUP(B10,'KAYIT LİSTESİ'!$B$4:$H$113,4,0)," ")</f>
        <v> </v>
      </c>
      <c r="E10" s="266" t="str">
        <f>_xlfn.IFERROR(VLOOKUP(B10,'KAYIT LİSTESİ'!$B$4:$H$113,5,0)," ")</f>
        <v> </v>
      </c>
      <c r="F10" s="266" t="str">
        <f>_xlfn.IFERROR(VLOOKUP(B10,'KAYIT LİSTESİ'!$B$4:$H$113,6,0)," ")</f>
        <v> </v>
      </c>
      <c r="G10" s="250"/>
      <c r="H10" s="77">
        <v>5</v>
      </c>
      <c r="I10" s="77"/>
      <c r="J10" s="193" t="str">
        <f>_xlfn.IFERROR(VLOOKUP(H10,'KAYIT LİSTESİ'!$B$4:$H$113,3,0)," ")</f>
        <v> </v>
      </c>
      <c r="K10" s="91" t="str">
        <f>_xlfn.IFERROR(VLOOKUP(H10,'KAYIT LİSTESİ'!$B$4:$H$113,4,0)," ")</f>
        <v> </v>
      </c>
      <c r="L10" s="266" t="str">
        <f>_xlfn.IFERROR(VLOOKUP(H10,'KAYIT LİSTESİ'!$B$4:$H$113,5,0)," ")</f>
        <v> </v>
      </c>
      <c r="M10" s="266" t="str">
        <f>_xlfn.IFERROR(VLOOKUP(H10,'KAYIT LİSTESİ'!$B$4:$H$113,6,0)," ")</f>
        <v> </v>
      </c>
    </row>
    <row r="11" spans="1:13" s="70" customFormat="1" ht="20.25" customHeight="1">
      <c r="A11" s="77">
        <v>6</v>
      </c>
      <c r="B11" s="77"/>
      <c r="C11" s="193" t="str">
        <f>_xlfn.IFERROR(VLOOKUP(B11,'KAYIT LİSTESİ'!$B$4:$H$113,3,0)," ")</f>
        <v> </v>
      </c>
      <c r="D11" s="91" t="str">
        <f>_xlfn.IFERROR(VLOOKUP(B11,'KAYIT LİSTESİ'!$B$4:$H$113,4,0)," ")</f>
        <v> </v>
      </c>
      <c r="E11" s="193" t="str">
        <f>_xlfn.IFERROR(VLOOKUP(B11,'KAYIT LİSTESİ'!$B$4:$H$113,5,0)," ")</f>
        <v> </v>
      </c>
      <c r="F11" s="193" t="str">
        <f>_xlfn.IFERROR(VLOOKUP(B11,'KAYIT LİSTESİ'!$B$4:$H$113,6,0)," ")</f>
        <v> </v>
      </c>
      <c r="G11" s="250"/>
      <c r="H11" s="77">
        <v>6</v>
      </c>
      <c r="I11" s="77"/>
      <c r="J11" s="193" t="str">
        <f>_xlfn.IFERROR(VLOOKUP(H11,'KAYIT LİSTESİ'!$B$4:$H$113,3,0)," ")</f>
        <v> </v>
      </c>
      <c r="K11" s="91" t="str">
        <f>_xlfn.IFERROR(VLOOKUP(H11,'KAYIT LİSTESİ'!$B$4:$H$113,4,0)," ")</f>
        <v> </v>
      </c>
      <c r="L11" s="193" t="str">
        <f>_xlfn.IFERROR(VLOOKUP(H11,'KAYIT LİSTESİ'!$B$4:$H$113,5,0)," ")</f>
        <v> </v>
      </c>
      <c r="M11" s="193" t="str">
        <f>_xlfn.IFERROR(VLOOKUP(H11,'KAYIT LİSTESİ'!$B$4:$H$113,6,0)," ")</f>
        <v> </v>
      </c>
    </row>
    <row r="12" spans="1:13" s="70" customFormat="1" ht="20.25" customHeight="1">
      <c r="A12" s="77">
        <v>7</v>
      </c>
      <c r="B12" s="77"/>
      <c r="C12" s="193" t="str">
        <f>_xlfn.IFERROR(VLOOKUP(B12,'KAYIT LİSTESİ'!$B$4:$H$113,3,0)," ")</f>
        <v> </v>
      </c>
      <c r="D12" s="91" t="str">
        <f>_xlfn.IFERROR(VLOOKUP(B12,'KAYIT LİSTESİ'!$B$4:$H$113,4,0)," ")</f>
        <v> </v>
      </c>
      <c r="E12" s="193" t="str">
        <f>_xlfn.IFERROR(VLOOKUP(B12,'KAYIT LİSTESİ'!$B$4:$H$113,5,0)," ")</f>
        <v> </v>
      </c>
      <c r="F12" s="193" t="str">
        <f>_xlfn.IFERROR(VLOOKUP(B12,'KAYIT LİSTESİ'!$B$4:$H$113,6,0)," ")</f>
        <v> </v>
      </c>
      <c r="G12" s="250"/>
      <c r="H12" s="77">
        <v>7</v>
      </c>
      <c r="I12" s="77"/>
      <c r="J12" s="193" t="str">
        <f>_xlfn.IFERROR(VLOOKUP(H12,'KAYIT LİSTESİ'!$B$4:$H$113,3,0)," ")</f>
        <v> </v>
      </c>
      <c r="K12" s="91" t="str">
        <f>_xlfn.IFERROR(VLOOKUP(H12,'KAYIT LİSTESİ'!$B$4:$H$113,4,0)," ")</f>
        <v> </v>
      </c>
      <c r="L12" s="193" t="str">
        <f>_xlfn.IFERROR(VLOOKUP(H12,'KAYIT LİSTESİ'!$B$4:$H$113,5,0)," ")</f>
        <v> </v>
      </c>
      <c r="M12" s="193" t="str">
        <f>_xlfn.IFERROR(VLOOKUP(H12,'KAYIT LİSTESİ'!$B$4:$H$113,6,0)," ")</f>
        <v> </v>
      </c>
    </row>
    <row r="13" spans="1:13" s="70" customFormat="1" ht="20.25" customHeight="1">
      <c r="A13" s="77">
        <v>8</v>
      </c>
      <c r="B13" s="77"/>
      <c r="C13" s="193" t="str">
        <f>_xlfn.IFERROR(VLOOKUP(B13,'KAYIT LİSTESİ'!$B$4:$H$113,3,0)," ")</f>
        <v> </v>
      </c>
      <c r="D13" s="91" t="str">
        <f>_xlfn.IFERROR(VLOOKUP(B13,'KAYIT LİSTESİ'!$B$4:$H$113,4,0)," ")</f>
        <v> </v>
      </c>
      <c r="E13" s="193" t="str">
        <f>_xlfn.IFERROR(VLOOKUP(B13,'KAYIT LİSTESİ'!$B$4:$H$113,5,0)," ")</f>
        <v> </v>
      </c>
      <c r="F13" s="193" t="str">
        <f>_xlfn.IFERROR(VLOOKUP(B13,'KAYIT LİSTESİ'!$B$4:$H$113,6,0)," ")</f>
        <v> </v>
      </c>
      <c r="G13" s="250"/>
      <c r="H13" s="77">
        <v>8</v>
      </c>
      <c r="I13" s="77"/>
      <c r="J13" s="193" t="str">
        <f>_xlfn.IFERROR(VLOOKUP(H13,'KAYIT LİSTESİ'!$B$4:$H$113,3,0)," ")</f>
        <v> </v>
      </c>
      <c r="K13" s="91" t="str">
        <f>_xlfn.IFERROR(VLOOKUP(H13,'KAYIT LİSTESİ'!$B$4:$H$113,4,0)," ")</f>
        <v> </v>
      </c>
      <c r="L13" s="193" t="str">
        <f>_xlfn.IFERROR(VLOOKUP(H13,'KAYIT LİSTESİ'!$B$4:$H$113,5,0)," ")</f>
        <v> </v>
      </c>
      <c r="M13" s="193" t="str">
        <f>_xlfn.IFERROR(VLOOKUP(H13,'KAYIT LİSTESİ'!$B$4:$H$113,6,0)," ")</f>
        <v> </v>
      </c>
    </row>
    <row r="14" spans="1:13" s="4" customFormat="1" ht="29.25" customHeight="1">
      <c r="A14" s="261"/>
      <c r="B14" s="261"/>
      <c r="C14" s="262"/>
      <c r="D14" s="263"/>
      <c r="E14" s="261"/>
      <c r="F14" s="262"/>
      <c r="G14" s="262"/>
      <c r="H14" s="261"/>
      <c r="I14" s="261"/>
      <c r="J14" s="264"/>
      <c r="K14" s="265"/>
      <c r="L14" s="264"/>
      <c r="M14" s="264"/>
    </row>
    <row r="15" spans="1:13" s="4" customFormat="1" ht="17.25" customHeight="1">
      <c r="A15" s="242" t="s">
        <v>687</v>
      </c>
      <c r="B15" s="242"/>
      <c r="C15" s="253"/>
      <c r="D15" s="244"/>
      <c r="E15" s="242"/>
      <c r="F15" s="253"/>
      <c r="G15" s="253"/>
      <c r="H15" s="242" t="s">
        <v>688</v>
      </c>
      <c r="I15" s="242"/>
      <c r="J15" s="245"/>
      <c r="K15" s="246"/>
      <c r="L15" s="245"/>
      <c r="M15" s="245"/>
    </row>
    <row r="16" spans="1:13" ht="28.5" customHeight="1">
      <c r="A16" s="247" t="s">
        <v>5</v>
      </c>
      <c r="B16" s="247"/>
      <c r="C16" s="248" t="s">
        <v>81</v>
      </c>
      <c r="D16" s="248" t="s">
        <v>18</v>
      </c>
      <c r="E16" s="247" t="s">
        <v>6</v>
      </c>
      <c r="F16" s="247" t="s">
        <v>21</v>
      </c>
      <c r="G16" s="249"/>
      <c r="H16" s="247" t="s">
        <v>5</v>
      </c>
      <c r="I16" s="247"/>
      <c r="J16" s="248" t="s">
        <v>81</v>
      </c>
      <c r="K16" s="248" t="s">
        <v>18</v>
      </c>
      <c r="L16" s="247" t="s">
        <v>6</v>
      </c>
      <c r="M16" s="247" t="s">
        <v>21</v>
      </c>
    </row>
    <row r="17" spans="1:13" s="70" customFormat="1" ht="20.25" customHeight="1">
      <c r="A17" s="77">
        <v>1</v>
      </c>
      <c r="B17" s="77"/>
      <c r="C17" s="193" t="str">
        <f>_xlfn.IFERROR(VLOOKUP(B17,'KAYIT LİSTESİ'!$B$4:$H$113,3,0)," ")</f>
        <v> </v>
      </c>
      <c r="D17" s="91" t="str">
        <f>_xlfn.IFERROR(VLOOKUP(B17,'KAYIT LİSTESİ'!$B$4:$H$113,4,0)," ")</f>
        <v> </v>
      </c>
      <c r="E17" s="193" t="str">
        <f>_xlfn.IFERROR(VLOOKUP(B17,'KAYIT LİSTESİ'!$B$4:$H$113,5,0)," ")</f>
        <v> </v>
      </c>
      <c r="F17" s="193" t="str">
        <f>_xlfn.IFERROR(VLOOKUP(B17,'KAYIT LİSTESİ'!$B$4:$H$113,6,0)," ")</f>
        <v> </v>
      </c>
      <c r="G17" s="250"/>
      <c r="H17" s="77"/>
      <c r="I17" s="77"/>
      <c r="J17" s="193" t="str">
        <f>_xlfn.IFERROR(VLOOKUP(H17,'KAYIT LİSTESİ'!$B$4:$H$113,3,0)," ")</f>
        <v> </v>
      </c>
      <c r="K17" s="91" t="str">
        <f>_xlfn.IFERROR(VLOOKUP(H17,'KAYIT LİSTESİ'!$B$4:$H$113,4,0)," ")</f>
        <v> </v>
      </c>
      <c r="L17" s="193" t="str">
        <f>_xlfn.IFERROR(VLOOKUP(H17,'KAYIT LİSTESİ'!$B$4:$H$113,5,0)," ")</f>
        <v> </v>
      </c>
      <c r="M17" s="193" t="str">
        <f>_xlfn.IFERROR(VLOOKUP(H17,'KAYIT LİSTESİ'!$B$4:$H$113,6,0)," ")</f>
        <v> </v>
      </c>
    </row>
    <row r="18" spans="1:13" s="70" customFormat="1" ht="20.25" customHeight="1">
      <c r="A18" s="77">
        <v>2</v>
      </c>
      <c r="B18" s="77"/>
      <c r="C18" s="193" t="str">
        <f>_xlfn.IFERROR(VLOOKUP(B18,'KAYIT LİSTESİ'!$B$4:$H$113,3,0)," ")</f>
        <v> </v>
      </c>
      <c r="D18" s="91" t="str">
        <f>_xlfn.IFERROR(VLOOKUP(B18,'KAYIT LİSTESİ'!$B$4:$H$113,4,0)," ")</f>
        <v> </v>
      </c>
      <c r="E18" s="193" t="str">
        <f>_xlfn.IFERROR(VLOOKUP(B18,'KAYIT LİSTESİ'!$B$4:$H$113,5,0)," ")</f>
        <v> </v>
      </c>
      <c r="F18" s="193" t="str">
        <f>_xlfn.IFERROR(VLOOKUP(B18,'KAYIT LİSTESİ'!$B$4:$H$113,6,0)," ")</f>
        <v> </v>
      </c>
      <c r="G18" s="250"/>
      <c r="H18" s="77"/>
      <c r="I18" s="77"/>
      <c r="J18" s="193" t="str">
        <f>_xlfn.IFERROR(VLOOKUP(H18,'KAYIT LİSTESİ'!$B$4:$H$113,3,0)," ")</f>
        <v> </v>
      </c>
      <c r="K18" s="91" t="str">
        <f>_xlfn.IFERROR(VLOOKUP(H18,'KAYIT LİSTESİ'!$B$4:$H$113,4,0)," ")</f>
        <v> </v>
      </c>
      <c r="L18" s="193" t="str">
        <f>_xlfn.IFERROR(VLOOKUP(H18,'KAYIT LİSTESİ'!$B$4:$H$113,5,0)," ")</f>
        <v> </v>
      </c>
      <c r="M18" s="193" t="str">
        <f>_xlfn.IFERROR(VLOOKUP(H18,'KAYIT LİSTESİ'!$B$4:$H$113,6,0)," ")</f>
        <v> </v>
      </c>
    </row>
    <row r="19" spans="1:13" s="70" customFormat="1" ht="20.25" customHeight="1">
      <c r="A19" s="77">
        <v>3</v>
      </c>
      <c r="B19" s="77"/>
      <c r="C19" s="193" t="str">
        <f>_xlfn.IFERROR(VLOOKUP(B19,'KAYIT LİSTESİ'!$B$4:$H$113,3,0)," ")</f>
        <v> </v>
      </c>
      <c r="D19" s="91" t="str">
        <f>_xlfn.IFERROR(VLOOKUP(B19,'KAYIT LİSTESİ'!$B$4:$H$113,4,0)," ")</f>
        <v> </v>
      </c>
      <c r="E19" s="266" t="str">
        <f>_xlfn.IFERROR(VLOOKUP(B19,'KAYIT LİSTESİ'!$B$4:$H$113,5,0)," ")</f>
        <v> </v>
      </c>
      <c r="F19" s="266" t="str">
        <f>_xlfn.IFERROR(VLOOKUP(B19,'KAYIT LİSTESİ'!$B$4:$H$113,6,0)," ")</f>
        <v> </v>
      </c>
      <c r="G19" s="250"/>
      <c r="H19" s="77"/>
      <c r="I19" s="77"/>
      <c r="J19" s="193" t="str">
        <f>_xlfn.IFERROR(VLOOKUP(H19,'KAYIT LİSTESİ'!$B$4:$H$113,3,0)," ")</f>
        <v> </v>
      </c>
      <c r="K19" s="91" t="str">
        <f>_xlfn.IFERROR(VLOOKUP(H19,'KAYIT LİSTESİ'!$B$4:$H$113,4,0)," ")</f>
        <v> </v>
      </c>
      <c r="L19" s="266" t="str">
        <f>_xlfn.IFERROR(VLOOKUP(H19,'KAYIT LİSTESİ'!$B$4:$H$113,5,0)," ")</f>
        <v> </v>
      </c>
      <c r="M19" s="266" t="str">
        <f>_xlfn.IFERROR(VLOOKUP(H19,'KAYIT LİSTESİ'!$B$4:$H$113,6,0)," ")</f>
        <v> </v>
      </c>
    </row>
    <row r="20" spans="1:13" s="70" customFormat="1" ht="20.25" customHeight="1">
      <c r="A20" s="77">
        <v>4</v>
      </c>
      <c r="B20" s="77"/>
      <c r="C20" s="193" t="str">
        <f>_xlfn.IFERROR(VLOOKUP(B20,'KAYIT LİSTESİ'!$B$4:$H$113,3,0)," ")</f>
        <v> </v>
      </c>
      <c r="D20" s="91" t="str">
        <f>_xlfn.IFERROR(VLOOKUP(B20,'KAYIT LİSTESİ'!$B$4:$H$113,4,0)," ")</f>
        <v> </v>
      </c>
      <c r="E20" s="266" t="str">
        <f>_xlfn.IFERROR(VLOOKUP(B20,'KAYIT LİSTESİ'!$B$4:$H$113,5,0)," ")</f>
        <v> </v>
      </c>
      <c r="F20" s="266" t="str">
        <f>_xlfn.IFERROR(VLOOKUP(B20,'KAYIT LİSTESİ'!$B$4:$H$113,6,0)," ")</f>
        <v> </v>
      </c>
      <c r="G20" s="250"/>
      <c r="H20" s="77"/>
      <c r="I20" s="77"/>
      <c r="J20" s="193" t="str">
        <f>_xlfn.IFERROR(VLOOKUP(H20,'KAYIT LİSTESİ'!$B$4:$H$113,3,0)," ")</f>
        <v> </v>
      </c>
      <c r="K20" s="91" t="str">
        <f>_xlfn.IFERROR(VLOOKUP(H20,'KAYIT LİSTESİ'!$B$4:$H$113,4,0)," ")</f>
        <v> </v>
      </c>
      <c r="L20" s="266" t="str">
        <f>_xlfn.IFERROR(VLOOKUP(H20,'KAYIT LİSTESİ'!$B$4:$H$113,5,0)," ")</f>
        <v> </v>
      </c>
      <c r="M20" s="266" t="str">
        <f>_xlfn.IFERROR(VLOOKUP(H20,'KAYIT LİSTESİ'!$B$4:$H$113,6,0)," ")</f>
        <v> </v>
      </c>
    </row>
    <row r="21" spans="1:13" s="70" customFormat="1" ht="20.25" customHeight="1">
      <c r="A21" s="77">
        <v>5</v>
      </c>
      <c r="B21" s="77"/>
      <c r="C21" s="193" t="str">
        <f>_xlfn.IFERROR(VLOOKUP(B21,'KAYIT LİSTESİ'!$B$4:$H$113,3,0)," ")</f>
        <v> </v>
      </c>
      <c r="D21" s="91" t="str">
        <f>_xlfn.IFERROR(VLOOKUP(B21,'KAYIT LİSTESİ'!$B$4:$H$113,4,0)," ")</f>
        <v> </v>
      </c>
      <c r="E21" s="266" t="str">
        <f>_xlfn.IFERROR(VLOOKUP(B21,'KAYIT LİSTESİ'!$B$4:$H$113,5,0)," ")</f>
        <v> </v>
      </c>
      <c r="F21" s="266" t="str">
        <f>_xlfn.IFERROR(VLOOKUP(B21,'KAYIT LİSTESİ'!$B$4:$H$113,6,0)," ")</f>
        <v> </v>
      </c>
      <c r="G21" s="250"/>
      <c r="H21" s="77"/>
      <c r="I21" s="77"/>
      <c r="J21" s="193" t="str">
        <f>_xlfn.IFERROR(VLOOKUP(H21,'KAYIT LİSTESİ'!$B$4:$H$113,3,0)," ")</f>
        <v> </v>
      </c>
      <c r="K21" s="91" t="str">
        <f>_xlfn.IFERROR(VLOOKUP(H21,'KAYIT LİSTESİ'!$B$4:$H$113,4,0)," ")</f>
        <v> </v>
      </c>
      <c r="L21" s="266" t="str">
        <f>_xlfn.IFERROR(VLOOKUP(H21,'KAYIT LİSTESİ'!$B$4:$H$113,5,0)," ")</f>
        <v> </v>
      </c>
      <c r="M21" s="266" t="str">
        <f>_xlfn.IFERROR(VLOOKUP(H21,'KAYIT LİSTESİ'!$B$4:$H$113,6,0)," ")</f>
        <v> </v>
      </c>
    </row>
    <row r="22" spans="1:13" s="70" customFormat="1" ht="20.25" customHeight="1">
      <c r="A22" s="77">
        <v>6</v>
      </c>
      <c r="B22" s="77"/>
      <c r="C22" s="193" t="str">
        <f>_xlfn.IFERROR(VLOOKUP(B22,'KAYIT LİSTESİ'!$B$4:$H$113,3,0)," ")</f>
        <v> </v>
      </c>
      <c r="D22" s="91" t="str">
        <f>_xlfn.IFERROR(VLOOKUP(B22,'KAYIT LİSTESİ'!$B$4:$H$113,4,0)," ")</f>
        <v> </v>
      </c>
      <c r="E22" s="193" t="str">
        <f>_xlfn.IFERROR(VLOOKUP(B22,'KAYIT LİSTESİ'!$B$4:$H$113,5,0)," ")</f>
        <v> </v>
      </c>
      <c r="F22" s="193" t="str">
        <f>_xlfn.IFERROR(VLOOKUP(B22,'KAYIT LİSTESİ'!$B$4:$H$113,6,0)," ")</f>
        <v> </v>
      </c>
      <c r="G22" s="250"/>
      <c r="H22" s="77"/>
      <c r="I22" s="77"/>
      <c r="J22" s="193" t="str">
        <f>_xlfn.IFERROR(VLOOKUP(H22,'KAYIT LİSTESİ'!$B$4:$H$113,3,0)," ")</f>
        <v> </v>
      </c>
      <c r="K22" s="91" t="str">
        <f>_xlfn.IFERROR(VLOOKUP(H22,'KAYIT LİSTESİ'!$B$4:$H$113,4,0)," ")</f>
        <v> </v>
      </c>
      <c r="L22" s="193" t="str">
        <f>_xlfn.IFERROR(VLOOKUP(H22,'KAYIT LİSTESİ'!$B$4:$H$113,5,0)," ")</f>
        <v> </v>
      </c>
      <c r="M22" s="193" t="str">
        <f>_xlfn.IFERROR(VLOOKUP(H22,'KAYIT LİSTESİ'!$B$4:$H$113,6,0)," ")</f>
        <v> </v>
      </c>
    </row>
    <row r="23" spans="1:13" s="70" customFormat="1" ht="20.25" customHeight="1">
      <c r="A23" s="77">
        <v>7</v>
      </c>
      <c r="B23" s="77"/>
      <c r="C23" s="193" t="str">
        <f>_xlfn.IFERROR(VLOOKUP(B23,'KAYIT LİSTESİ'!$B$4:$H$113,3,0)," ")</f>
        <v> </v>
      </c>
      <c r="D23" s="91" t="str">
        <f>_xlfn.IFERROR(VLOOKUP(B23,'KAYIT LİSTESİ'!$B$4:$H$113,4,0)," ")</f>
        <v> </v>
      </c>
      <c r="E23" s="193" t="str">
        <f>_xlfn.IFERROR(VLOOKUP(B23,'KAYIT LİSTESİ'!$B$4:$H$113,5,0)," ")</f>
        <v> </v>
      </c>
      <c r="F23" s="193" t="str">
        <f>_xlfn.IFERROR(VLOOKUP(B23,'KAYIT LİSTESİ'!$B$4:$H$113,6,0)," ")</f>
        <v> </v>
      </c>
      <c r="G23" s="250"/>
      <c r="H23" s="77"/>
      <c r="I23" s="77"/>
      <c r="J23" s="193" t="str">
        <f>_xlfn.IFERROR(VLOOKUP(H23,'KAYIT LİSTESİ'!$B$4:$H$113,3,0)," ")</f>
        <v> </v>
      </c>
      <c r="K23" s="91" t="str">
        <f>_xlfn.IFERROR(VLOOKUP(H23,'KAYIT LİSTESİ'!$B$4:$H$113,4,0)," ")</f>
        <v> </v>
      </c>
      <c r="L23" s="193" t="str">
        <f>_xlfn.IFERROR(VLOOKUP(H23,'KAYIT LİSTESİ'!$B$4:$H$113,5,0)," ")</f>
        <v> </v>
      </c>
      <c r="M23" s="193" t="str">
        <f>_xlfn.IFERROR(VLOOKUP(H23,'KAYIT LİSTESİ'!$B$4:$H$113,6,0)," ")</f>
        <v> </v>
      </c>
    </row>
    <row r="24" spans="1:13" s="70" customFormat="1" ht="20.25" customHeight="1">
      <c r="A24" s="77">
        <v>8</v>
      </c>
      <c r="B24" s="77"/>
      <c r="C24" s="193" t="str">
        <f>_xlfn.IFERROR(VLOOKUP(B24,'KAYIT LİSTESİ'!$B$4:$H$113,3,0)," ")</f>
        <v> </v>
      </c>
      <c r="D24" s="91" t="str">
        <f>_xlfn.IFERROR(VLOOKUP(B24,'KAYIT LİSTESİ'!$B$4:$H$113,4,0)," ")</f>
        <v> </v>
      </c>
      <c r="E24" s="193" t="str">
        <f>_xlfn.IFERROR(VLOOKUP(B24,'KAYIT LİSTESİ'!$B$4:$H$113,5,0)," ")</f>
        <v> </v>
      </c>
      <c r="F24" s="193" t="str">
        <f>_xlfn.IFERROR(VLOOKUP(B24,'KAYIT LİSTESİ'!$B$4:$H$113,6,0)," ")</f>
        <v> </v>
      </c>
      <c r="G24" s="250"/>
      <c r="H24" s="77"/>
      <c r="I24" s="77"/>
      <c r="J24" s="193" t="str">
        <f>_xlfn.IFERROR(VLOOKUP(H24,'KAYIT LİSTESİ'!$B$4:$H$113,3,0)," ")</f>
        <v> </v>
      </c>
      <c r="K24" s="91" t="str">
        <f>_xlfn.IFERROR(VLOOKUP(H24,'KAYIT LİSTESİ'!$B$4:$H$113,4,0)," ")</f>
        <v> </v>
      </c>
      <c r="L24" s="193" t="str">
        <f>_xlfn.IFERROR(VLOOKUP(H24,'KAYIT LİSTESİ'!$B$4:$H$113,5,0)," ")</f>
        <v> </v>
      </c>
      <c r="M24" s="193" t="str">
        <f>_xlfn.IFERROR(VLOOKUP(H24,'KAYIT LİSTESİ'!$B$4:$H$113,6,0)," ")</f>
        <v> </v>
      </c>
    </row>
    <row r="25" spans="1:13" s="4" customFormat="1" ht="25.5" customHeight="1">
      <c r="A25" s="261"/>
      <c r="B25" s="261"/>
      <c r="C25" s="262"/>
      <c r="D25" s="263"/>
      <c r="E25" s="261"/>
      <c r="F25" s="262"/>
      <c r="G25" s="262"/>
      <c r="H25" s="261"/>
      <c r="I25" s="261"/>
      <c r="J25" s="264"/>
      <c r="K25" s="265"/>
      <c r="L25" s="264"/>
      <c r="M25" s="264"/>
    </row>
    <row r="26" spans="1:13" s="4" customFormat="1" ht="17.25" customHeight="1">
      <c r="A26" s="242" t="s">
        <v>687</v>
      </c>
      <c r="B26" s="242"/>
      <c r="C26" s="253"/>
      <c r="D26" s="244"/>
      <c r="E26" s="242"/>
      <c r="F26" s="253"/>
      <c r="G26" s="253"/>
      <c r="H26" s="242" t="s">
        <v>687</v>
      </c>
      <c r="I26" s="242"/>
      <c r="J26" s="245"/>
      <c r="K26" s="246"/>
      <c r="L26" s="245"/>
      <c r="M26" s="245"/>
    </row>
    <row r="27" spans="1:13" ht="28.5" customHeight="1">
      <c r="A27" s="247" t="s">
        <v>5</v>
      </c>
      <c r="B27" s="247"/>
      <c r="C27" s="248" t="s">
        <v>81</v>
      </c>
      <c r="D27" s="248" t="s">
        <v>18</v>
      </c>
      <c r="E27" s="247" t="s">
        <v>6</v>
      </c>
      <c r="F27" s="247" t="s">
        <v>21</v>
      </c>
      <c r="G27" s="249"/>
      <c r="H27" s="247" t="s">
        <v>5</v>
      </c>
      <c r="I27" s="247"/>
      <c r="J27" s="248" t="s">
        <v>81</v>
      </c>
      <c r="K27" s="248" t="s">
        <v>18</v>
      </c>
      <c r="L27" s="247" t="s">
        <v>6</v>
      </c>
      <c r="M27" s="247" t="s">
        <v>21</v>
      </c>
    </row>
    <row r="28" spans="1:13" s="70" customFormat="1" ht="20.25" customHeight="1">
      <c r="A28" s="77">
        <v>1</v>
      </c>
      <c r="B28" s="77"/>
      <c r="C28" s="193" t="str">
        <f>_xlfn.IFERROR(VLOOKUP(B28,'KAYIT LİSTESİ'!$B$4:$H$113,3,0)," ")</f>
        <v> </v>
      </c>
      <c r="D28" s="91" t="str">
        <f>_xlfn.IFERROR(VLOOKUP(B28,'KAYIT LİSTESİ'!$B$4:$H$113,4,0)," ")</f>
        <v> </v>
      </c>
      <c r="E28" s="193" t="str">
        <f>_xlfn.IFERROR(VLOOKUP(B28,'KAYIT LİSTESİ'!$B$4:$H$113,5,0)," ")</f>
        <v> </v>
      </c>
      <c r="F28" s="193" t="str">
        <f>_xlfn.IFERROR(VLOOKUP(B28,'KAYIT LİSTESİ'!$B$4:$H$113,6,0)," ")</f>
        <v> </v>
      </c>
      <c r="G28" s="250"/>
      <c r="H28" s="77">
        <v>1</v>
      </c>
      <c r="I28" s="77"/>
      <c r="J28" s="193" t="str">
        <f>_xlfn.IFERROR(VLOOKUP(H28,'KAYIT LİSTESİ'!$B$4:$H$113,3,0)," ")</f>
        <v> </v>
      </c>
      <c r="K28" s="91" t="str">
        <f>_xlfn.IFERROR(VLOOKUP(H28,'KAYIT LİSTESİ'!$B$4:$H$113,4,0)," ")</f>
        <v> </v>
      </c>
      <c r="L28" s="193" t="str">
        <f>_xlfn.IFERROR(VLOOKUP(H28,'KAYIT LİSTESİ'!$B$4:$H$113,5,0)," ")</f>
        <v> </v>
      </c>
      <c r="M28" s="193" t="str">
        <f>_xlfn.IFERROR(VLOOKUP(H28,'KAYIT LİSTESİ'!$B$4:$H$113,6,0)," ")</f>
        <v> </v>
      </c>
    </row>
    <row r="29" spans="1:13" s="70" customFormat="1" ht="20.25" customHeight="1">
      <c r="A29" s="77">
        <v>2</v>
      </c>
      <c r="B29" s="77"/>
      <c r="C29" s="193" t="str">
        <f>_xlfn.IFERROR(VLOOKUP(B29,'KAYIT LİSTESİ'!$B$4:$H$113,3,0)," ")</f>
        <v> </v>
      </c>
      <c r="D29" s="91" t="str">
        <f>_xlfn.IFERROR(VLOOKUP(B29,'KAYIT LİSTESİ'!$B$4:$H$113,4,0)," ")</f>
        <v> </v>
      </c>
      <c r="E29" s="193" t="str">
        <f>_xlfn.IFERROR(VLOOKUP(B29,'KAYIT LİSTESİ'!$B$4:$H$113,5,0)," ")</f>
        <v> </v>
      </c>
      <c r="F29" s="193" t="str">
        <f>_xlfn.IFERROR(VLOOKUP(B29,'KAYIT LİSTESİ'!$B$4:$H$113,6,0)," ")</f>
        <v> </v>
      </c>
      <c r="G29" s="250"/>
      <c r="H29" s="77">
        <v>2</v>
      </c>
      <c r="I29" s="77"/>
      <c r="J29" s="193" t="str">
        <f>_xlfn.IFERROR(VLOOKUP(H29,'KAYIT LİSTESİ'!$B$4:$H$113,3,0)," ")</f>
        <v> </v>
      </c>
      <c r="K29" s="91" t="str">
        <f>_xlfn.IFERROR(VLOOKUP(H29,'KAYIT LİSTESİ'!$B$4:$H$113,4,0)," ")</f>
        <v> </v>
      </c>
      <c r="L29" s="193" t="str">
        <f>_xlfn.IFERROR(VLOOKUP(H29,'KAYIT LİSTESİ'!$B$4:$H$113,5,0)," ")</f>
        <v> </v>
      </c>
      <c r="M29" s="193" t="str">
        <f>_xlfn.IFERROR(VLOOKUP(H29,'KAYIT LİSTESİ'!$B$4:$H$113,6,0)," ")</f>
        <v> </v>
      </c>
    </row>
    <row r="30" spans="1:13" s="70" customFormat="1" ht="20.25" customHeight="1">
      <c r="A30" s="77">
        <v>3</v>
      </c>
      <c r="B30" s="77"/>
      <c r="C30" s="193" t="str">
        <f>_xlfn.IFERROR(VLOOKUP(B30,'KAYIT LİSTESİ'!$B$4:$H$113,3,0)," ")</f>
        <v> </v>
      </c>
      <c r="D30" s="91" t="str">
        <f>_xlfn.IFERROR(VLOOKUP(B30,'KAYIT LİSTESİ'!$B$4:$H$113,4,0)," ")</f>
        <v> </v>
      </c>
      <c r="E30" s="266" t="str">
        <f>_xlfn.IFERROR(VLOOKUP(B30,'KAYIT LİSTESİ'!$B$4:$H$113,5,0)," ")</f>
        <v> </v>
      </c>
      <c r="F30" s="266" t="str">
        <f>_xlfn.IFERROR(VLOOKUP(B30,'KAYIT LİSTESİ'!$B$4:$H$113,6,0)," ")</f>
        <v> </v>
      </c>
      <c r="G30" s="250"/>
      <c r="H30" s="77">
        <v>3</v>
      </c>
      <c r="I30" s="77"/>
      <c r="J30" s="193" t="str">
        <f>_xlfn.IFERROR(VLOOKUP(H30,'KAYIT LİSTESİ'!$B$4:$H$113,3,0)," ")</f>
        <v> </v>
      </c>
      <c r="K30" s="91" t="str">
        <f>_xlfn.IFERROR(VLOOKUP(H30,'KAYIT LİSTESİ'!$B$4:$H$113,4,0)," ")</f>
        <v> </v>
      </c>
      <c r="L30" s="266" t="str">
        <f>_xlfn.IFERROR(VLOOKUP(H30,'KAYIT LİSTESİ'!$B$4:$H$113,5,0)," ")</f>
        <v> </v>
      </c>
      <c r="M30" s="266" t="str">
        <f>_xlfn.IFERROR(VLOOKUP(H30,'KAYIT LİSTESİ'!$B$4:$H$113,6,0)," ")</f>
        <v> </v>
      </c>
    </row>
    <row r="31" spans="1:13" s="70" customFormat="1" ht="20.25" customHeight="1">
      <c r="A31" s="77">
        <v>4</v>
      </c>
      <c r="B31" s="77"/>
      <c r="C31" s="193" t="str">
        <f>_xlfn.IFERROR(VLOOKUP(B31,'KAYIT LİSTESİ'!$B$4:$H$113,3,0)," ")</f>
        <v> </v>
      </c>
      <c r="D31" s="91" t="str">
        <f>_xlfn.IFERROR(VLOOKUP(B31,'KAYIT LİSTESİ'!$B$4:$H$113,4,0)," ")</f>
        <v> </v>
      </c>
      <c r="E31" s="266" t="str">
        <f>_xlfn.IFERROR(VLOOKUP(B31,'KAYIT LİSTESİ'!$B$4:$H$113,5,0)," ")</f>
        <v> </v>
      </c>
      <c r="F31" s="266" t="str">
        <f>_xlfn.IFERROR(VLOOKUP(B31,'KAYIT LİSTESİ'!$B$4:$H$113,6,0)," ")</f>
        <v> </v>
      </c>
      <c r="G31" s="250"/>
      <c r="H31" s="77">
        <v>4</v>
      </c>
      <c r="I31" s="77"/>
      <c r="J31" s="193" t="str">
        <f>_xlfn.IFERROR(VLOOKUP(H31,'KAYIT LİSTESİ'!$B$4:$H$113,3,0)," ")</f>
        <v> </v>
      </c>
      <c r="K31" s="91" t="str">
        <f>_xlfn.IFERROR(VLOOKUP(H31,'KAYIT LİSTESİ'!$B$4:$H$113,4,0)," ")</f>
        <v> </v>
      </c>
      <c r="L31" s="266" t="str">
        <f>_xlfn.IFERROR(VLOOKUP(H31,'KAYIT LİSTESİ'!$B$4:$H$113,5,0)," ")</f>
        <v> </v>
      </c>
      <c r="M31" s="266" t="str">
        <f>_xlfn.IFERROR(VLOOKUP(H31,'KAYIT LİSTESİ'!$B$4:$H$113,6,0)," ")</f>
        <v> </v>
      </c>
    </row>
    <row r="32" spans="1:13" s="70" customFormat="1" ht="20.25" customHeight="1">
      <c r="A32" s="77">
        <v>5</v>
      </c>
      <c r="B32" s="77"/>
      <c r="C32" s="193" t="str">
        <f>_xlfn.IFERROR(VLOOKUP(B32,'KAYIT LİSTESİ'!$B$4:$H$113,3,0)," ")</f>
        <v> </v>
      </c>
      <c r="D32" s="91" t="str">
        <f>_xlfn.IFERROR(VLOOKUP(B32,'KAYIT LİSTESİ'!$B$4:$H$113,4,0)," ")</f>
        <v> </v>
      </c>
      <c r="E32" s="266" t="str">
        <f>_xlfn.IFERROR(VLOOKUP(B32,'KAYIT LİSTESİ'!$B$4:$H$113,5,0)," ")</f>
        <v> </v>
      </c>
      <c r="F32" s="266" t="str">
        <f>_xlfn.IFERROR(VLOOKUP(B32,'KAYIT LİSTESİ'!$B$4:$H$113,6,0)," ")</f>
        <v> </v>
      </c>
      <c r="G32" s="250"/>
      <c r="H32" s="77">
        <v>5</v>
      </c>
      <c r="I32" s="77"/>
      <c r="J32" s="193" t="str">
        <f>_xlfn.IFERROR(VLOOKUP(H32,'KAYIT LİSTESİ'!$B$4:$H$113,3,0)," ")</f>
        <v> </v>
      </c>
      <c r="K32" s="91" t="str">
        <f>_xlfn.IFERROR(VLOOKUP(H32,'KAYIT LİSTESİ'!$B$4:$H$113,4,0)," ")</f>
        <v> </v>
      </c>
      <c r="L32" s="266" t="str">
        <f>_xlfn.IFERROR(VLOOKUP(H32,'KAYIT LİSTESİ'!$B$4:$H$113,5,0)," ")</f>
        <v> </v>
      </c>
      <c r="M32" s="266" t="str">
        <f>_xlfn.IFERROR(VLOOKUP(H32,'KAYIT LİSTESİ'!$B$4:$H$113,6,0)," ")</f>
        <v> </v>
      </c>
    </row>
    <row r="33" spans="1:13" s="70" customFormat="1" ht="20.25" customHeight="1">
      <c r="A33" s="77">
        <v>6</v>
      </c>
      <c r="B33" s="77"/>
      <c r="C33" s="193" t="str">
        <f>_xlfn.IFERROR(VLOOKUP(B33,'KAYIT LİSTESİ'!$B$4:$H$113,3,0)," ")</f>
        <v> </v>
      </c>
      <c r="D33" s="91" t="str">
        <f>_xlfn.IFERROR(VLOOKUP(B33,'KAYIT LİSTESİ'!$B$4:$H$113,4,0)," ")</f>
        <v> </v>
      </c>
      <c r="E33" s="193" t="str">
        <f>_xlfn.IFERROR(VLOOKUP(B33,'KAYIT LİSTESİ'!$B$4:$H$113,5,0)," ")</f>
        <v> </v>
      </c>
      <c r="F33" s="193" t="str">
        <f>_xlfn.IFERROR(VLOOKUP(B33,'KAYIT LİSTESİ'!$B$4:$H$113,6,0)," ")</f>
        <v> </v>
      </c>
      <c r="G33" s="250"/>
      <c r="H33" s="77">
        <v>6</v>
      </c>
      <c r="I33" s="77"/>
      <c r="J33" s="193" t="str">
        <f>_xlfn.IFERROR(VLOOKUP(H33,'KAYIT LİSTESİ'!$B$4:$H$113,3,0)," ")</f>
        <v> </v>
      </c>
      <c r="K33" s="91" t="str">
        <f>_xlfn.IFERROR(VLOOKUP(H33,'KAYIT LİSTESİ'!$B$4:$H$113,4,0)," ")</f>
        <v> </v>
      </c>
      <c r="L33" s="193" t="str">
        <f>_xlfn.IFERROR(VLOOKUP(H33,'KAYIT LİSTESİ'!$B$4:$H$113,5,0)," ")</f>
        <v> </v>
      </c>
      <c r="M33" s="193" t="str">
        <f>_xlfn.IFERROR(VLOOKUP(H33,'KAYIT LİSTESİ'!$B$4:$H$113,6,0)," ")</f>
        <v> </v>
      </c>
    </row>
    <row r="34" spans="1:13" s="70" customFormat="1" ht="20.25" customHeight="1">
      <c r="A34" s="77">
        <v>7</v>
      </c>
      <c r="B34" s="77"/>
      <c r="C34" s="193" t="str">
        <f>_xlfn.IFERROR(VLOOKUP(B34,'KAYIT LİSTESİ'!$B$4:$H$113,3,0)," ")</f>
        <v> </v>
      </c>
      <c r="D34" s="91" t="str">
        <f>_xlfn.IFERROR(VLOOKUP(B34,'KAYIT LİSTESİ'!$B$4:$H$113,4,0)," ")</f>
        <v> </v>
      </c>
      <c r="E34" s="193" t="str">
        <f>_xlfn.IFERROR(VLOOKUP(B34,'KAYIT LİSTESİ'!$B$4:$H$113,5,0)," ")</f>
        <v> </v>
      </c>
      <c r="F34" s="193" t="str">
        <f>_xlfn.IFERROR(VLOOKUP(B34,'KAYIT LİSTESİ'!$B$4:$H$113,6,0)," ")</f>
        <v> </v>
      </c>
      <c r="G34" s="250"/>
      <c r="H34" s="77">
        <v>7</v>
      </c>
      <c r="I34" s="77"/>
      <c r="J34" s="193" t="str">
        <f>_xlfn.IFERROR(VLOOKUP(H34,'KAYIT LİSTESİ'!$B$4:$H$113,3,0)," ")</f>
        <v> </v>
      </c>
      <c r="K34" s="91" t="str">
        <f>_xlfn.IFERROR(VLOOKUP(H34,'KAYIT LİSTESİ'!$B$4:$H$113,4,0)," ")</f>
        <v> </v>
      </c>
      <c r="L34" s="193" t="str">
        <f>_xlfn.IFERROR(VLOOKUP(H34,'KAYIT LİSTESİ'!$B$4:$H$113,5,0)," ")</f>
        <v> </v>
      </c>
      <c r="M34" s="193" t="str">
        <f>_xlfn.IFERROR(VLOOKUP(H34,'KAYIT LİSTESİ'!$B$4:$H$113,6,0)," ")</f>
        <v> </v>
      </c>
    </row>
    <row r="35" spans="1:13" s="70" customFormat="1" ht="20.25" customHeight="1">
      <c r="A35" s="77">
        <v>8</v>
      </c>
      <c r="B35" s="77"/>
      <c r="C35" s="193" t="str">
        <f>_xlfn.IFERROR(VLOOKUP(B35,'KAYIT LİSTESİ'!$B$4:$H$113,3,0)," ")</f>
        <v> </v>
      </c>
      <c r="D35" s="91" t="str">
        <f>_xlfn.IFERROR(VLOOKUP(B35,'KAYIT LİSTESİ'!$B$4:$H$113,4,0)," ")</f>
        <v> </v>
      </c>
      <c r="E35" s="193" t="str">
        <f>_xlfn.IFERROR(VLOOKUP(B35,'KAYIT LİSTESİ'!$B$4:$H$113,5,0)," ")</f>
        <v> </v>
      </c>
      <c r="F35" s="193" t="str">
        <f>_xlfn.IFERROR(VLOOKUP(B35,'KAYIT LİSTESİ'!$B$4:$H$113,6,0)," ")</f>
        <v> </v>
      </c>
      <c r="G35" s="250"/>
      <c r="H35" s="77">
        <v>8</v>
      </c>
      <c r="I35" s="77"/>
      <c r="J35" s="193" t="str">
        <f>_xlfn.IFERROR(VLOOKUP(H35,'KAYIT LİSTESİ'!$B$4:$H$113,3,0)," ")</f>
        <v> </v>
      </c>
      <c r="K35" s="91" t="str">
        <f>_xlfn.IFERROR(VLOOKUP(H35,'KAYIT LİSTESİ'!$B$4:$H$113,4,0)," ")</f>
        <v> </v>
      </c>
      <c r="L35" s="193" t="str">
        <f>_xlfn.IFERROR(VLOOKUP(H35,'KAYIT LİSTESİ'!$B$4:$H$113,5,0)," ")</f>
        <v> </v>
      </c>
      <c r="M35" s="193" t="str">
        <f>_xlfn.IFERROR(VLOOKUP(H35,'KAYIT LİSTESİ'!$B$4:$H$113,6,0)," ")</f>
        <v> </v>
      </c>
    </row>
    <row r="36" spans="1:13" s="70" customFormat="1" ht="20.25" customHeight="1">
      <c r="A36" s="77">
        <v>9</v>
      </c>
      <c r="B36" s="77"/>
      <c r="C36" s="193" t="str">
        <f>_xlfn.IFERROR(VLOOKUP(B36,'KAYIT LİSTESİ'!$B$4:$H$113,3,0)," ")</f>
        <v> </v>
      </c>
      <c r="D36" s="91" t="str">
        <f>_xlfn.IFERROR(VLOOKUP(B36,'KAYIT LİSTESİ'!$B$4:$H$113,4,0)," ")</f>
        <v> </v>
      </c>
      <c r="E36" s="193" t="str">
        <f>_xlfn.IFERROR(VLOOKUP(B36,'KAYIT LİSTESİ'!$B$4:$H$113,5,0)," ")</f>
        <v> </v>
      </c>
      <c r="F36" s="193" t="str">
        <f>_xlfn.IFERROR(VLOOKUP(B36,'KAYIT LİSTESİ'!$B$4:$H$113,6,0)," ")</f>
        <v> </v>
      </c>
      <c r="G36" s="255"/>
      <c r="H36" s="77">
        <v>9</v>
      </c>
      <c r="I36" s="77"/>
      <c r="J36" s="193" t="str">
        <f>_xlfn.IFERROR(VLOOKUP(H36,'KAYIT LİSTESİ'!$B$4:$H$113,3,0)," ")</f>
        <v> </v>
      </c>
      <c r="K36" s="91" t="str">
        <f>_xlfn.IFERROR(VLOOKUP(H36,'KAYIT LİSTESİ'!$B$4:$H$113,4,0)," ")</f>
        <v> </v>
      </c>
      <c r="L36" s="193" t="str">
        <f>_xlfn.IFERROR(VLOOKUP(H36,'KAYIT LİSTESİ'!$B$4:$H$113,5,0)," ")</f>
        <v> </v>
      </c>
      <c r="M36" s="193" t="str">
        <f>_xlfn.IFERROR(VLOOKUP(H36,'KAYIT LİSTESİ'!$B$4:$H$113,6,0)," ")</f>
        <v> </v>
      </c>
    </row>
    <row r="37" spans="1:13" s="70" customFormat="1" ht="20.25" customHeight="1">
      <c r="A37" s="77">
        <v>10</v>
      </c>
      <c r="B37" s="77"/>
      <c r="C37" s="193" t="str">
        <f>_xlfn.IFERROR(VLOOKUP(B37,'KAYIT LİSTESİ'!$B$4:$H$113,3,0)," ")</f>
        <v> </v>
      </c>
      <c r="D37" s="91" t="str">
        <f>_xlfn.IFERROR(VLOOKUP(B37,'KAYIT LİSTESİ'!$B$4:$H$113,4,0)," ")</f>
        <v> </v>
      </c>
      <c r="E37" s="193" t="str">
        <f>_xlfn.IFERROR(VLOOKUP(B37,'KAYIT LİSTESİ'!$B$4:$H$113,5,0)," ")</f>
        <v> </v>
      </c>
      <c r="F37" s="193" t="str">
        <f>_xlfn.IFERROR(VLOOKUP(B37,'KAYIT LİSTESİ'!$B$4:$H$113,6,0)," ")</f>
        <v> </v>
      </c>
      <c r="G37" s="255"/>
      <c r="H37" s="77">
        <v>10</v>
      </c>
      <c r="I37" s="77"/>
      <c r="J37" s="193" t="str">
        <f>_xlfn.IFERROR(VLOOKUP(H37,'KAYIT LİSTESİ'!$B$4:$H$113,3,0)," ")</f>
        <v> </v>
      </c>
      <c r="K37" s="91" t="str">
        <f>_xlfn.IFERROR(VLOOKUP(H37,'KAYIT LİSTESİ'!$B$4:$H$113,4,0)," ")</f>
        <v> </v>
      </c>
      <c r="L37" s="193" t="str">
        <f>_xlfn.IFERROR(VLOOKUP(H37,'KAYIT LİSTESİ'!$B$4:$H$113,5,0)," ")</f>
        <v> </v>
      </c>
      <c r="M37" s="193" t="str">
        <f>_xlfn.IFERROR(VLOOKUP(H37,'KAYIT LİSTESİ'!$B$4:$H$113,6,0)," ")</f>
        <v> </v>
      </c>
    </row>
    <row r="38" spans="1:13" s="4" customFormat="1" ht="17.25" customHeight="1">
      <c r="A38" s="609" t="s">
        <v>698</v>
      </c>
      <c r="B38" s="609"/>
      <c r="C38" s="609"/>
      <c r="D38" s="609"/>
      <c r="E38" s="609"/>
      <c r="F38" s="242" t="s">
        <v>718</v>
      </c>
      <c r="G38" s="242"/>
      <c r="H38" s="609" t="s">
        <v>699</v>
      </c>
      <c r="I38" s="609"/>
      <c r="J38" s="609"/>
      <c r="K38" s="609"/>
      <c r="L38" s="609"/>
      <c r="M38" s="242" t="s">
        <v>719</v>
      </c>
    </row>
    <row r="39" spans="1:13" ht="28.5" customHeight="1">
      <c r="A39" s="247" t="s">
        <v>5</v>
      </c>
      <c r="B39" s="247"/>
      <c r="C39" s="248" t="s">
        <v>81</v>
      </c>
      <c r="D39" s="248" t="s">
        <v>18</v>
      </c>
      <c r="E39" s="247" t="s">
        <v>6</v>
      </c>
      <c r="F39" s="247" t="s">
        <v>21</v>
      </c>
      <c r="G39" s="249"/>
      <c r="H39" s="247" t="s">
        <v>5</v>
      </c>
      <c r="I39" s="247"/>
      <c r="J39" s="248" t="s">
        <v>81</v>
      </c>
      <c r="K39" s="248" t="s">
        <v>18</v>
      </c>
      <c r="L39" s="247" t="s">
        <v>6</v>
      </c>
      <c r="M39" s="247" t="s">
        <v>21</v>
      </c>
    </row>
    <row r="40" spans="1:13" s="70" customFormat="1" ht="20.25" customHeight="1">
      <c r="A40" s="77">
        <v>1</v>
      </c>
      <c r="B40" s="77"/>
      <c r="C40" s="193" t="str">
        <f>_xlfn.IFERROR(VLOOKUP(B40,'KAYIT LİSTESİ'!$B$4:$H$113,3,0)," ")</f>
        <v> </v>
      </c>
      <c r="D40" s="91" t="str">
        <f>_xlfn.IFERROR(VLOOKUP(B40,'KAYIT LİSTESİ'!$B$4:$H$113,4,0)," ")</f>
        <v> </v>
      </c>
      <c r="E40" s="193" t="str">
        <f>_xlfn.IFERROR(VLOOKUP(B40,'KAYIT LİSTESİ'!$B$4:$H$113,5,0)," ")</f>
        <v> </v>
      </c>
      <c r="F40" s="193" t="str">
        <f>_xlfn.IFERROR(VLOOKUP(B40,'KAYIT LİSTESİ'!$B$4:$H$113,6,0)," ")</f>
        <v> </v>
      </c>
      <c r="G40" s="250"/>
      <c r="H40" s="77">
        <v>1</v>
      </c>
      <c r="I40" s="77"/>
      <c r="J40" s="193" t="str">
        <f>_xlfn.IFERROR(VLOOKUP(H40,'KAYIT LİSTESİ'!$B$4:$H$113,3,0)," ")</f>
        <v> </v>
      </c>
      <c r="K40" s="91" t="str">
        <f>_xlfn.IFERROR(VLOOKUP(H40,'KAYIT LİSTESİ'!$B$4:$H$113,4,0)," ")</f>
        <v> </v>
      </c>
      <c r="L40" s="193" t="str">
        <f>_xlfn.IFERROR(VLOOKUP(H40,'KAYIT LİSTESİ'!$B$4:$H$113,5,0)," ")</f>
        <v> </v>
      </c>
      <c r="M40" s="193" t="str">
        <f>_xlfn.IFERROR(VLOOKUP(H40,'KAYIT LİSTESİ'!$B$4:$H$113,6,0)," ")</f>
        <v> </v>
      </c>
    </row>
    <row r="41" spans="1:13" s="70" customFormat="1" ht="20.25" customHeight="1">
      <c r="A41" s="77">
        <v>2</v>
      </c>
      <c r="B41" s="77"/>
      <c r="C41" s="193" t="str">
        <f>_xlfn.IFERROR(VLOOKUP(B41,'KAYIT LİSTESİ'!$B$4:$H$113,3,0)," ")</f>
        <v> </v>
      </c>
      <c r="D41" s="91" t="str">
        <f>_xlfn.IFERROR(VLOOKUP(B41,'KAYIT LİSTESİ'!$B$4:$H$113,4,0)," ")</f>
        <v> </v>
      </c>
      <c r="E41" s="193" t="str">
        <f>_xlfn.IFERROR(VLOOKUP(B41,'KAYIT LİSTESİ'!$B$4:$H$113,5,0)," ")</f>
        <v> </v>
      </c>
      <c r="F41" s="193" t="str">
        <f>_xlfn.IFERROR(VLOOKUP(B41,'KAYIT LİSTESİ'!$B$4:$H$113,6,0)," ")</f>
        <v> </v>
      </c>
      <c r="G41" s="250"/>
      <c r="H41" s="77">
        <v>2</v>
      </c>
      <c r="I41" s="77"/>
      <c r="J41" s="193" t="str">
        <f>_xlfn.IFERROR(VLOOKUP(H41,'KAYIT LİSTESİ'!$B$4:$H$113,3,0)," ")</f>
        <v> </v>
      </c>
      <c r="K41" s="91" t="str">
        <f>_xlfn.IFERROR(VLOOKUP(H41,'KAYIT LİSTESİ'!$B$4:$H$113,4,0)," ")</f>
        <v> </v>
      </c>
      <c r="L41" s="193" t="str">
        <f>_xlfn.IFERROR(VLOOKUP(H41,'KAYIT LİSTESİ'!$B$4:$H$113,5,0)," ")</f>
        <v> </v>
      </c>
      <c r="M41" s="193" t="str">
        <f>_xlfn.IFERROR(VLOOKUP(H41,'KAYIT LİSTESİ'!$B$4:$H$113,6,0)," ")</f>
        <v> </v>
      </c>
    </row>
    <row r="42" spans="1:13" s="70" customFormat="1" ht="20.25" customHeight="1">
      <c r="A42" s="77">
        <v>3</v>
      </c>
      <c r="B42" s="77"/>
      <c r="C42" s="193" t="str">
        <f>_xlfn.IFERROR(VLOOKUP(B42,'KAYIT LİSTESİ'!$B$4:$H$113,3,0)," ")</f>
        <v> </v>
      </c>
      <c r="D42" s="91" t="str">
        <f>_xlfn.IFERROR(VLOOKUP(B42,'KAYIT LİSTESİ'!$B$4:$H$113,4,0)," ")</f>
        <v> </v>
      </c>
      <c r="E42" s="266" t="str">
        <f>_xlfn.IFERROR(VLOOKUP(B42,'KAYIT LİSTESİ'!$B$4:$H$113,5,0)," ")</f>
        <v> </v>
      </c>
      <c r="F42" s="266" t="str">
        <f>_xlfn.IFERROR(VLOOKUP(B42,'KAYIT LİSTESİ'!$B$4:$H$113,6,0)," ")</f>
        <v> </v>
      </c>
      <c r="G42" s="250"/>
      <c r="H42" s="77">
        <v>3</v>
      </c>
      <c r="I42" s="77"/>
      <c r="J42" s="193" t="str">
        <f>_xlfn.IFERROR(VLOOKUP(H42,'KAYIT LİSTESİ'!$B$4:$H$113,3,0)," ")</f>
        <v> </v>
      </c>
      <c r="K42" s="91" t="str">
        <f>_xlfn.IFERROR(VLOOKUP(H42,'KAYIT LİSTESİ'!$B$4:$H$113,4,0)," ")</f>
        <v> </v>
      </c>
      <c r="L42" s="266" t="str">
        <f>_xlfn.IFERROR(VLOOKUP(H42,'KAYIT LİSTESİ'!$B$4:$H$113,5,0)," ")</f>
        <v> </v>
      </c>
      <c r="M42" s="266" t="str">
        <f>_xlfn.IFERROR(VLOOKUP(H42,'KAYIT LİSTESİ'!$B$4:$H$113,6,0)," ")</f>
        <v> </v>
      </c>
    </row>
    <row r="43" spans="1:13" s="70" customFormat="1" ht="20.25" customHeight="1">
      <c r="A43" s="77">
        <v>4</v>
      </c>
      <c r="B43" s="77"/>
      <c r="C43" s="193" t="str">
        <f>_xlfn.IFERROR(VLOOKUP(B43,'KAYIT LİSTESİ'!$B$4:$H$113,3,0)," ")</f>
        <v> </v>
      </c>
      <c r="D43" s="91" t="str">
        <f>_xlfn.IFERROR(VLOOKUP(B43,'KAYIT LİSTESİ'!$B$4:$H$113,4,0)," ")</f>
        <v> </v>
      </c>
      <c r="E43" s="266" t="str">
        <f>_xlfn.IFERROR(VLOOKUP(B43,'KAYIT LİSTESİ'!$B$4:$H$113,5,0)," ")</f>
        <v> </v>
      </c>
      <c r="F43" s="266" t="str">
        <f>_xlfn.IFERROR(VLOOKUP(B43,'KAYIT LİSTESİ'!$B$4:$H$113,6,0)," ")</f>
        <v> </v>
      </c>
      <c r="G43" s="250"/>
      <c r="H43" s="77">
        <v>4</v>
      </c>
      <c r="I43" s="77"/>
      <c r="J43" s="193" t="str">
        <f>_xlfn.IFERROR(VLOOKUP(H43,'KAYIT LİSTESİ'!$B$4:$H$113,3,0)," ")</f>
        <v> </v>
      </c>
      <c r="K43" s="91" t="str">
        <f>_xlfn.IFERROR(VLOOKUP(H43,'KAYIT LİSTESİ'!$B$4:$H$113,4,0)," ")</f>
        <v> </v>
      </c>
      <c r="L43" s="266" t="str">
        <f>_xlfn.IFERROR(VLOOKUP(H43,'KAYIT LİSTESİ'!$B$4:$H$113,5,0)," ")</f>
        <v> </v>
      </c>
      <c r="M43" s="266" t="str">
        <f>_xlfn.IFERROR(VLOOKUP(H43,'KAYIT LİSTESİ'!$B$4:$H$113,6,0)," ")</f>
        <v> </v>
      </c>
    </row>
    <row r="44" spans="1:13" s="70" customFormat="1" ht="20.25" customHeight="1">
      <c r="A44" s="77">
        <v>5</v>
      </c>
      <c r="B44" s="77"/>
      <c r="C44" s="193" t="str">
        <f>_xlfn.IFERROR(VLOOKUP(B44,'KAYIT LİSTESİ'!$B$4:$H$113,3,0)," ")</f>
        <v> </v>
      </c>
      <c r="D44" s="91" t="str">
        <f>_xlfn.IFERROR(VLOOKUP(B44,'KAYIT LİSTESİ'!$B$4:$H$113,4,0)," ")</f>
        <v> </v>
      </c>
      <c r="E44" s="266" t="str">
        <f>_xlfn.IFERROR(VLOOKUP(B44,'KAYIT LİSTESİ'!$B$4:$H$113,5,0)," ")</f>
        <v> </v>
      </c>
      <c r="F44" s="266" t="str">
        <f>_xlfn.IFERROR(VLOOKUP(B44,'KAYIT LİSTESİ'!$B$4:$H$113,6,0)," ")</f>
        <v> </v>
      </c>
      <c r="G44" s="250"/>
      <c r="H44" s="77">
        <v>5</v>
      </c>
      <c r="I44" s="77"/>
      <c r="J44" s="193" t="str">
        <f>_xlfn.IFERROR(VLOOKUP(H44,'KAYIT LİSTESİ'!$B$4:$H$113,3,0)," ")</f>
        <v> </v>
      </c>
      <c r="K44" s="91" t="str">
        <f>_xlfn.IFERROR(VLOOKUP(H44,'KAYIT LİSTESİ'!$B$4:$H$113,4,0)," ")</f>
        <v> </v>
      </c>
      <c r="L44" s="266" t="str">
        <f>_xlfn.IFERROR(VLOOKUP(H44,'KAYIT LİSTESİ'!$B$4:$H$113,5,0)," ")</f>
        <v> </v>
      </c>
      <c r="M44" s="266" t="str">
        <f>_xlfn.IFERROR(VLOOKUP(H44,'KAYIT LİSTESİ'!$B$4:$H$113,6,0)," ")</f>
        <v> </v>
      </c>
    </row>
    <row r="45" spans="1:13" s="70" customFormat="1" ht="20.25" customHeight="1">
      <c r="A45" s="77">
        <v>6</v>
      </c>
      <c r="B45" s="77"/>
      <c r="C45" s="193" t="str">
        <f>_xlfn.IFERROR(VLOOKUP(B45,'KAYIT LİSTESİ'!$B$4:$H$113,3,0)," ")</f>
        <v> </v>
      </c>
      <c r="D45" s="91" t="str">
        <f>_xlfn.IFERROR(VLOOKUP(B45,'KAYIT LİSTESİ'!$B$4:$H$113,4,0)," ")</f>
        <v> </v>
      </c>
      <c r="E45" s="193" t="str">
        <f>_xlfn.IFERROR(VLOOKUP(B45,'KAYIT LİSTESİ'!$B$4:$H$113,5,0)," ")</f>
        <v> </v>
      </c>
      <c r="F45" s="193" t="str">
        <f>_xlfn.IFERROR(VLOOKUP(B45,'KAYIT LİSTESİ'!$B$4:$H$113,6,0)," ")</f>
        <v> </v>
      </c>
      <c r="G45" s="250"/>
      <c r="H45" s="77">
        <v>6</v>
      </c>
      <c r="I45" s="77"/>
      <c r="J45" s="193" t="str">
        <f>_xlfn.IFERROR(VLOOKUP(H45,'KAYIT LİSTESİ'!$B$4:$H$113,3,0)," ")</f>
        <v> </v>
      </c>
      <c r="K45" s="91" t="str">
        <f>_xlfn.IFERROR(VLOOKUP(H45,'KAYIT LİSTESİ'!$B$4:$H$113,4,0)," ")</f>
        <v> </v>
      </c>
      <c r="L45" s="193" t="str">
        <f>_xlfn.IFERROR(VLOOKUP(H45,'KAYIT LİSTESİ'!$B$4:$H$113,5,0)," ")</f>
        <v> </v>
      </c>
      <c r="M45" s="193" t="str">
        <f>_xlfn.IFERROR(VLOOKUP(H45,'KAYIT LİSTESİ'!$B$4:$H$113,6,0)," ")</f>
        <v> </v>
      </c>
    </row>
    <row r="46" spans="1:13" s="70" customFormat="1" ht="20.25" customHeight="1">
      <c r="A46" s="77">
        <v>7</v>
      </c>
      <c r="B46" s="77"/>
      <c r="C46" s="193" t="str">
        <f>_xlfn.IFERROR(VLOOKUP(B46,'KAYIT LİSTESİ'!$B$4:$H$113,3,0)," ")</f>
        <v> </v>
      </c>
      <c r="D46" s="91" t="str">
        <f>_xlfn.IFERROR(VLOOKUP(B46,'KAYIT LİSTESİ'!$B$4:$H$113,4,0)," ")</f>
        <v> </v>
      </c>
      <c r="E46" s="193" t="str">
        <f>_xlfn.IFERROR(VLOOKUP(B46,'KAYIT LİSTESİ'!$B$4:$H$113,5,0)," ")</f>
        <v> </v>
      </c>
      <c r="F46" s="193" t="str">
        <f>_xlfn.IFERROR(VLOOKUP(B46,'KAYIT LİSTESİ'!$B$4:$H$113,6,0)," ")</f>
        <v> </v>
      </c>
      <c r="G46" s="250"/>
      <c r="H46" s="77">
        <v>7</v>
      </c>
      <c r="I46" s="77"/>
      <c r="J46" s="193" t="str">
        <f>_xlfn.IFERROR(VLOOKUP(H46,'KAYIT LİSTESİ'!$B$4:$H$113,3,0)," ")</f>
        <v> </v>
      </c>
      <c r="K46" s="91" t="str">
        <f>_xlfn.IFERROR(VLOOKUP(H46,'KAYIT LİSTESİ'!$B$4:$H$113,4,0)," ")</f>
        <v> </v>
      </c>
      <c r="L46" s="193" t="str">
        <f>_xlfn.IFERROR(VLOOKUP(H46,'KAYIT LİSTESİ'!$B$4:$H$113,5,0)," ")</f>
        <v> </v>
      </c>
      <c r="M46" s="193" t="str">
        <f>_xlfn.IFERROR(VLOOKUP(H46,'KAYIT LİSTESİ'!$B$4:$H$113,6,0)," ")</f>
        <v> </v>
      </c>
    </row>
    <row r="47" spans="1:13" s="70" customFormat="1" ht="20.25" customHeight="1">
      <c r="A47" s="77">
        <v>8</v>
      </c>
      <c r="B47" s="77"/>
      <c r="C47" s="193" t="str">
        <f>_xlfn.IFERROR(VLOOKUP(B47,'KAYIT LİSTESİ'!$B$4:$H$113,3,0)," ")</f>
        <v> </v>
      </c>
      <c r="D47" s="91" t="str">
        <f>_xlfn.IFERROR(VLOOKUP(B47,'KAYIT LİSTESİ'!$B$4:$H$113,4,0)," ")</f>
        <v> </v>
      </c>
      <c r="E47" s="193" t="str">
        <f>_xlfn.IFERROR(VLOOKUP(B47,'KAYIT LİSTESİ'!$B$4:$H$113,5,0)," ")</f>
        <v> </v>
      </c>
      <c r="F47" s="193" t="str">
        <f>_xlfn.IFERROR(VLOOKUP(B47,'KAYIT LİSTESİ'!$B$4:$H$113,6,0)," ")</f>
        <v> </v>
      </c>
      <c r="G47" s="250"/>
      <c r="H47" s="77">
        <v>8</v>
      </c>
      <c r="I47" s="77"/>
      <c r="J47" s="193" t="str">
        <f>_xlfn.IFERROR(VLOOKUP(H47,'KAYIT LİSTESİ'!$B$4:$H$113,3,0)," ")</f>
        <v> </v>
      </c>
      <c r="K47" s="91" t="str">
        <f>_xlfn.IFERROR(VLOOKUP(H47,'KAYIT LİSTESİ'!$B$4:$H$113,4,0)," ")</f>
        <v> </v>
      </c>
      <c r="L47" s="193" t="str">
        <f>_xlfn.IFERROR(VLOOKUP(H47,'KAYIT LİSTESİ'!$B$4:$H$113,5,0)," ")</f>
        <v> </v>
      </c>
      <c r="M47" s="193" t="str">
        <f>_xlfn.IFERROR(VLOOKUP(H47,'KAYIT LİSTESİ'!$B$4:$H$113,6,0)," ")</f>
        <v> </v>
      </c>
    </row>
  </sheetData>
  <sheetProtection/>
  <mergeCells count="4">
    <mergeCell ref="A1:M1"/>
    <mergeCell ref="A2:M2"/>
    <mergeCell ref="A38:E38"/>
    <mergeCell ref="H38:L38"/>
  </mergeCells>
  <printOptions horizontalCentered="1"/>
  <pageMargins left="0.4330708661417323" right="0.15748031496062992" top="0.35433070866141736" bottom="0.2362204724409449" header="0.2755905511811024" footer="0.15748031496062992"/>
  <pageSetup horizontalDpi="300" verticalDpi="300" orientation="portrait" paperSize="9" scale="48" r:id="rId2"/>
  <drawing r:id="rId1"/>
</worksheet>
</file>

<file path=xl/worksheets/sheet25.xml><?xml version="1.0" encoding="utf-8"?>
<worksheet xmlns="http://schemas.openxmlformats.org/spreadsheetml/2006/main" xmlns:r="http://schemas.openxmlformats.org/officeDocument/2006/relationships">
  <sheetPr>
    <tabColor rgb="FF66FF33"/>
  </sheetPr>
  <dimension ref="A1:M498"/>
  <sheetViews>
    <sheetView zoomScalePageLayoutView="0" workbookViewId="0" topLeftCell="A4">
      <selection activeCell="H224" sqref="H224"/>
    </sheetView>
  </sheetViews>
  <sheetFormatPr defaultColWidth="9.140625" defaultRowHeight="12.75"/>
  <cols>
    <col min="1" max="1" width="4.7109375" style="104" bestFit="1" customWidth="1"/>
    <col min="2" max="2" width="17.421875" style="154" bestFit="1" customWidth="1"/>
    <col min="3" max="3" width="10.421875" style="2" bestFit="1" customWidth="1"/>
    <col min="4" max="4" width="17.421875" style="117" customWidth="1"/>
    <col min="5" max="5" width="19.140625" style="117"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96" customFormat="1" ht="42" customHeight="1">
      <c r="A1" s="624" t="str">
        <f>'YARIŞMA BİLGİLERİ'!F19</f>
        <v>Federasyon Deneme Atletizm Yarışmaları</v>
      </c>
      <c r="B1" s="624"/>
      <c r="C1" s="624"/>
      <c r="D1" s="624"/>
      <c r="E1" s="624"/>
      <c r="F1" s="624"/>
      <c r="G1" s="624"/>
      <c r="H1" s="624"/>
      <c r="I1" s="624"/>
      <c r="J1" s="624"/>
      <c r="K1" s="116" t="str">
        <f>'YARIŞMA BİLGİLERİ'!F20</f>
        <v>ANKARA</v>
      </c>
      <c r="L1" s="623"/>
      <c r="M1" s="623"/>
    </row>
    <row r="2" spans="1:13" s="103" customFormat="1" ht="27.75" customHeight="1">
      <c r="A2" s="97" t="s">
        <v>22</v>
      </c>
      <c r="B2" s="118" t="s">
        <v>32</v>
      </c>
      <c r="C2" s="99" t="s">
        <v>18</v>
      </c>
      <c r="D2" s="100" t="s">
        <v>23</v>
      </c>
      <c r="E2" s="100" t="s">
        <v>21</v>
      </c>
      <c r="F2" s="101" t="s">
        <v>24</v>
      </c>
      <c r="G2" s="98" t="s">
        <v>27</v>
      </c>
      <c r="H2" s="98" t="s">
        <v>9</v>
      </c>
      <c r="I2" s="98" t="s">
        <v>109</v>
      </c>
      <c r="J2" s="98" t="s">
        <v>28</v>
      </c>
      <c r="K2" s="98" t="s">
        <v>29</v>
      </c>
      <c r="L2" s="102" t="s">
        <v>30</v>
      </c>
      <c r="M2" s="102" t="s">
        <v>31</v>
      </c>
    </row>
    <row r="3" spans="1:13" s="103" customFormat="1" ht="26.25" customHeight="1">
      <c r="A3" s="105">
        <v>1</v>
      </c>
      <c r="B3" s="115" t="s">
        <v>192</v>
      </c>
      <c r="C3" s="106">
        <f>'100m+'!C8</f>
        <v>35483</v>
      </c>
      <c r="D3" s="114" t="str">
        <f>'100m+'!D8</f>
        <v>YUDUM İLİKSİZ</v>
      </c>
      <c r="E3" s="114" t="str">
        <f>'100m+'!E8</f>
        <v>İSTANBUL</v>
      </c>
      <c r="F3" s="107">
        <f>'100m+'!F8</f>
        <v>1248</v>
      </c>
      <c r="G3" s="108">
        <f>'100m+'!A8</f>
        <v>1</v>
      </c>
      <c r="H3" s="107" t="s">
        <v>130</v>
      </c>
      <c r="I3" s="109"/>
      <c r="J3" s="107" t="str">
        <f>'YARIŞMA BİLGİLERİ'!$F$21</f>
        <v>GENÇ KADINLAR</v>
      </c>
      <c r="K3" s="110" t="str">
        <f aca="true" t="shared" si="0" ref="K3:K66">CONCATENATE(K$1,"-",A$1)</f>
        <v>ANKARA-Federasyon Deneme Atletizm Yarışmaları</v>
      </c>
      <c r="L3" s="113" t="str">
        <f>'100m+'!N$4</f>
        <v>14 Haziran 2014 - 16.40</v>
      </c>
      <c r="M3" s="111" t="s">
        <v>270</v>
      </c>
    </row>
    <row r="4" spans="1:13" s="103" customFormat="1" ht="26.25" customHeight="1">
      <c r="A4" s="105">
        <v>2</v>
      </c>
      <c r="B4" s="115" t="s">
        <v>192</v>
      </c>
      <c r="C4" s="106">
        <f>'100m+'!C9</f>
        <v>35291</v>
      </c>
      <c r="D4" s="114" t="str">
        <f>'100m+'!D9</f>
        <v>SELVA PINAR AKÇA</v>
      </c>
      <c r="E4" s="114" t="str">
        <f>'100m+'!E9</f>
        <v>ANKARA</v>
      </c>
      <c r="F4" s="107">
        <f>'100m+'!F9</f>
        <v>1283</v>
      </c>
      <c r="G4" s="108">
        <f>'100m+'!A9</f>
        <v>2</v>
      </c>
      <c r="H4" s="107" t="s">
        <v>130</v>
      </c>
      <c r="I4" s="109"/>
      <c r="J4" s="107" t="str">
        <f>'YARIŞMA BİLGİLERİ'!$F$21</f>
        <v>GENÇ KADINLAR</v>
      </c>
      <c r="K4" s="110" t="str">
        <f t="shared" si="0"/>
        <v>ANKARA-Federasyon Deneme Atletizm Yarışmaları</v>
      </c>
      <c r="L4" s="113" t="str">
        <f>'100m+'!N$4</f>
        <v>14 Haziran 2014 - 16.40</v>
      </c>
      <c r="M4" s="111" t="s">
        <v>270</v>
      </c>
    </row>
    <row r="5" spans="1:13" s="103" customFormat="1" ht="26.25" customHeight="1">
      <c r="A5" s="105">
        <v>3</v>
      </c>
      <c r="B5" s="115" t="s">
        <v>192</v>
      </c>
      <c r="C5" s="106" t="str">
        <f>'100m+'!C10</f>
        <v>20.06.1996</v>
      </c>
      <c r="D5" s="114" t="str">
        <f>'100m+'!D10</f>
        <v>ZEYNEP DEMİRTAŞ</v>
      </c>
      <c r="E5" s="114" t="str">
        <f>'100m+'!E10</f>
        <v>ANKARA</v>
      </c>
      <c r="F5" s="107">
        <f>'100m+'!F10</f>
        <v>1381</v>
      </c>
      <c r="G5" s="108">
        <f>'100m+'!A10</f>
        <v>3</v>
      </c>
      <c r="H5" s="107" t="s">
        <v>130</v>
      </c>
      <c r="I5" s="109"/>
      <c r="J5" s="107" t="str">
        <f>'YARIŞMA BİLGİLERİ'!$F$21</f>
        <v>GENÇ KADINLAR</v>
      </c>
      <c r="K5" s="110" t="str">
        <f t="shared" si="0"/>
        <v>ANKARA-Federasyon Deneme Atletizm Yarışmaları</v>
      </c>
      <c r="L5" s="113" t="str">
        <f>'100m+'!N$4</f>
        <v>14 Haziran 2014 - 16.40</v>
      </c>
      <c r="M5" s="111" t="s">
        <v>270</v>
      </c>
    </row>
    <row r="6" spans="1:13" s="103" customFormat="1" ht="26.25" customHeight="1">
      <c r="A6" s="105">
        <v>4</v>
      </c>
      <c r="B6" s="115" t="s">
        <v>192</v>
      </c>
      <c r="C6" s="106">
        <f>'100m+'!C11</f>
      </c>
      <c r="D6" s="114">
        <f>'100m+'!D11</f>
      </c>
      <c r="E6" s="114">
        <f>'100m+'!E11</f>
      </c>
      <c r="F6" s="107">
        <f>'100m+'!F11</f>
        <v>0</v>
      </c>
      <c r="G6" s="108">
        <f>'100m+'!A11</f>
        <v>0</v>
      </c>
      <c r="H6" s="107" t="s">
        <v>130</v>
      </c>
      <c r="I6" s="109"/>
      <c r="J6" s="107" t="str">
        <f>'YARIŞMA BİLGİLERİ'!$F$21</f>
        <v>GENÇ KADINLAR</v>
      </c>
      <c r="K6" s="110" t="str">
        <f t="shared" si="0"/>
        <v>ANKARA-Federasyon Deneme Atletizm Yarışmaları</v>
      </c>
      <c r="L6" s="113" t="str">
        <f>'100m+'!N$4</f>
        <v>14 Haziran 2014 - 16.40</v>
      </c>
      <c r="M6" s="111" t="s">
        <v>270</v>
      </c>
    </row>
    <row r="7" spans="1:13" s="103" customFormat="1" ht="26.25" customHeight="1">
      <c r="A7" s="105">
        <v>5</v>
      </c>
      <c r="B7" s="115" t="s">
        <v>192</v>
      </c>
      <c r="C7" s="106">
        <f>'100m+'!C12</f>
      </c>
      <c r="D7" s="114">
        <f>'100m+'!D12</f>
      </c>
      <c r="E7" s="114">
        <f>'100m+'!E12</f>
      </c>
      <c r="F7" s="107">
        <f>'100m+'!F12</f>
        <v>0</v>
      </c>
      <c r="G7" s="108">
        <f>'100m+'!A12</f>
        <v>0</v>
      </c>
      <c r="H7" s="107" t="s">
        <v>130</v>
      </c>
      <c r="I7" s="109"/>
      <c r="J7" s="107" t="str">
        <f>'YARIŞMA BİLGİLERİ'!$F$21</f>
        <v>GENÇ KADINLAR</v>
      </c>
      <c r="K7" s="110" t="str">
        <f t="shared" si="0"/>
        <v>ANKARA-Federasyon Deneme Atletizm Yarışmaları</v>
      </c>
      <c r="L7" s="113" t="str">
        <f>'100m+'!N$4</f>
        <v>14 Haziran 2014 - 16.40</v>
      </c>
      <c r="M7" s="111" t="s">
        <v>270</v>
      </c>
    </row>
    <row r="8" spans="1:13" s="103" customFormat="1" ht="26.25" customHeight="1">
      <c r="A8" s="105">
        <v>6</v>
      </c>
      <c r="B8" s="115" t="s">
        <v>192</v>
      </c>
      <c r="C8" s="106">
        <f>'100m+'!C13</f>
        <v>0</v>
      </c>
      <c r="D8" s="114">
        <f>'100m+'!D13</f>
        <v>0</v>
      </c>
      <c r="E8" s="114">
        <f>'100m+'!E13</f>
        <v>0</v>
      </c>
      <c r="F8" s="107">
        <f>'100m+'!F13</f>
        <v>0</v>
      </c>
      <c r="G8" s="108">
        <f>'100m+'!A13</f>
        <v>0</v>
      </c>
      <c r="H8" s="107" t="s">
        <v>130</v>
      </c>
      <c r="I8" s="109"/>
      <c r="J8" s="107" t="str">
        <f>'YARIŞMA BİLGİLERİ'!$F$21</f>
        <v>GENÇ KADINLAR</v>
      </c>
      <c r="K8" s="110" t="str">
        <f t="shared" si="0"/>
        <v>ANKARA-Federasyon Deneme Atletizm Yarışmaları</v>
      </c>
      <c r="L8" s="113" t="str">
        <f>'100m+'!N$4</f>
        <v>14 Haziran 2014 - 16.40</v>
      </c>
      <c r="M8" s="111" t="s">
        <v>270</v>
      </c>
    </row>
    <row r="9" spans="1:13" s="103" customFormat="1" ht="26.25" customHeight="1">
      <c r="A9" s="105">
        <v>7</v>
      </c>
      <c r="B9" s="115" t="s">
        <v>192</v>
      </c>
      <c r="C9" s="106">
        <f>'100m+'!C14</f>
        <v>0</v>
      </c>
      <c r="D9" s="114">
        <f>'100m+'!D14</f>
        <v>0</v>
      </c>
      <c r="E9" s="114">
        <f>'100m+'!E14</f>
        <v>0</v>
      </c>
      <c r="F9" s="107">
        <f>'100m+'!F14</f>
        <v>0</v>
      </c>
      <c r="G9" s="108">
        <f>'100m+'!A14</f>
        <v>0</v>
      </c>
      <c r="H9" s="107" t="s">
        <v>130</v>
      </c>
      <c r="I9" s="109"/>
      <c r="J9" s="107" t="str">
        <f>'YARIŞMA BİLGİLERİ'!$F$21</f>
        <v>GENÇ KADINLAR</v>
      </c>
      <c r="K9" s="110" t="str">
        <f t="shared" si="0"/>
        <v>ANKARA-Federasyon Deneme Atletizm Yarışmaları</v>
      </c>
      <c r="L9" s="113" t="str">
        <f>'100m+'!N$4</f>
        <v>14 Haziran 2014 - 16.40</v>
      </c>
      <c r="M9" s="111" t="s">
        <v>270</v>
      </c>
    </row>
    <row r="10" spans="1:13" s="103" customFormat="1" ht="26.25" customHeight="1">
      <c r="A10" s="105">
        <v>8</v>
      </c>
      <c r="B10" s="115" t="s">
        <v>192</v>
      </c>
      <c r="C10" s="106">
        <f>'100m+'!C15</f>
        <v>0</v>
      </c>
      <c r="D10" s="114">
        <f>'100m+'!D15</f>
        <v>0</v>
      </c>
      <c r="E10" s="114">
        <f>'100m+'!E15</f>
        <v>0</v>
      </c>
      <c r="F10" s="107">
        <f>'100m+'!F15</f>
        <v>0</v>
      </c>
      <c r="G10" s="108">
        <f>'100m+'!A15</f>
        <v>0</v>
      </c>
      <c r="H10" s="107" t="s">
        <v>130</v>
      </c>
      <c r="I10" s="109"/>
      <c r="J10" s="107" t="str">
        <f>'YARIŞMA BİLGİLERİ'!$F$21</f>
        <v>GENÇ KADINLAR</v>
      </c>
      <c r="K10" s="110" t="str">
        <f t="shared" si="0"/>
        <v>ANKARA-Federasyon Deneme Atletizm Yarışmaları</v>
      </c>
      <c r="L10" s="113" t="str">
        <f>'100m+'!N$4</f>
        <v>14 Haziran 2014 - 16.40</v>
      </c>
      <c r="M10" s="111" t="s">
        <v>270</v>
      </c>
    </row>
    <row r="11" spans="1:13" s="103" customFormat="1" ht="26.25" customHeight="1">
      <c r="A11" s="105">
        <v>9</v>
      </c>
      <c r="B11" s="115" t="s">
        <v>192</v>
      </c>
      <c r="C11" s="106">
        <f>'100m+'!C16</f>
        <v>0</v>
      </c>
      <c r="D11" s="114">
        <f>'100m+'!D16</f>
        <v>0</v>
      </c>
      <c r="E11" s="114">
        <f>'100m+'!E16</f>
        <v>0</v>
      </c>
      <c r="F11" s="107">
        <f>'100m+'!F16</f>
        <v>0</v>
      </c>
      <c r="G11" s="108">
        <f>'100m+'!A16</f>
        <v>0</v>
      </c>
      <c r="H11" s="107" t="s">
        <v>130</v>
      </c>
      <c r="I11" s="109"/>
      <c r="J11" s="107" t="str">
        <f>'YARIŞMA BİLGİLERİ'!$F$21</f>
        <v>GENÇ KADINLAR</v>
      </c>
      <c r="K11" s="110" t="str">
        <f t="shared" si="0"/>
        <v>ANKARA-Federasyon Deneme Atletizm Yarışmaları</v>
      </c>
      <c r="L11" s="113" t="str">
        <f>'100m+'!N$4</f>
        <v>14 Haziran 2014 - 16.40</v>
      </c>
      <c r="M11" s="111" t="s">
        <v>270</v>
      </c>
    </row>
    <row r="12" spans="1:13" s="103" customFormat="1" ht="26.25" customHeight="1">
      <c r="A12" s="105">
        <v>10</v>
      </c>
      <c r="B12" s="115" t="s">
        <v>192</v>
      </c>
      <c r="C12" s="106">
        <f>'100m+'!C17</f>
        <v>0</v>
      </c>
      <c r="D12" s="114">
        <f>'100m+'!D17</f>
        <v>0</v>
      </c>
      <c r="E12" s="114">
        <f>'100m+'!E17</f>
        <v>0</v>
      </c>
      <c r="F12" s="107">
        <f>'100m+'!F17</f>
        <v>0</v>
      </c>
      <c r="G12" s="108">
        <f>'100m+'!A17</f>
        <v>0</v>
      </c>
      <c r="H12" s="107" t="s">
        <v>130</v>
      </c>
      <c r="I12" s="109"/>
      <c r="J12" s="107" t="str">
        <f>'YARIŞMA BİLGİLERİ'!$F$21</f>
        <v>GENÇ KADINLAR</v>
      </c>
      <c r="K12" s="110" t="str">
        <f t="shared" si="0"/>
        <v>ANKARA-Federasyon Deneme Atletizm Yarışmaları</v>
      </c>
      <c r="L12" s="113" t="str">
        <f>'100m+'!N$4</f>
        <v>14 Haziran 2014 - 16.40</v>
      </c>
      <c r="M12" s="111" t="s">
        <v>270</v>
      </c>
    </row>
    <row r="13" spans="1:13" s="103" customFormat="1" ht="26.25" customHeight="1">
      <c r="A13" s="105">
        <v>11</v>
      </c>
      <c r="B13" s="115" t="s">
        <v>192</v>
      </c>
      <c r="C13" s="106">
        <f>'100m+'!C18</f>
        <v>0</v>
      </c>
      <c r="D13" s="114">
        <f>'100m+'!D18</f>
        <v>0</v>
      </c>
      <c r="E13" s="114">
        <f>'100m+'!E18</f>
        <v>0</v>
      </c>
      <c r="F13" s="107">
        <f>'100m+'!F18</f>
        <v>0</v>
      </c>
      <c r="G13" s="108">
        <f>'100m+'!A18</f>
        <v>0</v>
      </c>
      <c r="H13" s="107" t="s">
        <v>130</v>
      </c>
      <c r="I13" s="109"/>
      <c r="J13" s="107" t="str">
        <f>'YARIŞMA BİLGİLERİ'!$F$21</f>
        <v>GENÇ KADINLAR</v>
      </c>
      <c r="K13" s="110" t="str">
        <f t="shared" si="0"/>
        <v>ANKARA-Federasyon Deneme Atletizm Yarışmaları</v>
      </c>
      <c r="L13" s="113" t="str">
        <f>'100m+'!N$4</f>
        <v>14 Haziran 2014 - 16.40</v>
      </c>
      <c r="M13" s="111" t="s">
        <v>270</v>
      </c>
    </row>
    <row r="14" spans="1:13" s="103" customFormat="1" ht="26.25" customHeight="1">
      <c r="A14" s="105">
        <v>12</v>
      </c>
      <c r="B14" s="115" t="s">
        <v>192</v>
      </c>
      <c r="C14" s="106">
        <f>'100m+'!C19</f>
        <v>0</v>
      </c>
      <c r="D14" s="114">
        <f>'100m+'!D19</f>
        <v>0</v>
      </c>
      <c r="E14" s="114">
        <f>'100m+'!E19</f>
        <v>0</v>
      </c>
      <c r="F14" s="107">
        <f>'100m+'!F19</f>
        <v>0</v>
      </c>
      <c r="G14" s="108">
        <f>'100m+'!A19</f>
        <v>0</v>
      </c>
      <c r="H14" s="107" t="s">
        <v>130</v>
      </c>
      <c r="I14" s="109"/>
      <c r="J14" s="107" t="str">
        <f>'YARIŞMA BİLGİLERİ'!$F$21</f>
        <v>GENÇ KADINLAR</v>
      </c>
      <c r="K14" s="110" t="str">
        <f t="shared" si="0"/>
        <v>ANKARA-Federasyon Deneme Atletizm Yarışmaları</v>
      </c>
      <c r="L14" s="113" t="str">
        <f>'100m+'!N$4</f>
        <v>14 Haziran 2014 - 16.40</v>
      </c>
      <c r="M14" s="111" t="s">
        <v>270</v>
      </c>
    </row>
    <row r="15" spans="1:13" s="103" customFormat="1" ht="26.25" customHeight="1">
      <c r="A15" s="105">
        <v>13</v>
      </c>
      <c r="B15" s="115" t="s">
        <v>192</v>
      </c>
      <c r="C15" s="106">
        <f>'100m+'!C20</f>
        <v>0</v>
      </c>
      <c r="D15" s="114">
        <f>'100m+'!D20</f>
        <v>0</v>
      </c>
      <c r="E15" s="114">
        <f>'100m+'!E20</f>
        <v>0</v>
      </c>
      <c r="F15" s="107">
        <f>'100m+'!F20</f>
        <v>0</v>
      </c>
      <c r="G15" s="108">
        <f>'100m+'!A20</f>
        <v>0</v>
      </c>
      <c r="H15" s="107" t="s">
        <v>130</v>
      </c>
      <c r="I15" s="109"/>
      <c r="J15" s="107" t="str">
        <f>'YARIŞMA BİLGİLERİ'!$F$21</f>
        <v>GENÇ KADINLAR</v>
      </c>
      <c r="K15" s="110" t="str">
        <f t="shared" si="0"/>
        <v>ANKARA-Federasyon Deneme Atletizm Yarışmaları</v>
      </c>
      <c r="L15" s="113" t="str">
        <f>'100m+'!N$4</f>
        <v>14 Haziran 2014 - 16.40</v>
      </c>
      <c r="M15" s="111" t="s">
        <v>270</v>
      </c>
    </row>
    <row r="16" spans="1:13" s="103" customFormat="1" ht="26.25" customHeight="1">
      <c r="A16" s="105">
        <v>14</v>
      </c>
      <c r="B16" s="115" t="s">
        <v>192</v>
      </c>
      <c r="C16" s="106">
        <f>'100m+'!C21</f>
        <v>0</v>
      </c>
      <c r="D16" s="114">
        <f>'100m+'!D21</f>
        <v>0</v>
      </c>
      <c r="E16" s="114">
        <f>'100m+'!E21</f>
        <v>0</v>
      </c>
      <c r="F16" s="107">
        <f>'100m+'!F21</f>
        <v>0</v>
      </c>
      <c r="G16" s="108">
        <f>'100m+'!A21</f>
        <v>0</v>
      </c>
      <c r="H16" s="107" t="s">
        <v>130</v>
      </c>
      <c r="I16" s="109"/>
      <c r="J16" s="107" t="str">
        <f>'YARIŞMA BİLGİLERİ'!$F$21</f>
        <v>GENÇ KADINLAR</v>
      </c>
      <c r="K16" s="110" t="str">
        <f t="shared" si="0"/>
        <v>ANKARA-Federasyon Deneme Atletizm Yarışmaları</v>
      </c>
      <c r="L16" s="113" t="str">
        <f>'100m+'!N$4</f>
        <v>14 Haziran 2014 - 16.40</v>
      </c>
      <c r="M16" s="111" t="s">
        <v>270</v>
      </c>
    </row>
    <row r="17" spans="1:13" s="103" customFormat="1" ht="26.25" customHeight="1">
      <c r="A17" s="105">
        <v>15</v>
      </c>
      <c r="B17" s="115" t="s">
        <v>192</v>
      </c>
      <c r="C17" s="106">
        <f>'100m+'!C22</f>
        <v>0</v>
      </c>
      <c r="D17" s="114">
        <f>'100m+'!D22</f>
        <v>0</v>
      </c>
      <c r="E17" s="114">
        <f>'100m+'!E22</f>
        <v>0</v>
      </c>
      <c r="F17" s="107">
        <f>'100m+'!F22</f>
        <v>0</v>
      </c>
      <c r="G17" s="108">
        <f>'100m+'!A22</f>
        <v>0</v>
      </c>
      <c r="H17" s="107" t="s">
        <v>130</v>
      </c>
      <c r="I17" s="109"/>
      <c r="J17" s="107" t="str">
        <f>'YARIŞMA BİLGİLERİ'!$F$21</f>
        <v>GENÇ KADINLAR</v>
      </c>
      <c r="K17" s="110" t="str">
        <f t="shared" si="0"/>
        <v>ANKARA-Federasyon Deneme Atletizm Yarışmaları</v>
      </c>
      <c r="L17" s="113" t="str">
        <f>'100m+'!N$4</f>
        <v>14 Haziran 2014 - 16.40</v>
      </c>
      <c r="M17" s="111" t="s">
        <v>270</v>
      </c>
    </row>
    <row r="18" spans="1:13" s="103" customFormat="1" ht="26.25" customHeight="1">
      <c r="A18" s="105">
        <v>16</v>
      </c>
      <c r="B18" s="115" t="s">
        <v>192</v>
      </c>
      <c r="C18" s="106">
        <f>'100m+'!C23</f>
        <v>0</v>
      </c>
      <c r="D18" s="114">
        <f>'100m+'!D23</f>
        <v>0</v>
      </c>
      <c r="E18" s="114">
        <f>'100m+'!E23</f>
        <v>0</v>
      </c>
      <c r="F18" s="107">
        <f>'100m+'!F23</f>
        <v>0</v>
      </c>
      <c r="G18" s="108">
        <f>'100m+'!A23</f>
        <v>0</v>
      </c>
      <c r="H18" s="107" t="s">
        <v>130</v>
      </c>
      <c r="I18" s="109"/>
      <c r="J18" s="107" t="str">
        <f>'YARIŞMA BİLGİLERİ'!$F$21</f>
        <v>GENÇ KADINLAR</v>
      </c>
      <c r="K18" s="110" t="str">
        <f t="shared" si="0"/>
        <v>ANKARA-Federasyon Deneme Atletizm Yarışmaları</v>
      </c>
      <c r="L18" s="113" t="str">
        <f>'100m+'!N$4</f>
        <v>14 Haziran 2014 - 16.40</v>
      </c>
      <c r="M18" s="111" t="s">
        <v>270</v>
      </c>
    </row>
    <row r="19" spans="1:13" s="103" customFormat="1" ht="26.25" customHeight="1">
      <c r="A19" s="105">
        <v>17</v>
      </c>
      <c r="B19" s="115" t="s">
        <v>192</v>
      </c>
      <c r="C19" s="106">
        <f>'100m+'!C24</f>
        <v>0</v>
      </c>
      <c r="D19" s="114">
        <f>'100m+'!D24</f>
        <v>0</v>
      </c>
      <c r="E19" s="114">
        <f>'100m+'!E24</f>
        <v>0</v>
      </c>
      <c r="F19" s="107">
        <f>'100m+'!F24</f>
        <v>0</v>
      </c>
      <c r="G19" s="108">
        <f>'100m+'!A24</f>
        <v>0</v>
      </c>
      <c r="H19" s="107" t="s">
        <v>130</v>
      </c>
      <c r="I19" s="113"/>
      <c r="J19" s="107" t="str">
        <f>'YARIŞMA BİLGİLERİ'!$F$21</f>
        <v>GENÇ KADINLAR</v>
      </c>
      <c r="K19" s="110" t="str">
        <f t="shared" si="0"/>
        <v>ANKARA-Federasyon Deneme Atletizm Yarışmaları</v>
      </c>
      <c r="L19" s="113" t="str">
        <f>'100m+'!N$4</f>
        <v>14 Haziran 2014 - 16.40</v>
      </c>
      <c r="M19" s="111" t="s">
        <v>270</v>
      </c>
    </row>
    <row r="20" spans="1:13" s="103" customFormat="1" ht="26.25" customHeight="1">
      <c r="A20" s="105">
        <v>18</v>
      </c>
      <c r="B20" s="115" t="s">
        <v>192</v>
      </c>
      <c r="C20" s="106">
        <f>'100m+'!C25</f>
        <v>0</v>
      </c>
      <c r="D20" s="114">
        <f>'100m+'!D25</f>
        <v>0</v>
      </c>
      <c r="E20" s="114">
        <f>'100m+'!E25</f>
        <v>0</v>
      </c>
      <c r="F20" s="107">
        <f>'100m+'!F25</f>
        <v>0</v>
      </c>
      <c r="G20" s="108">
        <f>'100m+'!A25</f>
        <v>0</v>
      </c>
      <c r="H20" s="107" t="s">
        <v>130</v>
      </c>
      <c r="I20" s="113"/>
      <c r="J20" s="107" t="str">
        <f>'YARIŞMA BİLGİLERİ'!$F$21</f>
        <v>GENÇ KADINLAR</v>
      </c>
      <c r="K20" s="110" t="str">
        <f t="shared" si="0"/>
        <v>ANKARA-Federasyon Deneme Atletizm Yarışmaları</v>
      </c>
      <c r="L20" s="113" t="str">
        <f>'100m+'!N$4</f>
        <v>14 Haziran 2014 - 16.40</v>
      </c>
      <c r="M20" s="111" t="s">
        <v>270</v>
      </c>
    </row>
    <row r="21" spans="1:13" s="103" customFormat="1" ht="26.25" customHeight="1">
      <c r="A21" s="105">
        <v>19</v>
      </c>
      <c r="B21" s="115" t="s">
        <v>192</v>
      </c>
      <c r="C21" s="106">
        <f>'100m+'!C36</f>
        <v>0</v>
      </c>
      <c r="D21" s="114">
        <f>'100m+'!D36</f>
        <v>0</v>
      </c>
      <c r="E21" s="114">
        <f>'100m+'!E36</f>
        <v>0</v>
      </c>
      <c r="F21" s="107">
        <f>'100m+'!F36</f>
        <v>0</v>
      </c>
      <c r="G21" s="108">
        <f>'100m+'!A36</f>
        <v>0</v>
      </c>
      <c r="H21" s="107" t="s">
        <v>130</v>
      </c>
      <c r="I21" s="113"/>
      <c r="J21" s="107" t="str">
        <f>'YARIŞMA BİLGİLERİ'!$F$21</f>
        <v>GENÇ KADINLAR</v>
      </c>
      <c r="K21" s="110" t="str">
        <f t="shared" si="0"/>
        <v>ANKARA-Federasyon Deneme Atletizm Yarışmaları</v>
      </c>
      <c r="L21" s="113" t="str">
        <f>'100m+'!N$4</f>
        <v>14 Haziran 2014 - 16.40</v>
      </c>
      <c r="M21" s="111" t="s">
        <v>270</v>
      </c>
    </row>
    <row r="22" spans="1:13" s="103" customFormat="1" ht="26.25" customHeight="1">
      <c r="A22" s="105">
        <v>20</v>
      </c>
      <c r="B22" s="115" t="s">
        <v>192</v>
      </c>
      <c r="C22" s="106">
        <f>'100m+'!C37</f>
        <v>0</v>
      </c>
      <c r="D22" s="114">
        <f>'100m+'!D37</f>
        <v>0</v>
      </c>
      <c r="E22" s="114">
        <f>'100m+'!E37</f>
        <v>0</v>
      </c>
      <c r="F22" s="107">
        <f>'100m+'!F37</f>
        <v>0</v>
      </c>
      <c r="G22" s="108">
        <f>'100m+'!A37</f>
        <v>0</v>
      </c>
      <c r="H22" s="107" t="s">
        <v>130</v>
      </c>
      <c r="I22" s="113"/>
      <c r="J22" s="107" t="str">
        <f>'YARIŞMA BİLGİLERİ'!$F$21</f>
        <v>GENÇ KADINLAR</v>
      </c>
      <c r="K22" s="110" t="str">
        <f t="shared" si="0"/>
        <v>ANKARA-Federasyon Deneme Atletizm Yarışmaları</v>
      </c>
      <c r="L22" s="113" t="str">
        <f>'100m+'!N$4</f>
        <v>14 Haziran 2014 - 16.40</v>
      </c>
      <c r="M22" s="111" t="s">
        <v>270</v>
      </c>
    </row>
    <row r="23" spans="1:13" s="103" customFormat="1" ht="26.25" customHeight="1">
      <c r="A23" s="105">
        <v>21</v>
      </c>
      <c r="B23" s="115" t="s">
        <v>192</v>
      </c>
      <c r="C23" s="106">
        <f>'100m+'!C38</f>
        <v>0</v>
      </c>
      <c r="D23" s="114">
        <f>'100m+'!D38</f>
        <v>0</v>
      </c>
      <c r="E23" s="114">
        <f>'100m+'!E38</f>
        <v>0</v>
      </c>
      <c r="F23" s="107">
        <f>'100m+'!F38</f>
        <v>0</v>
      </c>
      <c r="G23" s="108">
        <f>'100m+'!A38</f>
        <v>0</v>
      </c>
      <c r="H23" s="107" t="s">
        <v>130</v>
      </c>
      <c r="I23" s="113"/>
      <c r="J23" s="107" t="str">
        <f>'YARIŞMA BİLGİLERİ'!$F$21</f>
        <v>GENÇ KADINLAR</v>
      </c>
      <c r="K23" s="110" t="str">
        <f t="shared" si="0"/>
        <v>ANKARA-Federasyon Deneme Atletizm Yarışmaları</v>
      </c>
      <c r="L23" s="113" t="str">
        <f>'100m+'!N$4</f>
        <v>14 Haziran 2014 - 16.40</v>
      </c>
      <c r="M23" s="111" t="s">
        <v>270</v>
      </c>
    </row>
    <row r="24" spans="1:13" s="103" customFormat="1" ht="26.25" customHeight="1">
      <c r="A24" s="105">
        <v>22</v>
      </c>
      <c r="B24" s="115" t="s">
        <v>192</v>
      </c>
      <c r="C24" s="106">
        <f>'100m+'!C39</f>
        <v>0</v>
      </c>
      <c r="D24" s="114">
        <f>'100m+'!D39</f>
        <v>0</v>
      </c>
      <c r="E24" s="114">
        <f>'100m+'!E39</f>
        <v>0</v>
      </c>
      <c r="F24" s="107">
        <f>'100m+'!F39</f>
        <v>0</v>
      </c>
      <c r="G24" s="108">
        <f>'100m+'!A39</f>
        <v>0</v>
      </c>
      <c r="H24" s="107" t="s">
        <v>130</v>
      </c>
      <c r="I24" s="113"/>
      <c r="J24" s="107" t="str">
        <f>'YARIŞMA BİLGİLERİ'!$F$21</f>
        <v>GENÇ KADINLAR</v>
      </c>
      <c r="K24" s="110" t="str">
        <f t="shared" si="0"/>
        <v>ANKARA-Federasyon Deneme Atletizm Yarışmaları</v>
      </c>
      <c r="L24" s="113" t="str">
        <f>'100m+'!N$4</f>
        <v>14 Haziran 2014 - 16.40</v>
      </c>
      <c r="M24" s="111" t="s">
        <v>270</v>
      </c>
    </row>
    <row r="25" spans="1:13" s="103" customFormat="1" ht="26.25" customHeight="1">
      <c r="A25" s="105">
        <v>23</v>
      </c>
      <c r="B25" s="115" t="s">
        <v>192</v>
      </c>
      <c r="C25" s="106">
        <f>'100m+'!C40</f>
        <v>0</v>
      </c>
      <c r="D25" s="114">
        <f>'100m+'!D40</f>
        <v>0</v>
      </c>
      <c r="E25" s="114">
        <f>'100m+'!E40</f>
        <v>0</v>
      </c>
      <c r="F25" s="107">
        <f>'100m+'!F40</f>
        <v>0</v>
      </c>
      <c r="G25" s="108">
        <f>'100m+'!A40</f>
        <v>0</v>
      </c>
      <c r="H25" s="107" t="s">
        <v>130</v>
      </c>
      <c r="I25" s="113"/>
      <c r="J25" s="107" t="str">
        <f>'YARIŞMA BİLGİLERİ'!$F$21</f>
        <v>GENÇ KADINLAR</v>
      </c>
      <c r="K25" s="110" t="str">
        <f t="shared" si="0"/>
        <v>ANKARA-Federasyon Deneme Atletizm Yarışmaları</v>
      </c>
      <c r="L25" s="113" t="str">
        <f>'100m+'!N$4</f>
        <v>14 Haziran 2014 - 16.40</v>
      </c>
      <c r="M25" s="111" t="s">
        <v>270</v>
      </c>
    </row>
    <row r="26" spans="1:13" s="103" customFormat="1" ht="26.25" customHeight="1">
      <c r="A26" s="105">
        <v>24</v>
      </c>
      <c r="B26" s="115" t="s">
        <v>192</v>
      </c>
      <c r="C26" s="106">
        <f>'100m+'!C41</f>
        <v>0</v>
      </c>
      <c r="D26" s="114">
        <f>'100m+'!D41</f>
        <v>0</v>
      </c>
      <c r="E26" s="114">
        <f>'100m+'!E41</f>
        <v>0</v>
      </c>
      <c r="F26" s="107">
        <f>'100m+'!F41</f>
        <v>0</v>
      </c>
      <c r="G26" s="108">
        <f>'100m+'!A41</f>
        <v>0</v>
      </c>
      <c r="H26" s="107" t="s">
        <v>130</v>
      </c>
      <c r="I26" s="113"/>
      <c r="J26" s="107" t="str">
        <f>'YARIŞMA BİLGİLERİ'!$F$21</f>
        <v>GENÇ KADINLAR</v>
      </c>
      <c r="K26" s="110" t="str">
        <f t="shared" si="0"/>
        <v>ANKARA-Federasyon Deneme Atletizm Yarışmaları</v>
      </c>
      <c r="L26" s="113" t="str">
        <f>'100m+'!N$4</f>
        <v>14 Haziran 2014 - 16.40</v>
      </c>
      <c r="M26" s="111" t="s">
        <v>270</v>
      </c>
    </row>
    <row r="27" spans="1:13" s="103" customFormat="1" ht="26.25" customHeight="1">
      <c r="A27" s="105">
        <v>25</v>
      </c>
      <c r="B27" s="115" t="s">
        <v>192</v>
      </c>
      <c r="C27" s="106">
        <f>'100m+'!C42</f>
        <v>0</v>
      </c>
      <c r="D27" s="114">
        <f>'100m+'!D42</f>
        <v>0</v>
      </c>
      <c r="E27" s="114">
        <f>'100m+'!E42</f>
        <v>0</v>
      </c>
      <c r="F27" s="107">
        <f>'100m+'!F42</f>
        <v>0</v>
      </c>
      <c r="G27" s="108">
        <f>'100m+'!A42</f>
        <v>0</v>
      </c>
      <c r="H27" s="107" t="s">
        <v>130</v>
      </c>
      <c r="I27" s="113"/>
      <c r="J27" s="107" t="str">
        <f>'YARIŞMA BİLGİLERİ'!$F$21</f>
        <v>GENÇ KADINLAR</v>
      </c>
      <c r="K27" s="110" t="str">
        <f t="shared" si="0"/>
        <v>ANKARA-Federasyon Deneme Atletizm Yarışmaları</v>
      </c>
      <c r="L27" s="113" t="str">
        <f>'100m+'!N$4</f>
        <v>14 Haziran 2014 - 16.40</v>
      </c>
      <c r="M27" s="111" t="s">
        <v>270</v>
      </c>
    </row>
    <row r="28" spans="1:13" s="103" customFormat="1" ht="26.25" customHeight="1">
      <c r="A28" s="105">
        <v>26</v>
      </c>
      <c r="B28" s="115" t="s">
        <v>192</v>
      </c>
      <c r="C28" s="106">
        <f>'100m+'!C43</f>
        <v>0</v>
      </c>
      <c r="D28" s="114">
        <f>'100m+'!D43</f>
        <v>0</v>
      </c>
      <c r="E28" s="114">
        <f>'100m+'!E43</f>
        <v>0</v>
      </c>
      <c r="F28" s="107">
        <f>'100m+'!F43</f>
        <v>0</v>
      </c>
      <c r="G28" s="108">
        <f>'100m+'!A43</f>
        <v>0</v>
      </c>
      <c r="H28" s="107" t="s">
        <v>130</v>
      </c>
      <c r="I28" s="113"/>
      <c r="J28" s="107" t="str">
        <f>'YARIŞMA BİLGİLERİ'!$F$21</f>
        <v>GENÇ KADINLAR</v>
      </c>
      <c r="K28" s="110" t="str">
        <f t="shared" si="0"/>
        <v>ANKARA-Federasyon Deneme Atletizm Yarışmaları</v>
      </c>
      <c r="L28" s="113" t="str">
        <f>'100m+'!N$4</f>
        <v>14 Haziran 2014 - 16.40</v>
      </c>
      <c r="M28" s="111" t="s">
        <v>270</v>
      </c>
    </row>
    <row r="29" spans="1:13" s="103" customFormat="1" ht="26.25" customHeight="1">
      <c r="A29" s="105">
        <v>27</v>
      </c>
      <c r="B29" s="115" t="s">
        <v>192</v>
      </c>
      <c r="C29" s="106">
        <f>'100m+'!C44</f>
        <v>0</v>
      </c>
      <c r="D29" s="114">
        <f>'100m+'!D44</f>
        <v>0</v>
      </c>
      <c r="E29" s="114">
        <f>'100m+'!E44</f>
        <v>0</v>
      </c>
      <c r="F29" s="107">
        <f>'100m+'!F44</f>
        <v>0</v>
      </c>
      <c r="G29" s="108">
        <f>'100m+'!A44</f>
        <v>0</v>
      </c>
      <c r="H29" s="107" t="s">
        <v>130</v>
      </c>
      <c r="I29" s="113"/>
      <c r="J29" s="107" t="str">
        <f>'YARIŞMA BİLGİLERİ'!$F$21</f>
        <v>GENÇ KADINLAR</v>
      </c>
      <c r="K29" s="110" t="str">
        <f t="shared" si="0"/>
        <v>ANKARA-Federasyon Deneme Atletizm Yarışmaları</v>
      </c>
      <c r="L29" s="113" t="str">
        <f>'100m+'!N$4</f>
        <v>14 Haziran 2014 - 16.40</v>
      </c>
      <c r="M29" s="111" t="s">
        <v>270</v>
      </c>
    </row>
    <row r="30" spans="1:13" s="103" customFormat="1" ht="26.25" customHeight="1">
      <c r="A30" s="105">
        <v>28</v>
      </c>
      <c r="B30" s="115" t="s">
        <v>192</v>
      </c>
      <c r="C30" s="106">
        <f>'100m+'!C45</f>
        <v>0</v>
      </c>
      <c r="D30" s="114">
        <f>'100m+'!D45</f>
        <v>0</v>
      </c>
      <c r="E30" s="114">
        <f>'100m+'!E45</f>
        <v>0</v>
      </c>
      <c r="F30" s="107">
        <f>'100m+'!F45</f>
        <v>0</v>
      </c>
      <c r="G30" s="108">
        <f>'100m+'!A45</f>
        <v>0</v>
      </c>
      <c r="H30" s="107" t="s">
        <v>130</v>
      </c>
      <c r="I30" s="113"/>
      <c r="J30" s="107" t="str">
        <f>'YARIŞMA BİLGİLERİ'!$F$21</f>
        <v>GENÇ KADINLAR</v>
      </c>
      <c r="K30" s="110" t="str">
        <f t="shared" si="0"/>
        <v>ANKARA-Federasyon Deneme Atletizm Yarışmaları</v>
      </c>
      <c r="L30" s="113" t="str">
        <f>'100m+'!N$4</f>
        <v>14 Haziran 2014 - 16.40</v>
      </c>
      <c r="M30" s="111" t="s">
        <v>270</v>
      </c>
    </row>
    <row r="31" spans="1:13" s="103" customFormat="1" ht="26.25" customHeight="1">
      <c r="A31" s="105">
        <v>83</v>
      </c>
      <c r="B31" s="153" t="s">
        <v>221</v>
      </c>
      <c r="C31" s="155" t="e">
        <f>#REF!</f>
        <v>#REF!</v>
      </c>
      <c r="D31" s="157" t="e">
        <f>#REF!</f>
        <v>#REF!</v>
      </c>
      <c r="E31" s="157" t="e">
        <f>#REF!</f>
        <v>#REF!</v>
      </c>
      <c r="F31" s="158" t="e">
        <f>#REF!</f>
        <v>#REF!</v>
      </c>
      <c r="G31" s="156" t="e">
        <f>#REF!</f>
        <v>#REF!</v>
      </c>
      <c r="H31" s="113" t="s">
        <v>311</v>
      </c>
      <c r="I31" s="183"/>
      <c r="J31" s="107" t="str">
        <f>'YARIŞMA BİLGİLERİ'!$F$21</f>
        <v>GENÇ KADINLAR</v>
      </c>
      <c r="K31" s="184" t="str">
        <f t="shared" si="0"/>
        <v>ANKARA-Federasyon Deneme Atletizm Yarışmaları</v>
      </c>
      <c r="L31" s="111" t="e">
        <f>#REF!</f>
        <v>#REF!</v>
      </c>
      <c r="M31" s="111" t="s">
        <v>270</v>
      </c>
    </row>
    <row r="32" spans="1:13" s="103" customFormat="1" ht="26.25" customHeight="1">
      <c r="A32" s="105">
        <v>84</v>
      </c>
      <c r="B32" s="153" t="s">
        <v>221</v>
      </c>
      <c r="C32" s="155" t="e">
        <f>#REF!</f>
        <v>#REF!</v>
      </c>
      <c r="D32" s="157" t="e">
        <f>#REF!</f>
        <v>#REF!</v>
      </c>
      <c r="E32" s="157" t="e">
        <f>#REF!</f>
        <v>#REF!</v>
      </c>
      <c r="F32" s="158" t="e">
        <f>#REF!</f>
        <v>#REF!</v>
      </c>
      <c r="G32" s="156" t="e">
        <f>#REF!</f>
        <v>#REF!</v>
      </c>
      <c r="H32" s="113" t="s">
        <v>311</v>
      </c>
      <c r="I32" s="183"/>
      <c r="J32" s="107" t="str">
        <f>'YARIŞMA BİLGİLERİ'!$F$21</f>
        <v>GENÇ KADINLAR</v>
      </c>
      <c r="K32" s="184" t="str">
        <f t="shared" si="0"/>
        <v>ANKARA-Federasyon Deneme Atletizm Yarışmaları</v>
      </c>
      <c r="L32" s="111" t="e">
        <f>#REF!</f>
        <v>#REF!</v>
      </c>
      <c r="M32" s="111" t="s">
        <v>270</v>
      </c>
    </row>
    <row r="33" spans="1:13" s="103" customFormat="1" ht="26.25" customHeight="1">
      <c r="A33" s="105">
        <v>85</v>
      </c>
      <c r="B33" s="153" t="s">
        <v>221</v>
      </c>
      <c r="C33" s="155" t="e">
        <f>#REF!</f>
        <v>#REF!</v>
      </c>
      <c r="D33" s="157" t="e">
        <f>#REF!</f>
        <v>#REF!</v>
      </c>
      <c r="E33" s="157" t="e">
        <f>#REF!</f>
        <v>#REF!</v>
      </c>
      <c r="F33" s="158" t="e">
        <f>#REF!</f>
        <v>#REF!</v>
      </c>
      <c r="G33" s="156" t="e">
        <f>#REF!</f>
        <v>#REF!</v>
      </c>
      <c r="H33" s="113" t="s">
        <v>311</v>
      </c>
      <c r="I33" s="183"/>
      <c r="J33" s="107" t="str">
        <f>'YARIŞMA BİLGİLERİ'!$F$21</f>
        <v>GENÇ KADINLAR</v>
      </c>
      <c r="K33" s="184" t="str">
        <f t="shared" si="0"/>
        <v>ANKARA-Federasyon Deneme Atletizm Yarışmaları</v>
      </c>
      <c r="L33" s="111" t="e">
        <f>#REF!</f>
        <v>#REF!</v>
      </c>
      <c r="M33" s="111" t="s">
        <v>270</v>
      </c>
    </row>
    <row r="34" spans="1:13" s="103" customFormat="1" ht="26.25" customHeight="1">
      <c r="A34" s="105">
        <v>86</v>
      </c>
      <c r="B34" s="153" t="s">
        <v>221</v>
      </c>
      <c r="C34" s="155" t="e">
        <f>#REF!</f>
        <v>#REF!</v>
      </c>
      <c r="D34" s="157" t="e">
        <f>#REF!</f>
        <v>#REF!</v>
      </c>
      <c r="E34" s="157" t="e">
        <f>#REF!</f>
        <v>#REF!</v>
      </c>
      <c r="F34" s="158" t="e">
        <f>#REF!</f>
        <v>#REF!</v>
      </c>
      <c r="G34" s="156" t="e">
        <f>#REF!</f>
        <v>#REF!</v>
      </c>
      <c r="H34" s="113" t="s">
        <v>311</v>
      </c>
      <c r="I34" s="183"/>
      <c r="J34" s="107" t="str">
        <f>'YARIŞMA BİLGİLERİ'!$F$21</f>
        <v>GENÇ KADINLAR</v>
      </c>
      <c r="K34" s="184" t="str">
        <f t="shared" si="0"/>
        <v>ANKARA-Federasyon Deneme Atletizm Yarışmaları</v>
      </c>
      <c r="L34" s="111" t="e">
        <f>#REF!</f>
        <v>#REF!</v>
      </c>
      <c r="M34" s="111" t="s">
        <v>270</v>
      </c>
    </row>
    <row r="35" spans="1:13" s="103" customFormat="1" ht="26.25" customHeight="1">
      <c r="A35" s="105">
        <v>87</v>
      </c>
      <c r="B35" s="153" t="s">
        <v>221</v>
      </c>
      <c r="C35" s="155" t="e">
        <f>#REF!</f>
        <v>#REF!</v>
      </c>
      <c r="D35" s="157" t="e">
        <f>#REF!</f>
        <v>#REF!</v>
      </c>
      <c r="E35" s="157" t="e">
        <f>#REF!</f>
        <v>#REF!</v>
      </c>
      <c r="F35" s="158" t="e">
        <f>#REF!</f>
        <v>#REF!</v>
      </c>
      <c r="G35" s="156" t="e">
        <f>#REF!</f>
        <v>#REF!</v>
      </c>
      <c r="H35" s="113" t="s">
        <v>311</v>
      </c>
      <c r="I35" s="183"/>
      <c r="J35" s="107" t="str">
        <f>'YARIŞMA BİLGİLERİ'!$F$21</f>
        <v>GENÇ KADINLAR</v>
      </c>
      <c r="K35" s="184" t="str">
        <f t="shared" si="0"/>
        <v>ANKARA-Federasyon Deneme Atletizm Yarışmaları</v>
      </c>
      <c r="L35" s="111" t="e">
        <f>#REF!</f>
        <v>#REF!</v>
      </c>
      <c r="M35" s="111" t="s">
        <v>270</v>
      </c>
    </row>
    <row r="36" spans="1:13" s="103" customFormat="1" ht="26.25" customHeight="1">
      <c r="A36" s="105">
        <v>88</v>
      </c>
      <c r="B36" s="153" t="s">
        <v>221</v>
      </c>
      <c r="C36" s="155" t="e">
        <f>#REF!</f>
        <v>#REF!</v>
      </c>
      <c r="D36" s="157" t="e">
        <f>#REF!</f>
        <v>#REF!</v>
      </c>
      <c r="E36" s="157" t="e">
        <f>#REF!</f>
        <v>#REF!</v>
      </c>
      <c r="F36" s="158" t="e">
        <f>#REF!</f>
        <v>#REF!</v>
      </c>
      <c r="G36" s="156" t="e">
        <f>#REF!</f>
        <v>#REF!</v>
      </c>
      <c r="H36" s="113" t="s">
        <v>311</v>
      </c>
      <c r="I36" s="183"/>
      <c r="J36" s="107" t="str">
        <f>'YARIŞMA BİLGİLERİ'!$F$21</f>
        <v>GENÇ KADINLAR</v>
      </c>
      <c r="K36" s="184" t="str">
        <f t="shared" si="0"/>
        <v>ANKARA-Federasyon Deneme Atletizm Yarışmaları</v>
      </c>
      <c r="L36" s="111" t="e">
        <f>#REF!</f>
        <v>#REF!</v>
      </c>
      <c r="M36" s="111" t="s">
        <v>270</v>
      </c>
    </row>
    <row r="37" spans="1:13" s="103" customFormat="1" ht="26.25" customHeight="1">
      <c r="A37" s="105">
        <v>89</v>
      </c>
      <c r="B37" s="153" t="s">
        <v>221</v>
      </c>
      <c r="C37" s="155" t="e">
        <f>#REF!</f>
        <v>#REF!</v>
      </c>
      <c r="D37" s="157" t="e">
        <f>#REF!</f>
        <v>#REF!</v>
      </c>
      <c r="E37" s="157" t="e">
        <f>#REF!</f>
        <v>#REF!</v>
      </c>
      <c r="F37" s="158" t="e">
        <f>#REF!</f>
        <v>#REF!</v>
      </c>
      <c r="G37" s="156" t="e">
        <f>#REF!</f>
        <v>#REF!</v>
      </c>
      <c r="H37" s="113" t="s">
        <v>311</v>
      </c>
      <c r="I37" s="183"/>
      <c r="J37" s="107" t="str">
        <f>'YARIŞMA BİLGİLERİ'!$F$21</f>
        <v>GENÇ KADINLAR</v>
      </c>
      <c r="K37" s="184" t="str">
        <f t="shared" si="0"/>
        <v>ANKARA-Federasyon Deneme Atletizm Yarışmaları</v>
      </c>
      <c r="L37" s="111" t="e">
        <f>#REF!</f>
        <v>#REF!</v>
      </c>
      <c r="M37" s="111" t="s">
        <v>270</v>
      </c>
    </row>
    <row r="38" spans="1:13" s="103" customFormat="1" ht="26.25" customHeight="1">
      <c r="A38" s="105">
        <v>90</v>
      </c>
      <c r="B38" s="153" t="s">
        <v>221</v>
      </c>
      <c r="C38" s="155" t="e">
        <f>#REF!</f>
        <v>#REF!</v>
      </c>
      <c r="D38" s="157" t="e">
        <f>#REF!</f>
        <v>#REF!</v>
      </c>
      <c r="E38" s="157" t="e">
        <f>#REF!</f>
        <v>#REF!</v>
      </c>
      <c r="F38" s="158" t="e">
        <f>#REF!</f>
        <v>#REF!</v>
      </c>
      <c r="G38" s="156" t="e">
        <f>#REF!</f>
        <v>#REF!</v>
      </c>
      <c r="H38" s="113" t="s">
        <v>311</v>
      </c>
      <c r="I38" s="183"/>
      <c r="J38" s="107" t="str">
        <f>'YARIŞMA BİLGİLERİ'!$F$21</f>
        <v>GENÇ KADINLAR</v>
      </c>
      <c r="K38" s="184" t="str">
        <f t="shared" si="0"/>
        <v>ANKARA-Federasyon Deneme Atletizm Yarışmaları</v>
      </c>
      <c r="L38" s="111" t="e">
        <f>#REF!</f>
        <v>#REF!</v>
      </c>
      <c r="M38" s="111" t="s">
        <v>270</v>
      </c>
    </row>
    <row r="39" spans="1:13" s="103" customFormat="1" ht="26.25" customHeight="1">
      <c r="A39" s="105">
        <v>91</v>
      </c>
      <c r="B39" s="153" t="s">
        <v>221</v>
      </c>
      <c r="C39" s="155" t="e">
        <f>#REF!</f>
        <v>#REF!</v>
      </c>
      <c r="D39" s="157" t="e">
        <f>#REF!</f>
        <v>#REF!</v>
      </c>
      <c r="E39" s="157" t="e">
        <f>#REF!</f>
        <v>#REF!</v>
      </c>
      <c r="F39" s="158" t="e">
        <f>#REF!</f>
        <v>#REF!</v>
      </c>
      <c r="G39" s="156" t="e">
        <f>#REF!</f>
        <v>#REF!</v>
      </c>
      <c r="H39" s="113" t="s">
        <v>311</v>
      </c>
      <c r="I39" s="183"/>
      <c r="J39" s="107" t="str">
        <f>'YARIŞMA BİLGİLERİ'!$F$21</f>
        <v>GENÇ KADINLAR</v>
      </c>
      <c r="K39" s="184" t="str">
        <f t="shared" si="0"/>
        <v>ANKARA-Federasyon Deneme Atletizm Yarışmaları</v>
      </c>
      <c r="L39" s="111" t="e">
        <f>#REF!</f>
        <v>#REF!</v>
      </c>
      <c r="M39" s="111" t="s">
        <v>270</v>
      </c>
    </row>
    <row r="40" spans="1:13" s="103" customFormat="1" ht="26.25" customHeight="1">
      <c r="A40" s="105">
        <v>92</v>
      </c>
      <c r="B40" s="153" t="s">
        <v>221</v>
      </c>
      <c r="C40" s="155" t="e">
        <f>#REF!</f>
        <v>#REF!</v>
      </c>
      <c r="D40" s="157" t="e">
        <f>#REF!</f>
        <v>#REF!</v>
      </c>
      <c r="E40" s="157" t="e">
        <f>#REF!</f>
        <v>#REF!</v>
      </c>
      <c r="F40" s="158" t="e">
        <f>#REF!</f>
        <v>#REF!</v>
      </c>
      <c r="G40" s="156" t="e">
        <f>#REF!</f>
        <v>#REF!</v>
      </c>
      <c r="H40" s="113" t="s">
        <v>311</v>
      </c>
      <c r="I40" s="183"/>
      <c r="J40" s="107" t="str">
        <f>'YARIŞMA BİLGİLERİ'!$F$21</f>
        <v>GENÇ KADINLAR</v>
      </c>
      <c r="K40" s="184" t="str">
        <f t="shared" si="0"/>
        <v>ANKARA-Federasyon Deneme Atletizm Yarışmaları</v>
      </c>
      <c r="L40" s="111" t="e">
        <f>#REF!</f>
        <v>#REF!</v>
      </c>
      <c r="M40" s="111" t="s">
        <v>270</v>
      </c>
    </row>
    <row r="41" spans="1:13" s="103" customFormat="1" ht="26.25" customHeight="1">
      <c r="A41" s="105">
        <v>93</v>
      </c>
      <c r="B41" s="153" t="s">
        <v>221</v>
      </c>
      <c r="C41" s="155" t="e">
        <f>#REF!</f>
        <v>#REF!</v>
      </c>
      <c r="D41" s="157" t="e">
        <f>#REF!</f>
        <v>#REF!</v>
      </c>
      <c r="E41" s="157" t="e">
        <f>#REF!</f>
        <v>#REF!</v>
      </c>
      <c r="F41" s="158" t="e">
        <f>#REF!</f>
        <v>#REF!</v>
      </c>
      <c r="G41" s="156" t="e">
        <f>#REF!</f>
        <v>#REF!</v>
      </c>
      <c r="H41" s="113" t="s">
        <v>311</v>
      </c>
      <c r="I41" s="183"/>
      <c r="J41" s="107" t="str">
        <f>'YARIŞMA BİLGİLERİ'!$F$21</f>
        <v>GENÇ KADINLAR</v>
      </c>
      <c r="K41" s="184" t="str">
        <f t="shared" si="0"/>
        <v>ANKARA-Federasyon Deneme Atletizm Yarışmaları</v>
      </c>
      <c r="L41" s="111" t="e">
        <f>#REF!</f>
        <v>#REF!</v>
      </c>
      <c r="M41" s="111" t="s">
        <v>270</v>
      </c>
    </row>
    <row r="42" spans="1:13" s="103" customFormat="1" ht="26.25" customHeight="1">
      <c r="A42" s="105">
        <v>94</v>
      </c>
      <c r="B42" s="153" t="s">
        <v>221</v>
      </c>
      <c r="C42" s="155" t="e">
        <f>#REF!</f>
        <v>#REF!</v>
      </c>
      <c r="D42" s="157" t="e">
        <f>#REF!</f>
        <v>#REF!</v>
      </c>
      <c r="E42" s="157" t="e">
        <f>#REF!</f>
        <v>#REF!</v>
      </c>
      <c r="F42" s="158" t="e">
        <f>#REF!</f>
        <v>#REF!</v>
      </c>
      <c r="G42" s="156" t="e">
        <f>#REF!</f>
        <v>#REF!</v>
      </c>
      <c r="H42" s="113" t="s">
        <v>311</v>
      </c>
      <c r="I42" s="183"/>
      <c r="J42" s="107" t="str">
        <f>'YARIŞMA BİLGİLERİ'!$F$21</f>
        <v>GENÇ KADINLAR</v>
      </c>
      <c r="K42" s="184" t="str">
        <f t="shared" si="0"/>
        <v>ANKARA-Federasyon Deneme Atletizm Yarışmaları</v>
      </c>
      <c r="L42" s="111" t="e">
        <f>#REF!</f>
        <v>#REF!</v>
      </c>
      <c r="M42" s="111" t="s">
        <v>270</v>
      </c>
    </row>
    <row r="43" spans="1:13" s="103" customFormat="1" ht="26.25" customHeight="1">
      <c r="A43" s="105">
        <v>95</v>
      </c>
      <c r="B43" s="153" t="s">
        <v>221</v>
      </c>
      <c r="C43" s="155" t="e">
        <f>#REF!</f>
        <v>#REF!</v>
      </c>
      <c r="D43" s="157" t="e">
        <f>#REF!</f>
        <v>#REF!</v>
      </c>
      <c r="E43" s="157" t="e">
        <f>#REF!</f>
        <v>#REF!</v>
      </c>
      <c r="F43" s="158" t="e">
        <f>#REF!</f>
        <v>#REF!</v>
      </c>
      <c r="G43" s="156" t="e">
        <f>#REF!</f>
        <v>#REF!</v>
      </c>
      <c r="H43" s="113" t="s">
        <v>311</v>
      </c>
      <c r="I43" s="183"/>
      <c r="J43" s="107" t="str">
        <f>'YARIŞMA BİLGİLERİ'!$F$21</f>
        <v>GENÇ KADINLAR</v>
      </c>
      <c r="K43" s="184" t="str">
        <f t="shared" si="0"/>
        <v>ANKARA-Federasyon Deneme Atletizm Yarışmaları</v>
      </c>
      <c r="L43" s="111" t="e">
        <f>#REF!</f>
        <v>#REF!</v>
      </c>
      <c r="M43" s="111" t="s">
        <v>270</v>
      </c>
    </row>
    <row r="44" spans="1:13" s="103" customFormat="1" ht="26.25" customHeight="1">
      <c r="A44" s="105">
        <v>96</v>
      </c>
      <c r="B44" s="153" t="s">
        <v>221</v>
      </c>
      <c r="C44" s="155" t="e">
        <f>#REF!</f>
        <v>#REF!</v>
      </c>
      <c r="D44" s="157" t="e">
        <f>#REF!</f>
        <v>#REF!</v>
      </c>
      <c r="E44" s="157" t="e">
        <f>#REF!</f>
        <v>#REF!</v>
      </c>
      <c r="F44" s="158" t="e">
        <f>#REF!</f>
        <v>#REF!</v>
      </c>
      <c r="G44" s="156" t="e">
        <f>#REF!</f>
        <v>#REF!</v>
      </c>
      <c r="H44" s="113" t="s">
        <v>311</v>
      </c>
      <c r="I44" s="183"/>
      <c r="J44" s="107" t="str">
        <f>'YARIŞMA BİLGİLERİ'!$F$21</f>
        <v>GENÇ KADINLAR</v>
      </c>
      <c r="K44" s="184" t="str">
        <f t="shared" si="0"/>
        <v>ANKARA-Federasyon Deneme Atletizm Yarışmaları</v>
      </c>
      <c r="L44" s="111" t="e">
        <f>#REF!</f>
        <v>#REF!</v>
      </c>
      <c r="M44" s="111" t="s">
        <v>270</v>
      </c>
    </row>
    <row r="45" spans="1:13" s="103" customFormat="1" ht="26.25" customHeight="1">
      <c r="A45" s="105">
        <v>97</v>
      </c>
      <c r="B45" s="153" t="s">
        <v>221</v>
      </c>
      <c r="C45" s="155" t="e">
        <f>#REF!</f>
        <v>#REF!</v>
      </c>
      <c r="D45" s="157" t="e">
        <f>#REF!</f>
        <v>#REF!</v>
      </c>
      <c r="E45" s="157" t="e">
        <f>#REF!</f>
        <v>#REF!</v>
      </c>
      <c r="F45" s="158" t="e">
        <f>#REF!</f>
        <v>#REF!</v>
      </c>
      <c r="G45" s="156" t="e">
        <f>#REF!</f>
        <v>#REF!</v>
      </c>
      <c r="H45" s="113" t="s">
        <v>311</v>
      </c>
      <c r="I45" s="183"/>
      <c r="J45" s="107" t="str">
        <f>'YARIŞMA BİLGİLERİ'!$F$21</f>
        <v>GENÇ KADINLAR</v>
      </c>
      <c r="K45" s="184" t="str">
        <f t="shared" si="0"/>
        <v>ANKARA-Federasyon Deneme Atletizm Yarışmaları</v>
      </c>
      <c r="L45" s="111" t="e">
        <f>#REF!</f>
        <v>#REF!</v>
      </c>
      <c r="M45" s="111" t="s">
        <v>270</v>
      </c>
    </row>
    <row r="46" spans="1:13" s="103" customFormat="1" ht="26.25" customHeight="1">
      <c r="A46" s="105">
        <v>98</v>
      </c>
      <c r="B46" s="153" t="s">
        <v>221</v>
      </c>
      <c r="C46" s="155" t="e">
        <f>#REF!</f>
        <v>#REF!</v>
      </c>
      <c r="D46" s="157" t="e">
        <f>#REF!</f>
        <v>#REF!</v>
      </c>
      <c r="E46" s="157" t="e">
        <f>#REF!</f>
        <v>#REF!</v>
      </c>
      <c r="F46" s="158" t="e">
        <f>#REF!</f>
        <v>#REF!</v>
      </c>
      <c r="G46" s="156" t="e">
        <f>#REF!</f>
        <v>#REF!</v>
      </c>
      <c r="H46" s="113" t="s">
        <v>311</v>
      </c>
      <c r="I46" s="183"/>
      <c r="J46" s="107" t="str">
        <f>'YARIŞMA BİLGİLERİ'!$F$21</f>
        <v>GENÇ KADINLAR</v>
      </c>
      <c r="K46" s="184" t="str">
        <f t="shared" si="0"/>
        <v>ANKARA-Federasyon Deneme Atletizm Yarışmaları</v>
      </c>
      <c r="L46" s="111" t="e">
        <f>#REF!</f>
        <v>#REF!</v>
      </c>
      <c r="M46" s="111" t="s">
        <v>270</v>
      </c>
    </row>
    <row r="47" spans="1:13" s="103" customFormat="1" ht="26.25" customHeight="1">
      <c r="A47" s="105">
        <v>99</v>
      </c>
      <c r="B47" s="153" t="s">
        <v>221</v>
      </c>
      <c r="C47" s="155" t="e">
        <f>#REF!</f>
        <v>#REF!</v>
      </c>
      <c r="D47" s="157" t="e">
        <f>#REF!</f>
        <v>#REF!</v>
      </c>
      <c r="E47" s="157" t="e">
        <f>#REF!</f>
        <v>#REF!</v>
      </c>
      <c r="F47" s="158" t="e">
        <f>#REF!</f>
        <v>#REF!</v>
      </c>
      <c r="G47" s="156" t="e">
        <f>#REF!</f>
        <v>#REF!</v>
      </c>
      <c r="H47" s="113" t="s">
        <v>311</v>
      </c>
      <c r="I47" s="183"/>
      <c r="J47" s="107" t="str">
        <f>'YARIŞMA BİLGİLERİ'!$F$21</f>
        <v>GENÇ KADINLAR</v>
      </c>
      <c r="K47" s="184" t="str">
        <f t="shared" si="0"/>
        <v>ANKARA-Federasyon Deneme Atletizm Yarışmaları</v>
      </c>
      <c r="L47" s="111" t="e">
        <f>#REF!</f>
        <v>#REF!</v>
      </c>
      <c r="M47" s="111" t="s">
        <v>270</v>
      </c>
    </row>
    <row r="48" spans="1:13" s="103" customFormat="1" ht="26.25" customHeight="1">
      <c r="A48" s="105">
        <v>100</v>
      </c>
      <c r="B48" s="153" t="s">
        <v>221</v>
      </c>
      <c r="C48" s="155" t="e">
        <f>#REF!</f>
        <v>#REF!</v>
      </c>
      <c r="D48" s="157" t="e">
        <f>#REF!</f>
        <v>#REF!</v>
      </c>
      <c r="E48" s="157" t="e">
        <f>#REF!</f>
        <v>#REF!</v>
      </c>
      <c r="F48" s="158" t="e">
        <f>#REF!</f>
        <v>#REF!</v>
      </c>
      <c r="G48" s="156" t="e">
        <f>#REF!</f>
        <v>#REF!</v>
      </c>
      <c r="H48" s="113" t="s">
        <v>311</v>
      </c>
      <c r="I48" s="183"/>
      <c r="J48" s="107" t="str">
        <f>'YARIŞMA BİLGİLERİ'!$F$21</f>
        <v>GENÇ KADINLAR</v>
      </c>
      <c r="K48" s="184" t="str">
        <f t="shared" si="0"/>
        <v>ANKARA-Federasyon Deneme Atletizm Yarışmaları</v>
      </c>
      <c r="L48" s="111" t="e">
        <f>#REF!</f>
        <v>#REF!</v>
      </c>
      <c r="M48" s="111" t="s">
        <v>270</v>
      </c>
    </row>
    <row r="49" spans="1:13" s="103" customFormat="1" ht="26.25" customHeight="1">
      <c r="A49" s="105">
        <v>101</v>
      </c>
      <c r="B49" s="153" t="s">
        <v>221</v>
      </c>
      <c r="C49" s="155" t="e">
        <f>#REF!</f>
        <v>#REF!</v>
      </c>
      <c r="D49" s="157" t="e">
        <f>#REF!</f>
        <v>#REF!</v>
      </c>
      <c r="E49" s="157" t="e">
        <f>#REF!</f>
        <v>#REF!</v>
      </c>
      <c r="F49" s="158" t="e">
        <f>#REF!</f>
        <v>#REF!</v>
      </c>
      <c r="G49" s="156" t="e">
        <f>#REF!</f>
        <v>#REF!</v>
      </c>
      <c r="H49" s="113" t="s">
        <v>311</v>
      </c>
      <c r="I49" s="183"/>
      <c r="J49" s="107" t="str">
        <f>'YARIŞMA BİLGİLERİ'!$F$21</f>
        <v>GENÇ KADINLAR</v>
      </c>
      <c r="K49" s="184" t="str">
        <f t="shared" si="0"/>
        <v>ANKARA-Federasyon Deneme Atletizm Yarışmaları</v>
      </c>
      <c r="L49" s="111" t="e">
        <f>#REF!</f>
        <v>#REF!</v>
      </c>
      <c r="M49" s="111" t="s">
        <v>270</v>
      </c>
    </row>
    <row r="50" spans="1:13" s="103" customFormat="1" ht="26.25" customHeight="1">
      <c r="A50" s="105">
        <v>102</v>
      </c>
      <c r="B50" s="153" t="s">
        <v>221</v>
      </c>
      <c r="C50" s="155" t="e">
        <f>#REF!</f>
        <v>#REF!</v>
      </c>
      <c r="D50" s="157" t="e">
        <f>#REF!</f>
        <v>#REF!</v>
      </c>
      <c r="E50" s="157" t="e">
        <f>#REF!</f>
        <v>#REF!</v>
      </c>
      <c r="F50" s="158" t="e">
        <f>#REF!</f>
        <v>#REF!</v>
      </c>
      <c r="G50" s="156" t="e">
        <f>#REF!</f>
        <v>#REF!</v>
      </c>
      <c r="H50" s="113" t="s">
        <v>311</v>
      </c>
      <c r="I50" s="183"/>
      <c r="J50" s="107" t="str">
        <f>'YARIŞMA BİLGİLERİ'!$F$21</f>
        <v>GENÇ KADINLAR</v>
      </c>
      <c r="K50" s="184" t="str">
        <f t="shared" si="0"/>
        <v>ANKARA-Federasyon Deneme Atletizm Yarışmaları</v>
      </c>
      <c r="L50" s="111" t="e">
        <f>#REF!</f>
        <v>#REF!</v>
      </c>
      <c r="M50" s="111" t="s">
        <v>270</v>
      </c>
    </row>
    <row r="51" spans="1:13" s="103" customFormat="1" ht="26.25" customHeight="1">
      <c r="A51" s="105">
        <v>103</v>
      </c>
      <c r="B51" s="153" t="s">
        <v>221</v>
      </c>
      <c r="C51" s="155" t="e">
        <f>#REF!</f>
        <v>#REF!</v>
      </c>
      <c r="D51" s="157" t="e">
        <f>#REF!</f>
        <v>#REF!</v>
      </c>
      <c r="E51" s="157" t="e">
        <f>#REF!</f>
        <v>#REF!</v>
      </c>
      <c r="F51" s="158" t="e">
        <f>#REF!</f>
        <v>#REF!</v>
      </c>
      <c r="G51" s="156" t="e">
        <f>#REF!</f>
        <v>#REF!</v>
      </c>
      <c r="H51" s="113" t="s">
        <v>311</v>
      </c>
      <c r="I51" s="183"/>
      <c r="J51" s="107" t="str">
        <f>'YARIŞMA BİLGİLERİ'!$F$21</f>
        <v>GENÇ KADINLAR</v>
      </c>
      <c r="K51" s="184" t="str">
        <f t="shared" si="0"/>
        <v>ANKARA-Federasyon Deneme Atletizm Yarışmaları</v>
      </c>
      <c r="L51" s="111" t="e">
        <f>#REF!</f>
        <v>#REF!</v>
      </c>
      <c r="M51" s="111" t="s">
        <v>270</v>
      </c>
    </row>
    <row r="52" spans="1:13" s="103" customFormat="1" ht="26.25" customHeight="1">
      <c r="A52" s="105">
        <v>104</v>
      </c>
      <c r="B52" s="153" t="s">
        <v>221</v>
      </c>
      <c r="C52" s="155" t="e">
        <f>#REF!</f>
        <v>#REF!</v>
      </c>
      <c r="D52" s="157" t="e">
        <f>#REF!</f>
        <v>#REF!</v>
      </c>
      <c r="E52" s="157" t="e">
        <f>#REF!</f>
        <v>#REF!</v>
      </c>
      <c r="F52" s="158" t="e">
        <f>#REF!</f>
        <v>#REF!</v>
      </c>
      <c r="G52" s="156" t="e">
        <f>#REF!</f>
        <v>#REF!</v>
      </c>
      <c r="H52" s="113" t="s">
        <v>311</v>
      </c>
      <c r="I52" s="183"/>
      <c r="J52" s="107" t="str">
        <f>'YARIŞMA BİLGİLERİ'!$F$21</f>
        <v>GENÇ KADINLAR</v>
      </c>
      <c r="K52" s="184" t="str">
        <f t="shared" si="0"/>
        <v>ANKARA-Federasyon Deneme Atletizm Yarışmaları</v>
      </c>
      <c r="L52" s="111" t="e">
        <f>#REF!</f>
        <v>#REF!</v>
      </c>
      <c r="M52" s="111" t="s">
        <v>270</v>
      </c>
    </row>
    <row r="53" spans="1:13" s="103" customFormat="1" ht="26.25" customHeight="1">
      <c r="A53" s="105">
        <v>105</v>
      </c>
      <c r="B53" s="153" t="s">
        <v>221</v>
      </c>
      <c r="C53" s="155" t="e">
        <f>#REF!</f>
        <v>#REF!</v>
      </c>
      <c r="D53" s="157" t="e">
        <f>#REF!</f>
        <v>#REF!</v>
      </c>
      <c r="E53" s="157" t="e">
        <f>#REF!</f>
        <v>#REF!</v>
      </c>
      <c r="F53" s="158" t="e">
        <f>#REF!</f>
        <v>#REF!</v>
      </c>
      <c r="G53" s="156" t="e">
        <f>#REF!</f>
        <v>#REF!</v>
      </c>
      <c r="H53" s="113" t="s">
        <v>311</v>
      </c>
      <c r="I53" s="183"/>
      <c r="J53" s="107" t="str">
        <f>'YARIŞMA BİLGİLERİ'!$F$21</f>
        <v>GENÇ KADINLAR</v>
      </c>
      <c r="K53" s="184" t="str">
        <f t="shared" si="0"/>
        <v>ANKARA-Federasyon Deneme Atletizm Yarışmaları</v>
      </c>
      <c r="L53" s="111" t="e">
        <f>#REF!</f>
        <v>#REF!</v>
      </c>
      <c r="M53" s="111" t="s">
        <v>270</v>
      </c>
    </row>
    <row r="54" spans="1:13" s="103" customFormat="1" ht="26.25" customHeight="1">
      <c r="A54" s="105">
        <v>106</v>
      </c>
      <c r="B54" s="153" t="s">
        <v>221</v>
      </c>
      <c r="C54" s="155" t="e">
        <f>#REF!</f>
        <v>#REF!</v>
      </c>
      <c r="D54" s="157" t="e">
        <f>#REF!</f>
        <v>#REF!</v>
      </c>
      <c r="E54" s="157" t="e">
        <f>#REF!</f>
        <v>#REF!</v>
      </c>
      <c r="F54" s="158" t="e">
        <f>#REF!</f>
        <v>#REF!</v>
      </c>
      <c r="G54" s="156" t="e">
        <f>#REF!</f>
        <v>#REF!</v>
      </c>
      <c r="H54" s="113" t="s">
        <v>311</v>
      </c>
      <c r="I54" s="183"/>
      <c r="J54" s="107" t="str">
        <f>'YARIŞMA BİLGİLERİ'!$F$21</f>
        <v>GENÇ KADINLAR</v>
      </c>
      <c r="K54" s="184" t="str">
        <f t="shared" si="0"/>
        <v>ANKARA-Federasyon Deneme Atletizm Yarışmaları</v>
      </c>
      <c r="L54" s="111" t="e">
        <f>#REF!</f>
        <v>#REF!</v>
      </c>
      <c r="M54" s="111" t="s">
        <v>270</v>
      </c>
    </row>
    <row r="55" spans="1:13" s="103" customFormat="1" ht="26.25" customHeight="1">
      <c r="A55" s="105">
        <v>107</v>
      </c>
      <c r="B55" s="153" t="s">
        <v>221</v>
      </c>
      <c r="C55" s="155" t="e">
        <f>#REF!</f>
        <v>#REF!</v>
      </c>
      <c r="D55" s="157" t="e">
        <f>#REF!</f>
        <v>#REF!</v>
      </c>
      <c r="E55" s="157" t="e">
        <f>#REF!</f>
        <v>#REF!</v>
      </c>
      <c r="F55" s="158" t="e">
        <f>#REF!</f>
        <v>#REF!</v>
      </c>
      <c r="G55" s="156" t="e">
        <f>#REF!</f>
        <v>#REF!</v>
      </c>
      <c r="H55" s="113" t="s">
        <v>311</v>
      </c>
      <c r="I55" s="183"/>
      <c r="J55" s="107" t="str">
        <f>'YARIŞMA BİLGİLERİ'!$F$21</f>
        <v>GENÇ KADINLAR</v>
      </c>
      <c r="K55" s="184" t="str">
        <f t="shared" si="0"/>
        <v>ANKARA-Federasyon Deneme Atletizm Yarışmaları</v>
      </c>
      <c r="L55" s="111" t="e">
        <f>#REF!</f>
        <v>#REF!</v>
      </c>
      <c r="M55" s="111" t="s">
        <v>270</v>
      </c>
    </row>
    <row r="56" spans="1:13" s="103" customFormat="1" ht="26.25" customHeight="1">
      <c r="A56" s="105">
        <v>123</v>
      </c>
      <c r="B56" s="153" t="s">
        <v>221</v>
      </c>
      <c r="C56" s="155" t="e">
        <f>#REF!</f>
        <v>#REF!</v>
      </c>
      <c r="D56" s="157" t="e">
        <f>#REF!</f>
        <v>#REF!</v>
      </c>
      <c r="E56" s="157" t="e">
        <f>#REF!</f>
        <v>#REF!</v>
      </c>
      <c r="F56" s="158" t="e">
        <f>#REF!</f>
        <v>#REF!</v>
      </c>
      <c r="G56" s="156" t="e">
        <f>#REF!</f>
        <v>#REF!</v>
      </c>
      <c r="H56" s="113" t="s">
        <v>311</v>
      </c>
      <c r="I56" s="183"/>
      <c r="J56" s="107" t="str">
        <f>'YARIŞMA BİLGİLERİ'!$F$21</f>
        <v>GENÇ KADINLAR</v>
      </c>
      <c r="K56" s="184" t="str">
        <f t="shared" si="0"/>
        <v>ANKARA-Federasyon Deneme Atletizm Yarışmaları</v>
      </c>
      <c r="L56" s="111" t="e">
        <f>#REF!</f>
        <v>#REF!</v>
      </c>
      <c r="M56" s="111" t="s">
        <v>270</v>
      </c>
    </row>
    <row r="57" spans="1:13" s="103" customFormat="1" ht="26.25" customHeight="1">
      <c r="A57" s="105">
        <v>124</v>
      </c>
      <c r="B57" s="153" t="s">
        <v>221</v>
      </c>
      <c r="C57" s="155" t="e">
        <f>#REF!</f>
        <v>#REF!</v>
      </c>
      <c r="D57" s="157" t="e">
        <f>#REF!</f>
        <v>#REF!</v>
      </c>
      <c r="E57" s="157" t="e">
        <f>#REF!</f>
        <v>#REF!</v>
      </c>
      <c r="F57" s="158" t="e">
        <f>#REF!</f>
        <v>#REF!</v>
      </c>
      <c r="G57" s="156" t="e">
        <f>#REF!</f>
        <v>#REF!</v>
      </c>
      <c r="H57" s="113" t="s">
        <v>311</v>
      </c>
      <c r="I57" s="183"/>
      <c r="J57" s="107" t="str">
        <f>'YARIŞMA BİLGİLERİ'!$F$21</f>
        <v>GENÇ KADINLAR</v>
      </c>
      <c r="K57" s="184" t="str">
        <f t="shared" si="0"/>
        <v>ANKARA-Federasyon Deneme Atletizm Yarışmaları</v>
      </c>
      <c r="L57" s="111" t="e">
        <f>#REF!</f>
        <v>#REF!</v>
      </c>
      <c r="M57" s="111" t="s">
        <v>270</v>
      </c>
    </row>
    <row r="58" spans="1:13" s="103" customFormat="1" ht="26.25" customHeight="1">
      <c r="A58" s="105">
        <v>125</v>
      </c>
      <c r="B58" s="153" t="s">
        <v>221</v>
      </c>
      <c r="C58" s="155" t="e">
        <f>#REF!</f>
        <v>#REF!</v>
      </c>
      <c r="D58" s="157" t="e">
        <f>#REF!</f>
        <v>#REF!</v>
      </c>
      <c r="E58" s="157" t="e">
        <f>#REF!</f>
        <v>#REF!</v>
      </c>
      <c r="F58" s="158" t="e">
        <f>#REF!</f>
        <v>#REF!</v>
      </c>
      <c r="G58" s="156" t="e">
        <f>#REF!</f>
        <v>#REF!</v>
      </c>
      <c r="H58" s="113" t="s">
        <v>311</v>
      </c>
      <c r="I58" s="183"/>
      <c r="J58" s="107" t="str">
        <f>'YARIŞMA BİLGİLERİ'!$F$21</f>
        <v>GENÇ KADINLAR</v>
      </c>
      <c r="K58" s="184" t="str">
        <f t="shared" si="0"/>
        <v>ANKARA-Federasyon Deneme Atletizm Yarışmaları</v>
      </c>
      <c r="L58" s="111" t="e">
        <f>#REF!</f>
        <v>#REF!</v>
      </c>
      <c r="M58" s="111" t="s">
        <v>270</v>
      </c>
    </row>
    <row r="59" spans="1:13" s="103" customFormat="1" ht="26.25" customHeight="1">
      <c r="A59" s="105">
        <v>126</v>
      </c>
      <c r="B59" s="153" t="s">
        <v>222</v>
      </c>
      <c r="C59" s="155" t="e">
        <f>#REF!</f>
        <v>#REF!</v>
      </c>
      <c r="D59" s="157" t="e">
        <f>#REF!</f>
        <v>#REF!</v>
      </c>
      <c r="E59" s="157" t="e">
        <f>#REF!</f>
        <v>#REF!</v>
      </c>
      <c r="F59" s="159" t="e">
        <f>#REF!</f>
        <v>#REF!</v>
      </c>
      <c r="G59" s="156" t="e">
        <f>#REF!</f>
        <v>#REF!</v>
      </c>
      <c r="H59" s="113" t="s">
        <v>217</v>
      </c>
      <c r="I59" s="183"/>
      <c r="J59" s="107" t="str">
        <f>'YARIŞMA BİLGİLERİ'!$F$21</f>
        <v>GENÇ KADINLAR</v>
      </c>
      <c r="K59" s="184" t="str">
        <f t="shared" si="0"/>
        <v>ANKARA-Federasyon Deneme Atletizm Yarışmaları</v>
      </c>
      <c r="L59" s="111" t="e">
        <f>#REF!</f>
        <v>#REF!</v>
      </c>
      <c r="M59" s="111" t="s">
        <v>270</v>
      </c>
    </row>
    <row r="60" spans="1:13" s="103" customFormat="1" ht="26.25" customHeight="1">
      <c r="A60" s="105">
        <v>127</v>
      </c>
      <c r="B60" s="153" t="s">
        <v>222</v>
      </c>
      <c r="C60" s="155" t="e">
        <f>#REF!</f>
        <v>#REF!</v>
      </c>
      <c r="D60" s="157" t="e">
        <f>#REF!</f>
        <v>#REF!</v>
      </c>
      <c r="E60" s="157" t="e">
        <f>#REF!</f>
        <v>#REF!</v>
      </c>
      <c r="F60" s="159" t="e">
        <f>#REF!</f>
        <v>#REF!</v>
      </c>
      <c r="G60" s="156" t="e">
        <f>#REF!</f>
        <v>#REF!</v>
      </c>
      <c r="H60" s="113" t="s">
        <v>217</v>
      </c>
      <c r="I60" s="183"/>
      <c r="J60" s="107" t="str">
        <f>'YARIŞMA BİLGİLERİ'!$F$21</f>
        <v>GENÇ KADINLAR</v>
      </c>
      <c r="K60" s="184" t="str">
        <f t="shared" si="0"/>
        <v>ANKARA-Federasyon Deneme Atletizm Yarışmaları</v>
      </c>
      <c r="L60" s="111" t="e">
        <f>#REF!</f>
        <v>#REF!</v>
      </c>
      <c r="M60" s="111" t="s">
        <v>270</v>
      </c>
    </row>
    <row r="61" spans="1:13" s="103" customFormat="1" ht="26.25" customHeight="1">
      <c r="A61" s="105">
        <v>128</v>
      </c>
      <c r="B61" s="153" t="s">
        <v>222</v>
      </c>
      <c r="C61" s="155" t="e">
        <f>#REF!</f>
        <v>#REF!</v>
      </c>
      <c r="D61" s="157" t="e">
        <f>#REF!</f>
        <v>#REF!</v>
      </c>
      <c r="E61" s="157" t="e">
        <f>#REF!</f>
        <v>#REF!</v>
      </c>
      <c r="F61" s="159" t="e">
        <f>#REF!</f>
        <v>#REF!</v>
      </c>
      <c r="G61" s="156" t="e">
        <f>#REF!</f>
        <v>#REF!</v>
      </c>
      <c r="H61" s="113" t="s">
        <v>217</v>
      </c>
      <c r="I61" s="183"/>
      <c r="J61" s="107" t="str">
        <f>'YARIŞMA BİLGİLERİ'!$F$21</f>
        <v>GENÇ KADINLAR</v>
      </c>
      <c r="K61" s="184" t="str">
        <f t="shared" si="0"/>
        <v>ANKARA-Federasyon Deneme Atletizm Yarışmaları</v>
      </c>
      <c r="L61" s="111" t="e">
        <f>#REF!</f>
        <v>#REF!</v>
      </c>
      <c r="M61" s="111" t="s">
        <v>270</v>
      </c>
    </row>
    <row r="62" spans="1:13" s="103" customFormat="1" ht="26.25" customHeight="1">
      <c r="A62" s="105">
        <v>129</v>
      </c>
      <c r="B62" s="153" t="s">
        <v>222</v>
      </c>
      <c r="C62" s="155" t="e">
        <f>#REF!</f>
        <v>#REF!</v>
      </c>
      <c r="D62" s="157" t="e">
        <f>#REF!</f>
        <v>#REF!</v>
      </c>
      <c r="E62" s="157" t="e">
        <f>#REF!</f>
        <v>#REF!</v>
      </c>
      <c r="F62" s="159" t="e">
        <f>#REF!</f>
        <v>#REF!</v>
      </c>
      <c r="G62" s="156" t="e">
        <f>#REF!</f>
        <v>#REF!</v>
      </c>
      <c r="H62" s="113" t="s">
        <v>217</v>
      </c>
      <c r="I62" s="183"/>
      <c r="J62" s="107" t="str">
        <f>'YARIŞMA BİLGİLERİ'!$F$21</f>
        <v>GENÇ KADINLAR</v>
      </c>
      <c r="K62" s="184" t="str">
        <f t="shared" si="0"/>
        <v>ANKARA-Federasyon Deneme Atletizm Yarışmaları</v>
      </c>
      <c r="L62" s="111" t="e">
        <f>#REF!</f>
        <v>#REF!</v>
      </c>
      <c r="M62" s="111" t="s">
        <v>270</v>
      </c>
    </row>
    <row r="63" spans="1:13" s="103" customFormat="1" ht="26.25" customHeight="1">
      <c r="A63" s="105">
        <v>130</v>
      </c>
      <c r="B63" s="153" t="s">
        <v>222</v>
      </c>
      <c r="C63" s="155" t="e">
        <f>#REF!</f>
        <v>#REF!</v>
      </c>
      <c r="D63" s="157" t="e">
        <f>#REF!</f>
        <v>#REF!</v>
      </c>
      <c r="E63" s="157" t="e">
        <f>#REF!</f>
        <v>#REF!</v>
      </c>
      <c r="F63" s="159" t="e">
        <f>#REF!</f>
        <v>#REF!</v>
      </c>
      <c r="G63" s="156" t="e">
        <f>#REF!</f>
        <v>#REF!</v>
      </c>
      <c r="H63" s="113" t="s">
        <v>217</v>
      </c>
      <c r="I63" s="183"/>
      <c r="J63" s="107" t="str">
        <f>'YARIŞMA BİLGİLERİ'!$F$21</f>
        <v>GENÇ KADINLAR</v>
      </c>
      <c r="K63" s="184" t="str">
        <f t="shared" si="0"/>
        <v>ANKARA-Federasyon Deneme Atletizm Yarışmaları</v>
      </c>
      <c r="L63" s="111" t="e">
        <f>#REF!</f>
        <v>#REF!</v>
      </c>
      <c r="M63" s="111" t="s">
        <v>270</v>
      </c>
    </row>
    <row r="64" spans="1:13" s="103" customFormat="1" ht="26.25" customHeight="1">
      <c r="A64" s="105">
        <v>131</v>
      </c>
      <c r="B64" s="153" t="s">
        <v>222</v>
      </c>
      <c r="C64" s="155" t="e">
        <f>#REF!</f>
        <v>#REF!</v>
      </c>
      <c r="D64" s="157" t="e">
        <f>#REF!</f>
        <v>#REF!</v>
      </c>
      <c r="E64" s="157" t="e">
        <f>#REF!</f>
        <v>#REF!</v>
      </c>
      <c r="F64" s="159" t="e">
        <f>#REF!</f>
        <v>#REF!</v>
      </c>
      <c r="G64" s="156" t="e">
        <f>#REF!</f>
        <v>#REF!</v>
      </c>
      <c r="H64" s="113" t="s">
        <v>217</v>
      </c>
      <c r="I64" s="183"/>
      <c r="J64" s="107" t="str">
        <f>'YARIŞMA BİLGİLERİ'!$F$21</f>
        <v>GENÇ KADINLAR</v>
      </c>
      <c r="K64" s="184" t="str">
        <f t="shared" si="0"/>
        <v>ANKARA-Federasyon Deneme Atletizm Yarışmaları</v>
      </c>
      <c r="L64" s="111" t="e">
        <f>#REF!</f>
        <v>#REF!</v>
      </c>
      <c r="M64" s="111" t="s">
        <v>270</v>
      </c>
    </row>
    <row r="65" spans="1:13" s="103" customFormat="1" ht="26.25" customHeight="1">
      <c r="A65" s="105">
        <v>132</v>
      </c>
      <c r="B65" s="153" t="s">
        <v>222</v>
      </c>
      <c r="C65" s="155" t="e">
        <f>#REF!</f>
        <v>#REF!</v>
      </c>
      <c r="D65" s="157" t="e">
        <f>#REF!</f>
        <v>#REF!</v>
      </c>
      <c r="E65" s="157" t="e">
        <f>#REF!</f>
        <v>#REF!</v>
      </c>
      <c r="F65" s="159" t="e">
        <f>#REF!</f>
        <v>#REF!</v>
      </c>
      <c r="G65" s="156" t="e">
        <f>#REF!</f>
        <v>#REF!</v>
      </c>
      <c r="H65" s="113" t="s">
        <v>217</v>
      </c>
      <c r="I65" s="183"/>
      <c r="J65" s="107" t="str">
        <f>'YARIŞMA BİLGİLERİ'!$F$21</f>
        <v>GENÇ KADINLAR</v>
      </c>
      <c r="K65" s="184" t="str">
        <f t="shared" si="0"/>
        <v>ANKARA-Federasyon Deneme Atletizm Yarışmaları</v>
      </c>
      <c r="L65" s="111" t="e">
        <f>#REF!</f>
        <v>#REF!</v>
      </c>
      <c r="M65" s="111" t="s">
        <v>270</v>
      </c>
    </row>
    <row r="66" spans="1:13" s="103" customFormat="1" ht="26.25" customHeight="1">
      <c r="A66" s="105">
        <v>133</v>
      </c>
      <c r="B66" s="153" t="s">
        <v>222</v>
      </c>
      <c r="C66" s="155" t="e">
        <f>#REF!</f>
        <v>#REF!</v>
      </c>
      <c r="D66" s="157" t="e">
        <f>#REF!</f>
        <v>#REF!</v>
      </c>
      <c r="E66" s="157" t="e">
        <f>#REF!</f>
        <v>#REF!</v>
      </c>
      <c r="F66" s="159" t="e">
        <f>#REF!</f>
        <v>#REF!</v>
      </c>
      <c r="G66" s="156" t="e">
        <f>#REF!</f>
        <v>#REF!</v>
      </c>
      <c r="H66" s="113" t="s">
        <v>217</v>
      </c>
      <c r="I66" s="183"/>
      <c r="J66" s="107" t="str">
        <f>'YARIŞMA BİLGİLERİ'!$F$21</f>
        <v>GENÇ KADINLAR</v>
      </c>
      <c r="K66" s="184" t="str">
        <f t="shared" si="0"/>
        <v>ANKARA-Federasyon Deneme Atletizm Yarışmaları</v>
      </c>
      <c r="L66" s="111" t="e">
        <f>#REF!</f>
        <v>#REF!</v>
      </c>
      <c r="M66" s="111" t="s">
        <v>270</v>
      </c>
    </row>
    <row r="67" spans="1:13" s="103" customFormat="1" ht="26.25" customHeight="1">
      <c r="A67" s="105">
        <v>134</v>
      </c>
      <c r="B67" s="153" t="s">
        <v>222</v>
      </c>
      <c r="C67" s="155" t="e">
        <f>#REF!</f>
        <v>#REF!</v>
      </c>
      <c r="D67" s="157" t="e">
        <f>#REF!</f>
        <v>#REF!</v>
      </c>
      <c r="E67" s="157" t="e">
        <f>#REF!</f>
        <v>#REF!</v>
      </c>
      <c r="F67" s="159" t="e">
        <f>#REF!</f>
        <v>#REF!</v>
      </c>
      <c r="G67" s="156" t="e">
        <f>#REF!</f>
        <v>#REF!</v>
      </c>
      <c r="H67" s="113" t="s">
        <v>217</v>
      </c>
      <c r="I67" s="183"/>
      <c r="J67" s="107" t="str">
        <f>'YARIŞMA BİLGİLERİ'!$F$21</f>
        <v>GENÇ KADINLAR</v>
      </c>
      <c r="K67" s="184" t="str">
        <f aca="true" t="shared" si="1" ref="K67:K130">CONCATENATE(K$1,"-",A$1)</f>
        <v>ANKARA-Federasyon Deneme Atletizm Yarışmaları</v>
      </c>
      <c r="L67" s="111" t="e">
        <f>#REF!</f>
        <v>#REF!</v>
      </c>
      <c r="M67" s="111" t="s">
        <v>270</v>
      </c>
    </row>
    <row r="68" spans="1:13" s="103" customFormat="1" ht="26.25" customHeight="1">
      <c r="A68" s="105">
        <v>135</v>
      </c>
      <c r="B68" s="153" t="s">
        <v>222</v>
      </c>
      <c r="C68" s="155" t="e">
        <f>#REF!</f>
        <v>#REF!</v>
      </c>
      <c r="D68" s="157" t="e">
        <f>#REF!</f>
        <v>#REF!</v>
      </c>
      <c r="E68" s="157" t="e">
        <f>#REF!</f>
        <v>#REF!</v>
      </c>
      <c r="F68" s="159" t="e">
        <f>#REF!</f>
        <v>#REF!</v>
      </c>
      <c r="G68" s="156" t="e">
        <f>#REF!</f>
        <v>#REF!</v>
      </c>
      <c r="H68" s="113" t="s">
        <v>217</v>
      </c>
      <c r="I68" s="183"/>
      <c r="J68" s="107" t="str">
        <f>'YARIŞMA BİLGİLERİ'!$F$21</f>
        <v>GENÇ KADINLAR</v>
      </c>
      <c r="K68" s="184" t="str">
        <f t="shared" si="1"/>
        <v>ANKARA-Federasyon Deneme Atletizm Yarışmaları</v>
      </c>
      <c r="L68" s="111" t="e">
        <f>#REF!</f>
        <v>#REF!</v>
      </c>
      <c r="M68" s="111" t="s">
        <v>270</v>
      </c>
    </row>
    <row r="69" spans="1:13" s="103" customFormat="1" ht="26.25" customHeight="1">
      <c r="A69" s="105">
        <v>136</v>
      </c>
      <c r="B69" s="153" t="s">
        <v>222</v>
      </c>
      <c r="C69" s="155" t="e">
        <f>#REF!</f>
        <v>#REF!</v>
      </c>
      <c r="D69" s="157" t="e">
        <f>#REF!</f>
        <v>#REF!</v>
      </c>
      <c r="E69" s="157" t="e">
        <f>#REF!</f>
        <v>#REF!</v>
      </c>
      <c r="F69" s="159" t="e">
        <f>#REF!</f>
        <v>#REF!</v>
      </c>
      <c r="G69" s="156" t="e">
        <f>#REF!</f>
        <v>#REF!</v>
      </c>
      <c r="H69" s="113" t="s">
        <v>217</v>
      </c>
      <c r="I69" s="183"/>
      <c r="J69" s="107" t="str">
        <f>'YARIŞMA BİLGİLERİ'!$F$21</f>
        <v>GENÇ KADINLAR</v>
      </c>
      <c r="K69" s="184" t="str">
        <f t="shared" si="1"/>
        <v>ANKARA-Federasyon Deneme Atletizm Yarışmaları</v>
      </c>
      <c r="L69" s="111" t="e">
        <f>#REF!</f>
        <v>#REF!</v>
      </c>
      <c r="M69" s="111" t="s">
        <v>270</v>
      </c>
    </row>
    <row r="70" spans="1:13" s="103" customFormat="1" ht="26.25" customHeight="1">
      <c r="A70" s="105">
        <v>137</v>
      </c>
      <c r="B70" s="153" t="s">
        <v>222</v>
      </c>
      <c r="C70" s="155" t="e">
        <f>#REF!</f>
        <v>#REF!</v>
      </c>
      <c r="D70" s="157" t="e">
        <f>#REF!</f>
        <v>#REF!</v>
      </c>
      <c r="E70" s="157" t="e">
        <f>#REF!</f>
        <v>#REF!</v>
      </c>
      <c r="F70" s="159" t="e">
        <f>#REF!</f>
        <v>#REF!</v>
      </c>
      <c r="G70" s="156" t="e">
        <f>#REF!</f>
        <v>#REF!</v>
      </c>
      <c r="H70" s="113" t="s">
        <v>217</v>
      </c>
      <c r="I70" s="183"/>
      <c r="J70" s="107" t="str">
        <f>'YARIŞMA BİLGİLERİ'!$F$21</f>
        <v>GENÇ KADINLAR</v>
      </c>
      <c r="K70" s="184" t="str">
        <f t="shared" si="1"/>
        <v>ANKARA-Federasyon Deneme Atletizm Yarışmaları</v>
      </c>
      <c r="L70" s="111" t="e">
        <f>#REF!</f>
        <v>#REF!</v>
      </c>
      <c r="M70" s="111" t="s">
        <v>270</v>
      </c>
    </row>
    <row r="71" spans="1:13" s="103" customFormat="1" ht="26.25" customHeight="1">
      <c r="A71" s="105">
        <v>138</v>
      </c>
      <c r="B71" s="153" t="s">
        <v>222</v>
      </c>
      <c r="C71" s="155" t="e">
        <f>#REF!</f>
        <v>#REF!</v>
      </c>
      <c r="D71" s="157" t="e">
        <f>#REF!</f>
        <v>#REF!</v>
      </c>
      <c r="E71" s="157" t="e">
        <f>#REF!</f>
        <v>#REF!</v>
      </c>
      <c r="F71" s="159" t="e">
        <f>#REF!</f>
        <v>#REF!</v>
      </c>
      <c r="G71" s="156" t="e">
        <f>#REF!</f>
        <v>#REF!</v>
      </c>
      <c r="H71" s="113" t="s">
        <v>217</v>
      </c>
      <c r="I71" s="183"/>
      <c r="J71" s="107" t="str">
        <f>'YARIŞMA BİLGİLERİ'!$F$21</f>
        <v>GENÇ KADINLAR</v>
      </c>
      <c r="K71" s="184" t="str">
        <f t="shared" si="1"/>
        <v>ANKARA-Federasyon Deneme Atletizm Yarışmaları</v>
      </c>
      <c r="L71" s="111" t="e">
        <f>#REF!</f>
        <v>#REF!</v>
      </c>
      <c r="M71" s="111" t="s">
        <v>270</v>
      </c>
    </row>
    <row r="72" spans="1:13" s="103" customFormat="1" ht="26.25" customHeight="1">
      <c r="A72" s="105">
        <v>139</v>
      </c>
      <c r="B72" s="153" t="s">
        <v>222</v>
      </c>
      <c r="C72" s="155" t="e">
        <f>#REF!</f>
        <v>#REF!</v>
      </c>
      <c r="D72" s="157" t="e">
        <f>#REF!</f>
        <v>#REF!</v>
      </c>
      <c r="E72" s="157" t="e">
        <f>#REF!</f>
        <v>#REF!</v>
      </c>
      <c r="F72" s="159" t="e">
        <f>#REF!</f>
        <v>#REF!</v>
      </c>
      <c r="G72" s="156" t="e">
        <f>#REF!</f>
        <v>#REF!</v>
      </c>
      <c r="H72" s="113" t="s">
        <v>217</v>
      </c>
      <c r="I72" s="183"/>
      <c r="J72" s="107" t="str">
        <f>'YARIŞMA BİLGİLERİ'!$F$21</f>
        <v>GENÇ KADINLAR</v>
      </c>
      <c r="K72" s="184" t="str">
        <f t="shared" si="1"/>
        <v>ANKARA-Federasyon Deneme Atletizm Yarışmaları</v>
      </c>
      <c r="L72" s="111" t="e">
        <f>#REF!</f>
        <v>#REF!</v>
      </c>
      <c r="M72" s="111" t="s">
        <v>270</v>
      </c>
    </row>
    <row r="73" spans="1:13" s="103" customFormat="1" ht="26.25" customHeight="1">
      <c r="A73" s="105">
        <v>140</v>
      </c>
      <c r="B73" s="153" t="s">
        <v>222</v>
      </c>
      <c r="C73" s="155" t="e">
        <f>#REF!</f>
        <v>#REF!</v>
      </c>
      <c r="D73" s="157" t="e">
        <f>#REF!</f>
        <v>#REF!</v>
      </c>
      <c r="E73" s="157" t="e">
        <f>#REF!</f>
        <v>#REF!</v>
      </c>
      <c r="F73" s="159" t="e">
        <f>#REF!</f>
        <v>#REF!</v>
      </c>
      <c r="G73" s="156" t="e">
        <f>#REF!</f>
        <v>#REF!</v>
      </c>
      <c r="H73" s="113" t="s">
        <v>217</v>
      </c>
      <c r="I73" s="183"/>
      <c r="J73" s="107" t="str">
        <f>'YARIŞMA BİLGİLERİ'!$F$21</f>
        <v>GENÇ KADINLAR</v>
      </c>
      <c r="K73" s="184" t="str">
        <f t="shared" si="1"/>
        <v>ANKARA-Federasyon Deneme Atletizm Yarışmaları</v>
      </c>
      <c r="L73" s="111" t="e">
        <f>#REF!</f>
        <v>#REF!</v>
      </c>
      <c r="M73" s="111" t="s">
        <v>270</v>
      </c>
    </row>
    <row r="74" spans="1:13" s="103" customFormat="1" ht="26.25" customHeight="1">
      <c r="A74" s="105">
        <v>141</v>
      </c>
      <c r="B74" s="153" t="s">
        <v>222</v>
      </c>
      <c r="C74" s="155" t="e">
        <f>#REF!</f>
        <v>#REF!</v>
      </c>
      <c r="D74" s="157" t="e">
        <f>#REF!</f>
        <v>#REF!</v>
      </c>
      <c r="E74" s="157" t="e">
        <f>#REF!</f>
        <v>#REF!</v>
      </c>
      <c r="F74" s="159" t="e">
        <f>#REF!</f>
        <v>#REF!</v>
      </c>
      <c r="G74" s="156" t="e">
        <f>#REF!</f>
        <v>#REF!</v>
      </c>
      <c r="H74" s="113" t="s">
        <v>217</v>
      </c>
      <c r="I74" s="183"/>
      <c r="J74" s="107" t="str">
        <f>'YARIŞMA BİLGİLERİ'!$F$21</f>
        <v>GENÇ KADINLAR</v>
      </c>
      <c r="K74" s="184" t="str">
        <f t="shared" si="1"/>
        <v>ANKARA-Federasyon Deneme Atletizm Yarışmaları</v>
      </c>
      <c r="L74" s="111" t="e">
        <f>#REF!</f>
        <v>#REF!</v>
      </c>
      <c r="M74" s="111" t="s">
        <v>270</v>
      </c>
    </row>
    <row r="75" spans="1:13" s="103" customFormat="1" ht="26.25" customHeight="1">
      <c r="A75" s="105">
        <v>142</v>
      </c>
      <c r="B75" s="153" t="s">
        <v>222</v>
      </c>
      <c r="C75" s="155" t="e">
        <f>#REF!</f>
        <v>#REF!</v>
      </c>
      <c r="D75" s="157" t="e">
        <f>#REF!</f>
        <v>#REF!</v>
      </c>
      <c r="E75" s="157" t="e">
        <f>#REF!</f>
        <v>#REF!</v>
      </c>
      <c r="F75" s="159" t="e">
        <f>#REF!</f>
        <v>#REF!</v>
      </c>
      <c r="G75" s="156" t="e">
        <f>#REF!</f>
        <v>#REF!</v>
      </c>
      <c r="H75" s="113" t="s">
        <v>217</v>
      </c>
      <c r="I75" s="183"/>
      <c r="J75" s="107" t="str">
        <f>'YARIŞMA BİLGİLERİ'!$F$21</f>
        <v>GENÇ KADINLAR</v>
      </c>
      <c r="K75" s="184" t="str">
        <f t="shared" si="1"/>
        <v>ANKARA-Federasyon Deneme Atletizm Yarışmaları</v>
      </c>
      <c r="L75" s="111" t="e">
        <f>#REF!</f>
        <v>#REF!</v>
      </c>
      <c r="M75" s="111" t="s">
        <v>270</v>
      </c>
    </row>
    <row r="76" spans="1:13" s="103" customFormat="1" ht="26.25" customHeight="1">
      <c r="A76" s="105">
        <v>210</v>
      </c>
      <c r="B76" s="153" t="s">
        <v>222</v>
      </c>
      <c r="C76" s="155" t="e">
        <f>#REF!</f>
        <v>#REF!</v>
      </c>
      <c r="D76" s="157" t="e">
        <f>#REF!</f>
        <v>#REF!</v>
      </c>
      <c r="E76" s="157" t="e">
        <f>#REF!</f>
        <v>#REF!</v>
      </c>
      <c r="F76" s="159" t="e">
        <f>#REF!</f>
        <v>#REF!</v>
      </c>
      <c r="G76" s="156" t="e">
        <f>#REF!</f>
        <v>#REF!</v>
      </c>
      <c r="H76" s="113" t="s">
        <v>217</v>
      </c>
      <c r="I76" s="183"/>
      <c r="J76" s="107" t="str">
        <f>'YARIŞMA BİLGİLERİ'!$F$21</f>
        <v>GENÇ KADINLAR</v>
      </c>
      <c r="K76" s="184" t="str">
        <f t="shared" si="1"/>
        <v>ANKARA-Federasyon Deneme Atletizm Yarışmaları</v>
      </c>
      <c r="L76" s="111" t="e">
        <f>#REF!</f>
        <v>#REF!</v>
      </c>
      <c r="M76" s="111" t="s">
        <v>270</v>
      </c>
    </row>
    <row r="77" spans="1:13" s="103" customFormat="1" ht="26.25" customHeight="1">
      <c r="A77" s="105">
        <v>211</v>
      </c>
      <c r="B77" s="153" t="s">
        <v>222</v>
      </c>
      <c r="C77" s="155" t="e">
        <f>#REF!</f>
        <v>#REF!</v>
      </c>
      <c r="D77" s="157" t="e">
        <f>#REF!</f>
        <v>#REF!</v>
      </c>
      <c r="E77" s="157" t="e">
        <f>#REF!</f>
        <v>#REF!</v>
      </c>
      <c r="F77" s="159" t="e">
        <f>#REF!</f>
        <v>#REF!</v>
      </c>
      <c r="G77" s="156" t="e">
        <f>#REF!</f>
        <v>#REF!</v>
      </c>
      <c r="H77" s="113" t="s">
        <v>217</v>
      </c>
      <c r="I77" s="183"/>
      <c r="J77" s="107" t="str">
        <f>'YARIŞMA BİLGİLERİ'!$F$21</f>
        <v>GENÇ KADINLAR</v>
      </c>
      <c r="K77" s="184" t="str">
        <f t="shared" si="1"/>
        <v>ANKARA-Federasyon Deneme Atletizm Yarışmaları</v>
      </c>
      <c r="L77" s="111" t="e">
        <f>#REF!</f>
        <v>#REF!</v>
      </c>
      <c r="M77" s="111" t="s">
        <v>270</v>
      </c>
    </row>
    <row r="78" spans="1:13" s="103" customFormat="1" ht="26.25" customHeight="1">
      <c r="A78" s="105">
        <v>212</v>
      </c>
      <c r="B78" s="153" t="s">
        <v>222</v>
      </c>
      <c r="C78" s="155" t="e">
        <f>#REF!</f>
        <v>#REF!</v>
      </c>
      <c r="D78" s="157" t="e">
        <f>#REF!</f>
        <v>#REF!</v>
      </c>
      <c r="E78" s="157" t="e">
        <f>#REF!</f>
        <v>#REF!</v>
      </c>
      <c r="F78" s="159" t="e">
        <f>#REF!</f>
        <v>#REF!</v>
      </c>
      <c r="G78" s="156" t="e">
        <f>#REF!</f>
        <v>#REF!</v>
      </c>
      <c r="H78" s="113" t="s">
        <v>217</v>
      </c>
      <c r="I78" s="183"/>
      <c r="J78" s="107" t="str">
        <f>'YARIŞMA BİLGİLERİ'!$F$21</f>
        <v>GENÇ KADINLAR</v>
      </c>
      <c r="K78" s="184" t="str">
        <f t="shared" si="1"/>
        <v>ANKARA-Federasyon Deneme Atletizm Yarışmaları</v>
      </c>
      <c r="L78" s="111" t="e">
        <f>#REF!</f>
        <v>#REF!</v>
      </c>
      <c r="M78" s="111" t="s">
        <v>270</v>
      </c>
    </row>
    <row r="79" spans="1:13" s="103" customFormat="1" ht="26.25" customHeight="1">
      <c r="A79" s="105">
        <v>213</v>
      </c>
      <c r="B79" s="153" t="s">
        <v>222</v>
      </c>
      <c r="C79" s="155" t="e">
        <f>#REF!</f>
        <v>#REF!</v>
      </c>
      <c r="D79" s="157" t="e">
        <f>#REF!</f>
        <v>#REF!</v>
      </c>
      <c r="E79" s="157" t="e">
        <f>#REF!</f>
        <v>#REF!</v>
      </c>
      <c r="F79" s="159" t="e">
        <f>#REF!</f>
        <v>#REF!</v>
      </c>
      <c r="G79" s="156" t="e">
        <f>#REF!</f>
        <v>#REF!</v>
      </c>
      <c r="H79" s="113" t="s">
        <v>217</v>
      </c>
      <c r="I79" s="183"/>
      <c r="J79" s="107" t="str">
        <f>'YARIŞMA BİLGİLERİ'!$F$21</f>
        <v>GENÇ KADINLAR</v>
      </c>
      <c r="K79" s="184" t="str">
        <f t="shared" si="1"/>
        <v>ANKARA-Federasyon Deneme Atletizm Yarışmaları</v>
      </c>
      <c r="L79" s="111" t="e">
        <f>#REF!</f>
        <v>#REF!</v>
      </c>
      <c r="M79" s="111" t="s">
        <v>270</v>
      </c>
    </row>
    <row r="80" spans="1:13" s="103" customFormat="1" ht="26.25" customHeight="1">
      <c r="A80" s="105">
        <v>214</v>
      </c>
      <c r="B80" s="153" t="s">
        <v>222</v>
      </c>
      <c r="C80" s="155" t="e">
        <f>#REF!</f>
        <v>#REF!</v>
      </c>
      <c r="D80" s="157" t="e">
        <f>#REF!</f>
        <v>#REF!</v>
      </c>
      <c r="E80" s="157" t="e">
        <f>#REF!</f>
        <v>#REF!</v>
      </c>
      <c r="F80" s="159" t="e">
        <f>#REF!</f>
        <v>#REF!</v>
      </c>
      <c r="G80" s="156" t="e">
        <f>#REF!</f>
        <v>#REF!</v>
      </c>
      <c r="H80" s="113" t="s">
        <v>217</v>
      </c>
      <c r="I80" s="183"/>
      <c r="J80" s="107" t="str">
        <f>'YARIŞMA BİLGİLERİ'!$F$21</f>
        <v>GENÇ KADINLAR</v>
      </c>
      <c r="K80" s="184" t="str">
        <f t="shared" si="1"/>
        <v>ANKARA-Federasyon Deneme Atletizm Yarışmaları</v>
      </c>
      <c r="L80" s="111" t="e">
        <f>#REF!</f>
        <v>#REF!</v>
      </c>
      <c r="M80" s="111" t="s">
        <v>270</v>
      </c>
    </row>
    <row r="81" spans="1:13" s="103" customFormat="1" ht="26.25" customHeight="1">
      <c r="A81" s="105">
        <v>215</v>
      </c>
      <c r="B81" s="153" t="s">
        <v>222</v>
      </c>
      <c r="C81" s="155" t="e">
        <f>#REF!</f>
        <v>#REF!</v>
      </c>
      <c r="D81" s="157" t="e">
        <f>#REF!</f>
        <v>#REF!</v>
      </c>
      <c r="E81" s="157" t="e">
        <f>#REF!</f>
        <v>#REF!</v>
      </c>
      <c r="F81" s="159" t="e">
        <f>#REF!</f>
        <v>#REF!</v>
      </c>
      <c r="G81" s="156" t="e">
        <f>#REF!</f>
        <v>#REF!</v>
      </c>
      <c r="H81" s="113" t="s">
        <v>217</v>
      </c>
      <c r="I81" s="183"/>
      <c r="J81" s="107" t="str">
        <f>'YARIŞMA BİLGİLERİ'!$F$21</f>
        <v>GENÇ KADINLAR</v>
      </c>
      <c r="K81" s="184" t="str">
        <f t="shared" si="1"/>
        <v>ANKARA-Federasyon Deneme Atletizm Yarışmaları</v>
      </c>
      <c r="L81" s="111" t="e">
        <f>#REF!</f>
        <v>#REF!</v>
      </c>
      <c r="M81" s="111" t="s">
        <v>270</v>
      </c>
    </row>
    <row r="82" spans="1:13" s="103" customFormat="1" ht="26.25" customHeight="1">
      <c r="A82" s="105">
        <v>216</v>
      </c>
      <c r="B82" s="153" t="s">
        <v>222</v>
      </c>
      <c r="C82" s="155" t="e">
        <f>#REF!</f>
        <v>#REF!</v>
      </c>
      <c r="D82" s="157" t="e">
        <f>#REF!</f>
        <v>#REF!</v>
      </c>
      <c r="E82" s="157" t="e">
        <f>#REF!</f>
        <v>#REF!</v>
      </c>
      <c r="F82" s="159" t="e">
        <f>#REF!</f>
        <v>#REF!</v>
      </c>
      <c r="G82" s="156" t="e">
        <f>#REF!</f>
        <v>#REF!</v>
      </c>
      <c r="H82" s="113" t="s">
        <v>217</v>
      </c>
      <c r="I82" s="183"/>
      <c r="J82" s="107" t="str">
        <f>'YARIŞMA BİLGİLERİ'!$F$21</f>
        <v>GENÇ KADINLAR</v>
      </c>
      <c r="K82" s="184" t="str">
        <f t="shared" si="1"/>
        <v>ANKARA-Federasyon Deneme Atletizm Yarışmaları</v>
      </c>
      <c r="L82" s="111" t="e">
        <f>#REF!</f>
        <v>#REF!</v>
      </c>
      <c r="M82" s="111" t="s">
        <v>270</v>
      </c>
    </row>
    <row r="83" spans="1:13" s="103" customFormat="1" ht="26.25" customHeight="1">
      <c r="A83" s="105">
        <v>217</v>
      </c>
      <c r="B83" s="153" t="s">
        <v>222</v>
      </c>
      <c r="C83" s="155" t="e">
        <f>#REF!</f>
        <v>#REF!</v>
      </c>
      <c r="D83" s="157" t="e">
        <f>#REF!</f>
        <v>#REF!</v>
      </c>
      <c r="E83" s="157" t="e">
        <f>#REF!</f>
        <v>#REF!</v>
      </c>
      <c r="F83" s="159" t="e">
        <f>#REF!</f>
        <v>#REF!</v>
      </c>
      <c r="G83" s="156" t="e">
        <f>#REF!</f>
        <v>#REF!</v>
      </c>
      <c r="H83" s="113" t="s">
        <v>217</v>
      </c>
      <c r="I83" s="183"/>
      <c r="J83" s="107" t="str">
        <f>'YARIŞMA BİLGİLERİ'!$F$21</f>
        <v>GENÇ KADINLAR</v>
      </c>
      <c r="K83" s="184" t="str">
        <f t="shared" si="1"/>
        <v>ANKARA-Federasyon Deneme Atletizm Yarışmaları</v>
      </c>
      <c r="L83" s="111" t="e">
        <f>#REF!</f>
        <v>#REF!</v>
      </c>
      <c r="M83" s="111" t="s">
        <v>270</v>
      </c>
    </row>
    <row r="84" spans="1:13" s="103" customFormat="1" ht="26.25" customHeight="1">
      <c r="A84" s="105">
        <v>222</v>
      </c>
      <c r="B84" s="153" t="s">
        <v>222</v>
      </c>
      <c r="C84" s="155" t="e">
        <f>#REF!</f>
        <v>#REF!</v>
      </c>
      <c r="D84" s="157" t="e">
        <f>#REF!</f>
        <v>#REF!</v>
      </c>
      <c r="E84" s="157" t="e">
        <f>#REF!</f>
        <v>#REF!</v>
      </c>
      <c r="F84" s="159" t="e">
        <f>#REF!</f>
        <v>#REF!</v>
      </c>
      <c r="G84" s="156" t="e">
        <f>#REF!</f>
        <v>#REF!</v>
      </c>
      <c r="H84" s="113" t="s">
        <v>217</v>
      </c>
      <c r="I84" s="183"/>
      <c r="J84" s="107" t="str">
        <f>'YARIŞMA BİLGİLERİ'!$F$21</f>
        <v>GENÇ KADINLAR</v>
      </c>
      <c r="K84" s="184" t="str">
        <f t="shared" si="1"/>
        <v>ANKARA-Federasyon Deneme Atletizm Yarışmaları</v>
      </c>
      <c r="L84" s="111" t="e">
        <f>#REF!</f>
        <v>#REF!</v>
      </c>
      <c r="M84" s="111" t="s">
        <v>270</v>
      </c>
    </row>
    <row r="85" spans="1:13" s="103" customFormat="1" ht="26.25" customHeight="1">
      <c r="A85" s="105">
        <v>223</v>
      </c>
      <c r="B85" s="153" t="s">
        <v>222</v>
      </c>
      <c r="C85" s="155" t="e">
        <f>#REF!</f>
        <v>#REF!</v>
      </c>
      <c r="D85" s="157" t="e">
        <f>#REF!</f>
        <v>#REF!</v>
      </c>
      <c r="E85" s="157" t="e">
        <f>#REF!</f>
        <v>#REF!</v>
      </c>
      <c r="F85" s="159" t="e">
        <f>#REF!</f>
        <v>#REF!</v>
      </c>
      <c r="G85" s="156" t="e">
        <f>#REF!</f>
        <v>#REF!</v>
      </c>
      <c r="H85" s="113" t="s">
        <v>217</v>
      </c>
      <c r="I85" s="183"/>
      <c r="J85" s="107" t="str">
        <f>'YARIŞMA BİLGİLERİ'!$F$21</f>
        <v>GENÇ KADINLAR</v>
      </c>
      <c r="K85" s="184" t="str">
        <f t="shared" si="1"/>
        <v>ANKARA-Federasyon Deneme Atletizm Yarışmaları</v>
      </c>
      <c r="L85" s="111" t="e">
        <f>#REF!</f>
        <v>#REF!</v>
      </c>
      <c r="M85" s="111" t="s">
        <v>270</v>
      </c>
    </row>
    <row r="86" spans="1:13" s="103" customFormat="1" ht="26.25" customHeight="1">
      <c r="A86" s="105">
        <v>224</v>
      </c>
      <c r="B86" s="153" t="s">
        <v>222</v>
      </c>
      <c r="C86" s="155" t="e">
        <f>#REF!</f>
        <v>#REF!</v>
      </c>
      <c r="D86" s="157" t="e">
        <f>#REF!</f>
        <v>#REF!</v>
      </c>
      <c r="E86" s="157" t="e">
        <f>#REF!</f>
        <v>#REF!</v>
      </c>
      <c r="F86" s="159" t="e">
        <f>#REF!</f>
        <v>#REF!</v>
      </c>
      <c r="G86" s="156" t="e">
        <f>#REF!</f>
        <v>#REF!</v>
      </c>
      <c r="H86" s="113" t="s">
        <v>217</v>
      </c>
      <c r="I86" s="183"/>
      <c r="J86" s="107" t="str">
        <f>'YARIŞMA BİLGİLERİ'!$F$21</f>
        <v>GENÇ KADINLAR</v>
      </c>
      <c r="K86" s="184" t="str">
        <f t="shared" si="1"/>
        <v>ANKARA-Federasyon Deneme Atletizm Yarışmaları</v>
      </c>
      <c r="L86" s="111" t="e">
        <f>#REF!</f>
        <v>#REF!</v>
      </c>
      <c r="M86" s="111" t="s">
        <v>270</v>
      </c>
    </row>
    <row r="87" spans="1:13" s="103" customFormat="1" ht="26.25" customHeight="1">
      <c r="A87" s="105">
        <v>225</v>
      </c>
      <c r="B87" s="153" t="s">
        <v>222</v>
      </c>
      <c r="C87" s="155" t="e">
        <f>#REF!</f>
        <v>#REF!</v>
      </c>
      <c r="D87" s="157" t="e">
        <f>#REF!</f>
        <v>#REF!</v>
      </c>
      <c r="E87" s="157" t="e">
        <f>#REF!</f>
        <v>#REF!</v>
      </c>
      <c r="F87" s="159" t="e">
        <f>#REF!</f>
        <v>#REF!</v>
      </c>
      <c r="G87" s="156" t="e">
        <f>#REF!</f>
        <v>#REF!</v>
      </c>
      <c r="H87" s="113" t="s">
        <v>217</v>
      </c>
      <c r="I87" s="183"/>
      <c r="J87" s="107" t="str">
        <f>'YARIŞMA BİLGİLERİ'!$F$21</f>
        <v>GENÇ KADINLAR</v>
      </c>
      <c r="K87" s="184" t="str">
        <f t="shared" si="1"/>
        <v>ANKARA-Federasyon Deneme Atletizm Yarışmaları</v>
      </c>
      <c r="L87" s="111" t="e">
        <f>#REF!</f>
        <v>#REF!</v>
      </c>
      <c r="M87" s="111" t="s">
        <v>270</v>
      </c>
    </row>
    <row r="88" spans="1:13" s="103" customFormat="1" ht="26.25" customHeight="1">
      <c r="A88" s="105">
        <v>226</v>
      </c>
      <c r="B88" s="153" t="s">
        <v>222</v>
      </c>
      <c r="C88" s="155" t="e">
        <f>#REF!</f>
        <v>#REF!</v>
      </c>
      <c r="D88" s="157" t="e">
        <f>#REF!</f>
        <v>#REF!</v>
      </c>
      <c r="E88" s="157" t="e">
        <f>#REF!</f>
        <v>#REF!</v>
      </c>
      <c r="F88" s="159" t="e">
        <f>#REF!</f>
        <v>#REF!</v>
      </c>
      <c r="G88" s="156" t="e">
        <f>#REF!</f>
        <v>#REF!</v>
      </c>
      <c r="H88" s="113" t="s">
        <v>217</v>
      </c>
      <c r="I88" s="183"/>
      <c r="J88" s="107" t="str">
        <f>'YARIŞMA BİLGİLERİ'!$F$21</f>
        <v>GENÇ KADINLAR</v>
      </c>
      <c r="K88" s="184" t="str">
        <f t="shared" si="1"/>
        <v>ANKARA-Federasyon Deneme Atletizm Yarışmaları</v>
      </c>
      <c r="L88" s="111" t="e">
        <f>#REF!</f>
        <v>#REF!</v>
      </c>
      <c r="M88" s="111" t="s">
        <v>270</v>
      </c>
    </row>
    <row r="89" spans="1:13" s="103" customFormat="1" ht="26.25" customHeight="1">
      <c r="A89" s="105">
        <v>227</v>
      </c>
      <c r="B89" s="153" t="s">
        <v>222</v>
      </c>
      <c r="C89" s="155" t="e">
        <f>#REF!</f>
        <v>#REF!</v>
      </c>
      <c r="D89" s="157" t="e">
        <f>#REF!</f>
        <v>#REF!</v>
      </c>
      <c r="E89" s="157" t="e">
        <f>#REF!</f>
        <v>#REF!</v>
      </c>
      <c r="F89" s="159" t="e">
        <f>#REF!</f>
        <v>#REF!</v>
      </c>
      <c r="G89" s="156" t="e">
        <f>#REF!</f>
        <v>#REF!</v>
      </c>
      <c r="H89" s="113" t="s">
        <v>217</v>
      </c>
      <c r="I89" s="183"/>
      <c r="J89" s="107" t="str">
        <f>'YARIŞMA BİLGİLERİ'!$F$21</f>
        <v>GENÇ KADINLAR</v>
      </c>
      <c r="K89" s="184" t="str">
        <f t="shared" si="1"/>
        <v>ANKARA-Federasyon Deneme Atletizm Yarışmaları</v>
      </c>
      <c r="L89" s="111" t="e">
        <f>#REF!</f>
        <v>#REF!</v>
      </c>
      <c r="M89" s="111" t="s">
        <v>270</v>
      </c>
    </row>
    <row r="90" spans="1:13" s="103" customFormat="1" ht="26.25" customHeight="1">
      <c r="A90" s="105">
        <v>228</v>
      </c>
      <c r="B90" s="153" t="s">
        <v>222</v>
      </c>
      <c r="C90" s="155" t="e">
        <f>#REF!</f>
        <v>#REF!</v>
      </c>
      <c r="D90" s="157" t="e">
        <f>#REF!</f>
        <v>#REF!</v>
      </c>
      <c r="E90" s="157" t="e">
        <f>#REF!</f>
        <v>#REF!</v>
      </c>
      <c r="F90" s="159" t="e">
        <f>#REF!</f>
        <v>#REF!</v>
      </c>
      <c r="G90" s="156" t="e">
        <f>#REF!</f>
        <v>#REF!</v>
      </c>
      <c r="H90" s="113" t="s">
        <v>217</v>
      </c>
      <c r="I90" s="183"/>
      <c r="J90" s="107" t="str">
        <f>'YARIŞMA BİLGİLERİ'!$F$21</f>
        <v>GENÇ KADINLAR</v>
      </c>
      <c r="K90" s="184" t="str">
        <f t="shared" si="1"/>
        <v>ANKARA-Federasyon Deneme Atletizm Yarışmaları</v>
      </c>
      <c r="L90" s="111" t="e">
        <f>#REF!</f>
        <v>#REF!</v>
      </c>
      <c r="M90" s="111" t="s">
        <v>270</v>
      </c>
    </row>
    <row r="91" spans="1:13" s="103" customFormat="1" ht="26.25" customHeight="1">
      <c r="A91" s="105">
        <v>229</v>
      </c>
      <c r="B91" s="153" t="s">
        <v>222</v>
      </c>
      <c r="C91" s="155" t="e">
        <f>#REF!</f>
        <v>#REF!</v>
      </c>
      <c r="D91" s="157" t="e">
        <f>#REF!</f>
        <v>#REF!</v>
      </c>
      <c r="E91" s="157" t="e">
        <f>#REF!</f>
        <v>#REF!</v>
      </c>
      <c r="F91" s="159" t="e">
        <f>#REF!</f>
        <v>#REF!</v>
      </c>
      <c r="G91" s="156" t="e">
        <f>#REF!</f>
        <v>#REF!</v>
      </c>
      <c r="H91" s="113" t="s">
        <v>217</v>
      </c>
      <c r="I91" s="183"/>
      <c r="J91" s="107" t="str">
        <f>'YARIŞMA BİLGİLERİ'!$F$21</f>
        <v>GENÇ KADINLAR</v>
      </c>
      <c r="K91" s="184" t="str">
        <f t="shared" si="1"/>
        <v>ANKARA-Federasyon Deneme Atletizm Yarışmaları</v>
      </c>
      <c r="L91" s="111" t="e">
        <f>#REF!</f>
        <v>#REF!</v>
      </c>
      <c r="M91" s="111" t="s">
        <v>270</v>
      </c>
    </row>
    <row r="92" spans="1:13" s="103" customFormat="1" ht="26.25" customHeight="1">
      <c r="A92" s="105">
        <v>230</v>
      </c>
      <c r="B92" s="153" t="s">
        <v>222</v>
      </c>
      <c r="C92" s="155" t="e">
        <f>#REF!</f>
        <v>#REF!</v>
      </c>
      <c r="D92" s="157" t="e">
        <f>#REF!</f>
        <v>#REF!</v>
      </c>
      <c r="E92" s="157" t="e">
        <f>#REF!</f>
        <v>#REF!</v>
      </c>
      <c r="F92" s="159" t="e">
        <f>#REF!</f>
        <v>#REF!</v>
      </c>
      <c r="G92" s="156" t="e">
        <f>#REF!</f>
        <v>#REF!</v>
      </c>
      <c r="H92" s="113" t="s">
        <v>217</v>
      </c>
      <c r="I92" s="183"/>
      <c r="J92" s="107" t="str">
        <f>'YARIŞMA BİLGİLERİ'!$F$21</f>
        <v>GENÇ KADINLAR</v>
      </c>
      <c r="K92" s="184" t="str">
        <f t="shared" si="1"/>
        <v>ANKARA-Federasyon Deneme Atletizm Yarışmaları</v>
      </c>
      <c r="L92" s="111" t="e">
        <f>#REF!</f>
        <v>#REF!</v>
      </c>
      <c r="M92" s="111" t="s">
        <v>270</v>
      </c>
    </row>
    <row r="93" spans="1:13" s="103" customFormat="1" ht="26.25" customHeight="1">
      <c r="A93" s="105">
        <v>231</v>
      </c>
      <c r="B93" s="153" t="s">
        <v>308</v>
      </c>
      <c r="C93" s="155" t="e">
        <f>#REF!</f>
        <v>#REF!</v>
      </c>
      <c r="D93" s="157" t="e">
        <f>#REF!</f>
        <v>#REF!</v>
      </c>
      <c r="E93" s="157" t="e">
        <f>#REF!</f>
        <v>#REF!</v>
      </c>
      <c r="F93" s="159" t="e">
        <f>#REF!</f>
        <v>#REF!</v>
      </c>
      <c r="G93" s="156" t="e">
        <f>#REF!</f>
        <v>#REF!</v>
      </c>
      <c r="H93" s="113" t="s">
        <v>276</v>
      </c>
      <c r="I93" s="183"/>
      <c r="J93" s="107" t="str">
        <f>'YARIŞMA BİLGİLERİ'!$F$21</f>
        <v>GENÇ KADINLAR</v>
      </c>
      <c r="K93" s="184" t="str">
        <f t="shared" si="1"/>
        <v>ANKARA-Federasyon Deneme Atletizm Yarışmaları</v>
      </c>
      <c r="L93" s="111" t="e">
        <f>#REF!</f>
        <v>#REF!</v>
      </c>
      <c r="M93" s="111" t="s">
        <v>270</v>
      </c>
    </row>
    <row r="94" spans="1:13" s="103" customFormat="1" ht="26.25" customHeight="1">
      <c r="A94" s="105">
        <v>236</v>
      </c>
      <c r="B94" s="153" t="s">
        <v>308</v>
      </c>
      <c r="C94" s="155" t="e">
        <f>#REF!</f>
        <v>#REF!</v>
      </c>
      <c r="D94" s="157" t="e">
        <f>#REF!</f>
        <v>#REF!</v>
      </c>
      <c r="E94" s="157" t="e">
        <f>#REF!</f>
        <v>#REF!</v>
      </c>
      <c r="F94" s="159" t="e">
        <f>#REF!</f>
        <v>#REF!</v>
      </c>
      <c r="G94" s="156" t="e">
        <f>#REF!</f>
        <v>#REF!</v>
      </c>
      <c r="H94" s="113" t="s">
        <v>276</v>
      </c>
      <c r="I94" s="183"/>
      <c r="J94" s="107" t="str">
        <f>'YARIŞMA BİLGİLERİ'!$F$21</f>
        <v>GENÇ KADINLAR</v>
      </c>
      <c r="K94" s="184" t="str">
        <f t="shared" si="1"/>
        <v>ANKARA-Federasyon Deneme Atletizm Yarışmaları</v>
      </c>
      <c r="L94" s="111" t="e">
        <f>#REF!</f>
        <v>#REF!</v>
      </c>
      <c r="M94" s="111" t="s">
        <v>270</v>
      </c>
    </row>
    <row r="95" spans="1:13" s="103" customFormat="1" ht="26.25" customHeight="1">
      <c r="A95" s="105">
        <v>237</v>
      </c>
      <c r="B95" s="153" t="s">
        <v>308</v>
      </c>
      <c r="C95" s="155" t="e">
        <f>#REF!</f>
        <v>#REF!</v>
      </c>
      <c r="D95" s="157" t="e">
        <f>#REF!</f>
        <v>#REF!</v>
      </c>
      <c r="E95" s="157" t="e">
        <f>#REF!</f>
        <v>#REF!</v>
      </c>
      <c r="F95" s="159" t="e">
        <f>#REF!</f>
        <v>#REF!</v>
      </c>
      <c r="G95" s="156" t="e">
        <f>#REF!</f>
        <v>#REF!</v>
      </c>
      <c r="H95" s="113" t="s">
        <v>276</v>
      </c>
      <c r="I95" s="183"/>
      <c r="J95" s="107" t="str">
        <f>'YARIŞMA BİLGİLERİ'!$F$21</f>
        <v>GENÇ KADINLAR</v>
      </c>
      <c r="K95" s="184" t="str">
        <f t="shared" si="1"/>
        <v>ANKARA-Federasyon Deneme Atletizm Yarışmaları</v>
      </c>
      <c r="L95" s="111" t="e">
        <f>#REF!</f>
        <v>#REF!</v>
      </c>
      <c r="M95" s="111" t="s">
        <v>270</v>
      </c>
    </row>
    <row r="96" spans="1:13" s="103" customFormat="1" ht="26.25" customHeight="1">
      <c r="A96" s="105">
        <v>238</v>
      </c>
      <c r="B96" s="153" t="s">
        <v>308</v>
      </c>
      <c r="C96" s="155" t="e">
        <f>#REF!</f>
        <v>#REF!</v>
      </c>
      <c r="D96" s="157" t="e">
        <f>#REF!</f>
        <v>#REF!</v>
      </c>
      <c r="E96" s="157" t="e">
        <f>#REF!</f>
        <v>#REF!</v>
      </c>
      <c r="F96" s="159" t="e">
        <f>#REF!</f>
        <v>#REF!</v>
      </c>
      <c r="G96" s="156" t="e">
        <f>#REF!</f>
        <v>#REF!</v>
      </c>
      <c r="H96" s="113" t="s">
        <v>276</v>
      </c>
      <c r="I96" s="183"/>
      <c r="J96" s="107" t="str">
        <f>'YARIŞMA BİLGİLERİ'!$F$21</f>
        <v>GENÇ KADINLAR</v>
      </c>
      <c r="K96" s="184" t="str">
        <f t="shared" si="1"/>
        <v>ANKARA-Federasyon Deneme Atletizm Yarışmaları</v>
      </c>
      <c r="L96" s="111" t="e">
        <f>#REF!</f>
        <v>#REF!</v>
      </c>
      <c r="M96" s="111" t="s">
        <v>270</v>
      </c>
    </row>
    <row r="97" spans="1:13" s="103" customFormat="1" ht="26.25" customHeight="1">
      <c r="A97" s="105">
        <v>239</v>
      </c>
      <c r="B97" s="153" t="s">
        <v>308</v>
      </c>
      <c r="C97" s="155" t="e">
        <f>#REF!</f>
        <v>#REF!</v>
      </c>
      <c r="D97" s="157" t="e">
        <f>#REF!</f>
        <v>#REF!</v>
      </c>
      <c r="E97" s="157" t="e">
        <f>#REF!</f>
        <v>#REF!</v>
      </c>
      <c r="F97" s="159" t="e">
        <f>#REF!</f>
        <v>#REF!</v>
      </c>
      <c r="G97" s="156" t="e">
        <f>#REF!</f>
        <v>#REF!</v>
      </c>
      <c r="H97" s="113" t="s">
        <v>276</v>
      </c>
      <c r="I97" s="183"/>
      <c r="J97" s="107" t="str">
        <f>'YARIŞMA BİLGİLERİ'!$F$21</f>
        <v>GENÇ KADINLAR</v>
      </c>
      <c r="K97" s="184" t="str">
        <f t="shared" si="1"/>
        <v>ANKARA-Federasyon Deneme Atletizm Yarışmaları</v>
      </c>
      <c r="L97" s="111" t="e">
        <f>#REF!</f>
        <v>#REF!</v>
      </c>
      <c r="M97" s="111" t="s">
        <v>270</v>
      </c>
    </row>
    <row r="98" spans="1:13" s="103" customFormat="1" ht="26.25" customHeight="1">
      <c r="A98" s="105">
        <v>240</v>
      </c>
      <c r="B98" s="153" t="s">
        <v>308</v>
      </c>
      <c r="C98" s="155" t="e">
        <f>#REF!</f>
        <v>#REF!</v>
      </c>
      <c r="D98" s="157" t="e">
        <f>#REF!</f>
        <v>#REF!</v>
      </c>
      <c r="E98" s="157" t="e">
        <f>#REF!</f>
        <v>#REF!</v>
      </c>
      <c r="F98" s="159" t="e">
        <f>#REF!</f>
        <v>#REF!</v>
      </c>
      <c r="G98" s="156" t="e">
        <f>#REF!</f>
        <v>#REF!</v>
      </c>
      <c r="H98" s="113" t="s">
        <v>276</v>
      </c>
      <c r="I98" s="183"/>
      <c r="J98" s="107" t="str">
        <f>'YARIŞMA BİLGİLERİ'!$F$21</f>
        <v>GENÇ KADINLAR</v>
      </c>
      <c r="K98" s="184" t="str">
        <f t="shared" si="1"/>
        <v>ANKARA-Federasyon Deneme Atletizm Yarışmaları</v>
      </c>
      <c r="L98" s="111" t="e">
        <f>#REF!</f>
        <v>#REF!</v>
      </c>
      <c r="M98" s="111" t="s">
        <v>270</v>
      </c>
    </row>
    <row r="99" spans="1:13" s="103" customFormat="1" ht="26.25" customHeight="1">
      <c r="A99" s="105">
        <v>241</v>
      </c>
      <c r="B99" s="153" t="s">
        <v>308</v>
      </c>
      <c r="C99" s="155" t="e">
        <f>#REF!</f>
        <v>#REF!</v>
      </c>
      <c r="D99" s="157" t="e">
        <f>#REF!</f>
        <v>#REF!</v>
      </c>
      <c r="E99" s="157" t="e">
        <f>#REF!</f>
        <v>#REF!</v>
      </c>
      <c r="F99" s="159" t="e">
        <f>#REF!</f>
        <v>#REF!</v>
      </c>
      <c r="G99" s="156" t="e">
        <f>#REF!</f>
        <v>#REF!</v>
      </c>
      <c r="H99" s="113" t="s">
        <v>276</v>
      </c>
      <c r="I99" s="183"/>
      <c r="J99" s="107" t="str">
        <f>'YARIŞMA BİLGİLERİ'!$F$21</f>
        <v>GENÇ KADINLAR</v>
      </c>
      <c r="K99" s="184" t="str">
        <f t="shared" si="1"/>
        <v>ANKARA-Federasyon Deneme Atletizm Yarışmaları</v>
      </c>
      <c r="L99" s="111" t="e">
        <f>#REF!</f>
        <v>#REF!</v>
      </c>
      <c r="M99" s="111" t="s">
        <v>270</v>
      </c>
    </row>
    <row r="100" spans="1:13" s="103" customFormat="1" ht="26.25" customHeight="1">
      <c r="A100" s="105">
        <v>242</v>
      </c>
      <c r="B100" s="153" t="s">
        <v>308</v>
      </c>
      <c r="C100" s="155" t="e">
        <f>#REF!</f>
        <v>#REF!</v>
      </c>
      <c r="D100" s="157" t="e">
        <f>#REF!</f>
        <v>#REF!</v>
      </c>
      <c r="E100" s="157" t="e">
        <f>#REF!</f>
        <v>#REF!</v>
      </c>
      <c r="F100" s="159" t="e">
        <f>#REF!</f>
        <v>#REF!</v>
      </c>
      <c r="G100" s="156" t="e">
        <f>#REF!</f>
        <v>#REF!</v>
      </c>
      <c r="H100" s="113" t="s">
        <v>276</v>
      </c>
      <c r="I100" s="183"/>
      <c r="J100" s="107" t="str">
        <f>'YARIŞMA BİLGİLERİ'!$F$21</f>
        <v>GENÇ KADINLAR</v>
      </c>
      <c r="K100" s="184" t="str">
        <f t="shared" si="1"/>
        <v>ANKARA-Federasyon Deneme Atletizm Yarışmaları</v>
      </c>
      <c r="L100" s="111" t="e">
        <f>#REF!</f>
        <v>#REF!</v>
      </c>
      <c r="M100" s="111" t="s">
        <v>270</v>
      </c>
    </row>
    <row r="101" spans="1:13" s="103" customFormat="1" ht="26.25" customHeight="1">
      <c r="A101" s="105">
        <v>243</v>
      </c>
      <c r="B101" s="153" t="s">
        <v>308</v>
      </c>
      <c r="C101" s="155" t="e">
        <f>#REF!</f>
        <v>#REF!</v>
      </c>
      <c r="D101" s="157" t="e">
        <f>#REF!</f>
        <v>#REF!</v>
      </c>
      <c r="E101" s="157" t="e">
        <f>#REF!</f>
        <v>#REF!</v>
      </c>
      <c r="F101" s="159" t="e">
        <f>#REF!</f>
        <v>#REF!</v>
      </c>
      <c r="G101" s="156" t="e">
        <f>#REF!</f>
        <v>#REF!</v>
      </c>
      <c r="H101" s="113" t="s">
        <v>276</v>
      </c>
      <c r="I101" s="183"/>
      <c r="J101" s="107" t="str">
        <f>'YARIŞMA BİLGİLERİ'!$F$21</f>
        <v>GENÇ KADINLAR</v>
      </c>
      <c r="K101" s="184" t="str">
        <f t="shared" si="1"/>
        <v>ANKARA-Federasyon Deneme Atletizm Yarışmaları</v>
      </c>
      <c r="L101" s="111" t="e">
        <f>#REF!</f>
        <v>#REF!</v>
      </c>
      <c r="M101" s="111" t="s">
        <v>270</v>
      </c>
    </row>
    <row r="102" spans="1:13" s="103" customFormat="1" ht="26.25" customHeight="1">
      <c r="A102" s="105">
        <v>244</v>
      </c>
      <c r="B102" s="153" t="s">
        <v>308</v>
      </c>
      <c r="C102" s="155" t="e">
        <f>#REF!</f>
        <v>#REF!</v>
      </c>
      <c r="D102" s="157" t="e">
        <f>#REF!</f>
        <v>#REF!</v>
      </c>
      <c r="E102" s="157" t="e">
        <f>#REF!</f>
        <v>#REF!</v>
      </c>
      <c r="F102" s="159" t="e">
        <f>#REF!</f>
        <v>#REF!</v>
      </c>
      <c r="G102" s="156" t="e">
        <f>#REF!</f>
        <v>#REF!</v>
      </c>
      <c r="H102" s="113" t="s">
        <v>276</v>
      </c>
      <c r="I102" s="183"/>
      <c r="J102" s="107" t="str">
        <f>'YARIŞMA BİLGİLERİ'!$F$21</f>
        <v>GENÇ KADINLAR</v>
      </c>
      <c r="K102" s="184" t="str">
        <f t="shared" si="1"/>
        <v>ANKARA-Federasyon Deneme Atletizm Yarışmaları</v>
      </c>
      <c r="L102" s="111" t="e">
        <f>#REF!</f>
        <v>#REF!</v>
      </c>
      <c r="M102" s="111" t="s">
        <v>270</v>
      </c>
    </row>
    <row r="103" spans="1:13" s="103" customFormat="1" ht="26.25" customHeight="1">
      <c r="A103" s="105">
        <v>245</v>
      </c>
      <c r="B103" s="153" t="s">
        <v>308</v>
      </c>
      <c r="C103" s="155" t="e">
        <f>#REF!</f>
        <v>#REF!</v>
      </c>
      <c r="D103" s="157" t="e">
        <f>#REF!</f>
        <v>#REF!</v>
      </c>
      <c r="E103" s="157" t="e">
        <f>#REF!</f>
        <v>#REF!</v>
      </c>
      <c r="F103" s="159" t="e">
        <f>#REF!</f>
        <v>#REF!</v>
      </c>
      <c r="G103" s="156" t="e">
        <f>#REF!</f>
        <v>#REF!</v>
      </c>
      <c r="H103" s="113" t="s">
        <v>276</v>
      </c>
      <c r="I103" s="183"/>
      <c r="J103" s="107" t="str">
        <f>'YARIŞMA BİLGİLERİ'!$F$21</f>
        <v>GENÇ KADINLAR</v>
      </c>
      <c r="K103" s="184" t="str">
        <f t="shared" si="1"/>
        <v>ANKARA-Federasyon Deneme Atletizm Yarışmaları</v>
      </c>
      <c r="L103" s="111" t="e">
        <f>#REF!</f>
        <v>#REF!</v>
      </c>
      <c r="M103" s="111" t="s">
        <v>270</v>
      </c>
    </row>
    <row r="104" spans="1:13" s="103" customFormat="1" ht="26.25" customHeight="1">
      <c r="A104" s="105">
        <v>346</v>
      </c>
      <c r="B104" s="153" t="s">
        <v>308</v>
      </c>
      <c r="C104" s="155" t="e">
        <f>#REF!</f>
        <v>#REF!</v>
      </c>
      <c r="D104" s="157" t="e">
        <f>#REF!</f>
        <v>#REF!</v>
      </c>
      <c r="E104" s="157" t="e">
        <f>#REF!</f>
        <v>#REF!</v>
      </c>
      <c r="F104" s="159" t="e">
        <f>#REF!</f>
        <v>#REF!</v>
      </c>
      <c r="G104" s="156" t="e">
        <f>#REF!</f>
        <v>#REF!</v>
      </c>
      <c r="H104" s="113" t="s">
        <v>276</v>
      </c>
      <c r="I104" s="183"/>
      <c r="J104" s="107" t="str">
        <f>'YARIŞMA BİLGİLERİ'!$F$21</f>
        <v>GENÇ KADINLAR</v>
      </c>
      <c r="K104" s="184" t="str">
        <f t="shared" si="1"/>
        <v>ANKARA-Federasyon Deneme Atletizm Yarışmaları</v>
      </c>
      <c r="L104" s="111" t="e">
        <f>#REF!</f>
        <v>#REF!</v>
      </c>
      <c r="M104" s="111" t="s">
        <v>270</v>
      </c>
    </row>
    <row r="105" spans="1:13" s="103" customFormat="1" ht="26.25" customHeight="1">
      <c r="A105" s="105">
        <v>347</v>
      </c>
      <c r="B105" s="153" t="s">
        <v>308</v>
      </c>
      <c r="C105" s="155" t="e">
        <f>#REF!</f>
        <v>#REF!</v>
      </c>
      <c r="D105" s="157" t="e">
        <f>#REF!</f>
        <v>#REF!</v>
      </c>
      <c r="E105" s="157" t="e">
        <f>#REF!</f>
        <v>#REF!</v>
      </c>
      <c r="F105" s="159" t="e">
        <f>#REF!</f>
        <v>#REF!</v>
      </c>
      <c r="G105" s="156" t="e">
        <f>#REF!</f>
        <v>#REF!</v>
      </c>
      <c r="H105" s="113" t="s">
        <v>276</v>
      </c>
      <c r="I105" s="183"/>
      <c r="J105" s="107" t="str">
        <f>'YARIŞMA BİLGİLERİ'!$F$21</f>
        <v>GENÇ KADINLAR</v>
      </c>
      <c r="K105" s="184" t="str">
        <f t="shared" si="1"/>
        <v>ANKARA-Federasyon Deneme Atletizm Yarışmaları</v>
      </c>
      <c r="L105" s="111" t="e">
        <f>#REF!</f>
        <v>#REF!</v>
      </c>
      <c r="M105" s="111" t="s">
        <v>270</v>
      </c>
    </row>
    <row r="106" spans="1:13" s="103" customFormat="1" ht="26.25" customHeight="1">
      <c r="A106" s="105">
        <v>348</v>
      </c>
      <c r="B106" s="153" t="s">
        <v>308</v>
      </c>
      <c r="C106" s="155" t="e">
        <f>#REF!</f>
        <v>#REF!</v>
      </c>
      <c r="D106" s="157" t="e">
        <f>#REF!</f>
        <v>#REF!</v>
      </c>
      <c r="E106" s="157" t="e">
        <f>#REF!</f>
        <v>#REF!</v>
      </c>
      <c r="F106" s="159" t="e">
        <f>#REF!</f>
        <v>#REF!</v>
      </c>
      <c r="G106" s="156" t="e">
        <f>#REF!</f>
        <v>#REF!</v>
      </c>
      <c r="H106" s="113" t="s">
        <v>276</v>
      </c>
      <c r="I106" s="183"/>
      <c r="J106" s="107" t="str">
        <f>'YARIŞMA BİLGİLERİ'!$F$21</f>
        <v>GENÇ KADINLAR</v>
      </c>
      <c r="K106" s="184" t="str">
        <f t="shared" si="1"/>
        <v>ANKARA-Federasyon Deneme Atletizm Yarışmaları</v>
      </c>
      <c r="L106" s="111" t="e">
        <f>#REF!</f>
        <v>#REF!</v>
      </c>
      <c r="M106" s="111" t="s">
        <v>270</v>
      </c>
    </row>
    <row r="107" spans="1:13" s="103" customFormat="1" ht="26.25" customHeight="1">
      <c r="A107" s="105">
        <v>349</v>
      </c>
      <c r="B107" s="153" t="s">
        <v>308</v>
      </c>
      <c r="C107" s="155" t="e">
        <f>#REF!</f>
        <v>#REF!</v>
      </c>
      <c r="D107" s="157" t="e">
        <f>#REF!</f>
        <v>#REF!</v>
      </c>
      <c r="E107" s="157" t="e">
        <f>#REF!</f>
        <v>#REF!</v>
      </c>
      <c r="F107" s="159" t="e">
        <f>#REF!</f>
        <v>#REF!</v>
      </c>
      <c r="G107" s="156" t="e">
        <f>#REF!</f>
        <v>#REF!</v>
      </c>
      <c r="H107" s="113" t="s">
        <v>276</v>
      </c>
      <c r="I107" s="183"/>
      <c r="J107" s="107" t="str">
        <f>'YARIŞMA BİLGİLERİ'!$F$21</f>
        <v>GENÇ KADINLAR</v>
      </c>
      <c r="K107" s="184" t="str">
        <f t="shared" si="1"/>
        <v>ANKARA-Federasyon Deneme Atletizm Yarışmaları</v>
      </c>
      <c r="L107" s="111" t="e">
        <f>#REF!</f>
        <v>#REF!</v>
      </c>
      <c r="M107" s="111" t="s">
        <v>270</v>
      </c>
    </row>
    <row r="108" spans="1:13" s="103" customFormat="1" ht="26.25" customHeight="1">
      <c r="A108" s="105">
        <v>350</v>
      </c>
      <c r="B108" s="153" t="s">
        <v>308</v>
      </c>
      <c r="C108" s="155" t="e">
        <f>#REF!</f>
        <v>#REF!</v>
      </c>
      <c r="D108" s="157" t="e">
        <f>#REF!</f>
        <v>#REF!</v>
      </c>
      <c r="E108" s="157" t="e">
        <f>#REF!</f>
        <v>#REF!</v>
      </c>
      <c r="F108" s="159" t="e">
        <f>#REF!</f>
        <v>#REF!</v>
      </c>
      <c r="G108" s="156" t="e">
        <f>#REF!</f>
        <v>#REF!</v>
      </c>
      <c r="H108" s="113" t="s">
        <v>276</v>
      </c>
      <c r="I108" s="183"/>
      <c r="J108" s="107" t="str">
        <f>'YARIŞMA BİLGİLERİ'!$F$21</f>
        <v>GENÇ KADINLAR</v>
      </c>
      <c r="K108" s="184" t="str">
        <f t="shared" si="1"/>
        <v>ANKARA-Federasyon Deneme Atletizm Yarışmaları</v>
      </c>
      <c r="L108" s="111" t="e">
        <f>#REF!</f>
        <v>#REF!</v>
      </c>
      <c r="M108" s="111" t="s">
        <v>270</v>
      </c>
    </row>
    <row r="109" spans="1:13" s="103" customFormat="1" ht="26.25" customHeight="1">
      <c r="A109" s="105">
        <v>351</v>
      </c>
      <c r="B109" s="153" t="s">
        <v>308</v>
      </c>
      <c r="C109" s="155" t="e">
        <f>#REF!</f>
        <v>#REF!</v>
      </c>
      <c r="D109" s="157" t="e">
        <f>#REF!</f>
        <v>#REF!</v>
      </c>
      <c r="E109" s="157" t="e">
        <f>#REF!</f>
        <v>#REF!</v>
      </c>
      <c r="F109" s="159" t="e">
        <f>#REF!</f>
        <v>#REF!</v>
      </c>
      <c r="G109" s="156" t="e">
        <f>#REF!</f>
        <v>#REF!</v>
      </c>
      <c r="H109" s="113" t="s">
        <v>276</v>
      </c>
      <c r="I109" s="183"/>
      <c r="J109" s="107" t="str">
        <f>'YARIŞMA BİLGİLERİ'!$F$21</f>
        <v>GENÇ KADINLAR</v>
      </c>
      <c r="K109" s="184" t="str">
        <f t="shared" si="1"/>
        <v>ANKARA-Federasyon Deneme Atletizm Yarışmaları</v>
      </c>
      <c r="L109" s="111" t="e">
        <f>#REF!</f>
        <v>#REF!</v>
      </c>
      <c r="M109" s="111" t="s">
        <v>270</v>
      </c>
    </row>
    <row r="110" spans="1:13" s="103" customFormat="1" ht="26.25" customHeight="1">
      <c r="A110" s="105">
        <v>352</v>
      </c>
      <c r="B110" s="153" t="s">
        <v>308</v>
      </c>
      <c r="C110" s="155" t="e">
        <f>#REF!</f>
        <v>#REF!</v>
      </c>
      <c r="D110" s="157" t="e">
        <f>#REF!</f>
        <v>#REF!</v>
      </c>
      <c r="E110" s="157" t="e">
        <f>#REF!</f>
        <v>#REF!</v>
      </c>
      <c r="F110" s="159" t="e">
        <f>#REF!</f>
        <v>#REF!</v>
      </c>
      <c r="G110" s="156" t="e">
        <f>#REF!</f>
        <v>#REF!</v>
      </c>
      <c r="H110" s="113" t="s">
        <v>276</v>
      </c>
      <c r="I110" s="183"/>
      <c r="J110" s="107" t="str">
        <f>'YARIŞMA BİLGİLERİ'!$F$21</f>
        <v>GENÇ KADINLAR</v>
      </c>
      <c r="K110" s="184" t="str">
        <f t="shared" si="1"/>
        <v>ANKARA-Federasyon Deneme Atletizm Yarışmaları</v>
      </c>
      <c r="L110" s="111" t="e">
        <f>#REF!</f>
        <v>#REF!</v>
      </c>
      <c r="M110" s="111" t="s">
        <v>270</v>
      </c>
    </row>
    <row r="111" spans="1:13" s="103" customFormat="1" ht="26.25" customHeight="1">
      <c r="A111" s="105">
        <v>353</v>
      </c>
      <c r="B111" s="153" t="s">
        <v>308</v>
      </c>
      <c r="C111" s="155" t="e">
        <f>#REF!</f>
        <v>#REF!</v>
      </c>
      <c r="D111" s="157" t="e">
        <f>#REF!</f>
        <v>#REF!</v>
      </c>
      <c r="E111" s="157" t="e">
        <f>#REF!</f>
        <v>#REF!</v>
      </c>
      <c r="F111" s="159" t="e">
        <f>#REF!</f>
        <v>#REF!</v>
      </c>
      <c r="G111" s="156" t="e">
        <f>#REF!</f>
        <v>#REF!</v>
      </c>
      <c r="H111" s="113" t="s">
        <v>276</v>
      </c>
      <c r="I111" s="183"/>
      <c r="J111" s="107" t="str">
        <f>'YARIŞMA BİLGİLERİ'!$F$21</f>
        <v>GENÇ KADINLAR</v>
      </c>
      <c r="K111" s="184" t="str">
        <f t="shared" si="1"/>
        <v>ANKARA-Federasyon Deneme Atletizm Yarışmaları</v>
      </c>
      <c r="L111" s="111" t="e">
        <f>#REF!</f>
        <v>#REF!</v>
      </c>
      <c r="M111" s="111" t="s">
        <v>270</v>
      </c>
    </row>
    <row r="112" spans="1:13" s="103" customFormat="1" ht="26.25" customHeight="1">
      <c r="A112" s="105">
        <v>354</v>
      </c>
      <c r="B112" s="153" t="s">
        <v>308</v>
      </c>
      <c r="C112" s="155" t="e">
        <f>#REF!</f>
        <v>#REF!</v>
      </c>
      <c r="D112" s="157" t="e">
        <f>#REF!</f>
        <v>#REF!</v>
      </c>
      <c r="E112" s="157" t="e">
        <f>#REF!</f>
        <v>#REF!</v>
      </c>
      <c r="F112" s="159" t="e">
        <f>#REF!</f>
        <v>#REF!</v>
      </c>
      <c r="G112" s="156" t="e">
        <f>#REF!</f>
        <v>#REF!</v>
      </c>
      <c r="H112" s="113" t="s">
        <v>276</v>
      </c>
      <c r="I112" s="183"/>
      <c r="J112" s="107" t="str">
        <f>'YARIŞMA BİLGİLERİ'!$F$21</f>
        <v>GENÇ KADINLAR</v>
      </c>
      <c r="K112" s="184" t="str">
        <f t="shared" si="1"/>
        <v>ANKARA-Federasyon Deneme Atletizm Yarışmaları</v>
      </c>
      <c r="L112" s="111" t="e">
        <f>#REF!</f>
        <v>#REF!</v>
      </c>
      <c r="M112" s="111" t="s">
        <v>270</v>
      </c>
    </row>
    <row r="113" spans="1:13" s="103" customFormat="1" ht="26.25" customHeight="1">
      <c r="A113" s="105">
        <v>355</v>
      </c>
      <c r="B113" s="153" t="s">
        <v>308</v>
      </c>
      <c r="C113" s="155" t="e">
        <f>#REF!</f>
        <v>#REF!</v>
      </c>
      <c r="D113" s="157" t="e">
        <f>#REF!</f>
        <v>#REF!</v>
      </c>
      <c r="E113" s="157" t="e">
        <f>#REF!</f>
        <v>#REF!</v>
      </c>
      <c r="F113" s="159" t="e">
        <f>#REF!</f>
        <v>#REF!</v>
      </c>
      <c r="G113" s="156" t="e">
        <f>#REF!</f>
        <v>#REF!</v>
      </c>
      <c r="H113" s="113" t="s">
        <v>276</v>
      </c>
      <c r="I113" s="183"/>
      <c r="J113" s="107" t="str">
        <f>'YARIŞMA BİLGİLERİ'!$F$21</f>
        <v>GENÇ KADINLAR</v>
      </c>
      <c r="K113" s="184" t="str">
        <f t="shared" si="1"/>
        <v>ANKARA-Federasyon Deneme Atletizm Yarışmaları</v>
      </c>
      <c r="L113" s="111" t="e">
        <f>#REF!</f>
        <v>#REF!</v>
      </c>
      <c r="M113" s="111" t="s">
        <v>270</v>
      </c>
    </row>
    <row r="114" spans="1:13" s="103" customFormat="1" ht="26.25" customHeight="1">
      <c r="A114" s="105">
        <v>356</v>
      </c>
      <c r="B114" s="153" t="s">
        <v>308</v>
      </c>
      <c r="C114" s="155" t="e">
        <f>#REF!</f>
        <v>#REF!</v>
      </c>
      <c r="D114" s="157" t="e">
        <f>#REF!</f>
        <v>#REF!</v>
      </c>
      <c r="E114" s="157" t="e">
        <f>#REF!</f>
        <v>#REF!</v>
      </c>
      <c r="F114" s="159" t="e">
        <f>#REF!</f>
        <v>#REF!</v>
      </c>
      <c r="G114" s="156" t="e">
        <f>#REF!</f>
        <v>#REF!</v>
      </c>
      <c r="H114" s="113" t="s">
        <v>276</v>
      </c>
      <c r="I114" s="183"/>
      <c r="J114" s="107" t="str">
        <f>'YARIŞMA BİLGİLERİ'!$F$21</f>
        <v>GENÇ KADINLAR</v>
      </c>
      <c r="K114" s="184" t="str">
        <f t="shared" si="1"/>
        <v>ANKARA-Federasyon Deneme Atletizm Yarışmaları</v>
      </c>
      <c r="L114" s="111" t="e">
        <f>#REF!</f>
        <v>#REF!</v>
      </c>
      <c r="M114" s="111" t="s">
        <v>270</v>
      </c>
    </row>
    <row r="115" spans="1:13" s="103" customFormat="1" ht="26.25" customHeight="1">
      <c r="A115" s="105">
        <v>357</v>
      </c>
      <c r="B115" s="153" t="s">
        <v>308</v>
      </c>
      <c r="C115" s="155" t="e">
        <f>#REF!</f>
        <v>#REF!</v>
      </c>
      <c r="D115" s="157" t="e">
        <f>#REF!</f>
        <v>#REF!</v>
      </c>
      <c r="E115" s="157" t="e">
        <f>#REF!</f>
        <v>#REF!</v>
      </c>
      <c r="F115" s="159" t="e">
        <f>#REF!</f>
        <v>#REF!</v>
      </c>
      <c r="G115" s="156" t="e">
        <f>#REF!</f>
        <v>#REF!</v>
      </c>
      <c r="H115" s="113" t="s">
        <v>276</v>
      </c>
      <c r="I115" s="183"/>
      <c r="J115" s="107" t="str">
        <f>'YARIŞMA BİLGİLERİ'!$F$21</f>
        <v>GENÇ KADINLAR</v>
      </c>
      <c r="K115" s="184" t="str">
        <f t="shared" si="1"/>
        <v>ANKARA-Federasyon Deneme Atletizm Yarışmaları</v>
      </c>
      <c r="L115" s="111" t="e">
        <f>#REF!</f>
        <v>#REF!</v>
      </c>
      <c r="M115" s="111" t="s">
        <v>270</v>
      </c>
    </row>
    <row r="116" spans="1:13" s="103" customFormat="1" ht="26.25" customHeight="1">
      <c r="A116" s="105">
        <v>358</v>
      </c>
      <c r="B116" s="153" t="s">
        <v>308</v>
      </c>
      <c r="C116" s="155" t="e">
        <f>#REF!</f>
        <v>#REF!</v>
      </c>
      <c r="D116" s="157" t="e">
        <f>#REF!</f>
        <v>#REF!</v>
      </c>
      <c r="E116" s="157" t="e">
        <f>#REF!</f>
        <v>#REF!</v>
      </c>
      <c r="F116" s="159" t="e">
        <f>#REF!</f>
        <v>#REF!</v>
      </c>
      <c r="G116" s="156" t="e">
        <f>#REF!</f>
        <v>#REF!</v>
      </c>
      <c r="H116" s="113" t="s">
        <v>276</v>
      </c>
      <c r="I116" s="183"/>
      <c r="J116" s="107" t="str">
        <f>'YARIŞMA BİLGİLERİ'!$F$21</f>
        <v>GENÇ KADINLAR</v>
      </c>
      <c r="K116" s="184" t="str">
        <f t="shared" si="1"/>
        <v>ANKARA-Federasyon Deneme Atletizm Yarışmaları</v>
      </c>
      <c r="L116" s="111" t="e">
        <f>#REF!</f>
        <v>#REF!</v>
      </c>
      <c r="M116" s="111" t="s">
        <v>270</v>
      </c>
    </row>
    <row r="117" spans="1:13" s="103" customFormat="1" ht="26.25" customHeight="1">
      <c r="A117" s="105">
        <v>359</v>
      </c>
      <c r="B117" s="153" t="s">
        <v>308</v>
      </c>
      <c r="C117" s="155" t="e">
        <f>#REF!</f>
        <v>#REF!</v>
      </c>
      <c r="D117" s="157" t="e">
        <f>#REF!</f>
        <v>#REF!</v>
      </c>
      <c r="E117" s="157" t="e">
        <f>#REF!</f>
        <v>#REF!</v>
      </c>
      <c r="F117" s="159" t="e">
        <f>#REF!</f>
        <v>#REF!</v>
      </c>
      <c r="G117" s="156" t="e">
        <f>#REF!</f>
        <v>#REF!</v>
      </c>
      <c r="H117" s="113" t="s">
        <v>276</v>
      </c>
      <c r="I117" s="183"/>
      <c r="J117" s="107" t="str">
        <f>'YARIŞMA BİLGİLERİ'!$F$21</f>
        <v>GENÇ KADINLAR</v>
      </c>
      <c r="K117" s="184" t="str">
        <f t="shared" si="1"/>
        <v>ANKARA-Federasyon Deneme Atletizm Yarışmaları</v>
      </c>
      <c r="L117" s="111" t="e">
        <f>#REF!</f>
        <v>#REF!</v>
      </c>
      <c r="M117" s="111" t="s">
        <v>270</v>
      </c>
    </row>
    <row r="118" spans="1:13" s="103" customFormat="1" ht="26.25" customHeight="1">
      <c r="A118" s="105">
        <v>360</v>
      </c>
      <c r="B118" s="153" t="s">
        <v>308</v>
      </c>
      <c r="C118" s="155" t="e">
        <f>#REF!</f>
        <v>#REF!</v>
      </c>
      <c r="D118" s="157" t="e">
        <f>#REF!</f>
        <v>#REF!</v>
      </c>
      <c r="E118" s="157" t="e">
        <f>#REF!</f>
        <v>#REF!</v>
      </c>
      <c r="F118" s="159" t="e">
        <f>#REF!</f>
        <v>#REF!</v>
      </c>
      <c r="G118" s="156" t="e">
        <f>#REF!</f>
        <v>#REF!</v>
      </c>
      <c r="H118" s="113" t="s">
        <v>276</v>
      </c>
      <c r="I118" s="183"/>
      <c r="J118" s="107" t="str">
        <f>'YARIŞMA BİLGİLERİ'!$F$21</f>
        <v>GENÇ KADINLAR</v>
      </c>
      <c r="K118" s="184" t="str">
        <f t="shared" si="1"/>
        <v>ANKARA-Federasyon Deneme Atletizm Yarışmaları</v>
      </c>
      <c r="L118" s="111" t="e">
        <f>#REF!</f>
        <v>#REF!</v>
      </c>
      <c r="M118" s="111" t="s">
        <v>270</v>
      </c>
    </row>
    <row r="119" spans="1:13" s="103" customFormat="1" ht="26.25" customHeight="1">
      <c r="A119" s="105">
        <v>361</v>
      </c>
      <c r="B119" s="153" t="s">
        <v>308</v>
      </c>
      <c r="C119" s="155" t="e">
        <f>#REF!</f>
        <v>#REF!</v>
      </c>
      <c r="D119" s="157" t="e">
        <f>#REF!</f>
        <v>#REF!</v>
      </c>
      <c r="E119" s="157" t="e">
        <f>#REF!</f>
        <v>#REF!</v>
      </c>
      <c r="F119" s="159" t="e">
        <f>#REF!</f>
        <v>#REF!</v>
      </c>
      <c r="G119" s="156" t="e">
        <f>#REF!</f>
        <v>#REF!</v>
      </c>
      <c r="H119" s="113" t="s">
        <v>276</v>
      </c>
      <c r="I119" s="183"/>
      <c r="J119" s="107" t="str">
        <f>'YARIŞMA BİLGİLERİ'!$F$21</f>
        <v>GENÇ KADINLAR</v>
      </c>
      <c r="K119" s="184" t="str">
        <f t="shared" si="1"/>
        <v>ANKARA-Federasyon Deneme Atletizm Yarışmaları</v>
      </c>
      <c r="L119" s="111" t="e">
        <f>#REF!</f>
        <v>#REF!</v>
      </c>
      <c r="M119" s="111" t="s">
        <v>270</v>
      </c>
    </row>
    <row r="120" spans="1:13" s="103" customFormat="1" ht="26.25" customHeight="1">
      <c r="A120" s="105">
        <v>362</v>
      </c>
      <c r="B120" s="153" t="s">
        <v>308</v>
      </c>
      <c r="C120" s="155" t="e">
        <f>#REF!</f>
        <v>#REF!</v>
      </c>
      <c r="D120" s="157" t="e">
        <f>#REF!</f>
        <v>#REF!</v>
      </c>
      <c r="E120" s="157" t="e">
        <f>#REF!</f>
        <v>#REF!</v>
      </c>
      <c r="F120" s="159" t="e">
        <f>#REF!</f>
        <v>#REF!</v>
      </c>
      <c r="G120" s="156" t="e">
        <f>#REF!</f>
        <v>#REF!</v>
      </c>
      <c r="H120" s="113" t="s">
        <v>276</v>
      </c>
      <c r="I120" s="183"/>
      <c r="J120" s="107" t="str">
        <f>'YARIŞMA BİLGİLERİ'!$F$21</f>
        <v>GENÇ KADINLAR</v>
      </c>
      <c r="K120" s="184" t="str">
        <f t="shared" si="1"/>
        <v>ANKARA-Federasyon Deneme Atletizm Yarışmaları</v>
      </c>
      <c r="L120" s="111" t="e">
        <f>#REF!</f>
        <v>#REF!</v>
      </c>
      <c r="M120" s="111" t="s">
        <v>270</v>
      </c>
    </row>
    <row r="121" spans="1:13" s="103" customFormat="1" ht="26.25" customHeight="1">
      <c r="A121" s="105">
        <v>363</v>
      </c>
      <c r="B121" s="153" t="s">
        <v>308</v>
      </c>
      <c r="C121" s="155" t="e">
        <f>#REF!</f>
        <v>#REF!</v>
      </c>
      <c r="D121" s="157" t="e">
        <f>#REF!</f>
        <v>#REF!</v>
      </c>
      <c r="E121" s="157" t="e">
        <f>#REF!</f>
        <v>#REF!</v>
      </c>
      <c r="F121" s="159" t="e">
        <f>#REF!</f>
        <v>#REF!</v>
      </c>
      <c r="G121" s="156" t="e">
        <f>#REF!</f>
        <v>#REF!</v>
      </c>
      <c r="H121" s="113" t="s">
        <v>276</v>
      </c>
      <c r="I121" s="183"/>
      <c r="J121" s="107" t="str">
        <f>'YARIŞMA BİLGİLERİ'!$F$21</f>
        <v>GENÇ KADINLAR</v>
      </c>
      <c r="K121" s="184" t="str">
        <f t="shared" si="1"/>
        <v>ANKARA-Federasyon Deneme Atletizm Yarışmaları</v>
      </c>
      <c r="L121" s="111" t="e">
        <f>#REF!</f>
        <v>#REF!</v>
      </c>
      <c r="M121" s="111" t="s">
        <v>270</v>
      </c>
    </row>
    <row r="122" spans="1:13" s="103" customFormat="1" ht="26.25" customHeight="1">
      <c r="A122" s="105">
        <v>364</v>
      </c>
      <c r="B122" s="153" t="s">
        <v>308</v>
      </c>
      <c r="C122" s="155" t="e">
        <f>#REF!</f>
        <v>#REF!</v>
      </c>
      <c r="D122" s="157" t="e">
        <f>#REF!</f>
        <v>#REF!</v>
      </c>
      <c r="E122" s="157" t="e">
        <f>#REF!</f>
        <v>#REF!</v>
      </c>
      <c r="F122" s="159" t="e">
        <f>#REF!</f>
        <v>#REF!</v>
      </c>
      <c r="G122" s="156" t="e">
        <f>#REF!</f>
        <v>#REF!</v>
      </c>
      <c r="H122" s="113" t="s">
        <v>276</v>
      </c>
      <c r="I122" s="183"/>
      <c r="J122" s="107" t="str">
        <f>'YARIŞMA BİLGİLERİ'!$F$21</f>
        <v>GENÇ KADINLAR</v>
      </c>
      <c r="K122" s="184" t="str">
        <f t="shared" si="1"/>
        <v>ANKARA-Federasyon Deneme Atletizm Yarışmaları</v>
      </c>
      <c r="L122" s="111" t="e">
        <f>#REF!</f>
        <v>#REF!</v>
      </c>
      <c r="M122" s="111" t="s">
        <v>270</v>
      </c>
    </row>
    <row r="123" spans="1:13" s="103" customFormat="1" ht="26.25" customHeight="1">
      <c r="A123" s="105">
        <v>365</v>
      </c>
      <c r="B123" s="153" t="s">
        <v>308</v>
      </c>
      <c r="C123" s="155" t="e">
        <f>#REF!</f>
        <v>#REF!</v>
      </c>
      <c r="D123" s="157" t="e">
        <f>#REF!</f>
        <v>#REF!</v>
      </c>
      <c r="E123" s="157" t="e">
        <f>#REF!</f>
        <v>#REF!</v>
      </c>
      <c r="F123" s="159" t="e">
        <f>#REF!</f>
        <v>#REF!</v>
      </c>
      <c r="G123" s="156" t="e">
        <f>#REF!</f>
        <v>#REF!</v>
      </c>
      <c r="H123" s="113" t="s">
        <v>276</v>
      </c>
      <c r="I123" s="183"/>
      <c r="J123" s="107" t="str">
        <f>'YARIŞMA BİLGİLERİ'!$F$21</f>
        <v>GENÇ KADINLAR</v>
      </c>
      <c r="K123" s="184" t="str">
        <f t="shared" si="1"/>
        <v>ANKARA-Federasyon Deneme Atletizm Yarışmaları</v>
      </c>
      <c r="L123" s="111" t="e">
        <f>#REF!</f>
        <v>#REF!</v>
      </c>
      <c r="M123" s="111" t="s">
        <v>270</v>
      </c>
    </row>
    <row r="124" spans="1:13" s="103" customFormat="1" ht="26.25" customHeight="1">
      <c r="A124" s="105">
        <v>366</v>
      </c>
      <c r="B124" s="153" t="s">
        <v>308</v>
      </c>
      <c r="C124" s="155" t="e">
        <f>#REF!</f>
        <v>#REF!</v>
      </c>
      <c r="D124" s="157" t="e">
        <f>#REF!</f>
        <v>#REF!</v>
      </c>
      <c r="E124" s="157" t="e">
        <f>#REF!</f>
        <v>#REF!</v>
      </c>
      <c r="F124" s="159" t="e">
        <f>#REF!</f>
        <v>#REF!</v>
      </c>
      <c r="G124" s="156" t="e">
        <f>#REF!</f>
        <v>#REF!</v>
      </c>
      <c r="H124" s="113" t="s">
        <v>276</v>
      </c>
      <c r="I124" s="183"/>
      <c r="J124" s="107" t="str">
        <f>'YARIŞMA BİLGİLERİ'!$F$21</f>
        <v>GENÇ KADINLAR</v>
      </c>
      <c r="K124" s="184" t="str">
        <f t="shared" si="1"/>
        <v>ANKARA-Federasyon Deneme Atletizm Yarışmaları</v>
      </c>
      <c r="L124" s="111" t="e">
        <f>#REF!</f>
        <v>#REF!</v>
      </c>
      <c r="M124" s="111" t="s">
        <v>270</v>
      </c>
    </row>
    <row r="125" spans="1:13" s="103" customFormat="1" ht="26.25" customHeight="1">
      <c r="A125" s="105">
        <v>367</v>
      </c>
      <c r="B125" s="153" t="s">
        <v>308</v>
      </c>
      <c r="C125" s="155" t="e">
        <f>#REF!</f>
        <v>#REF!</v>
      </c>
      <c r="D125" s="157" t="e">
        <f>#REF!</f>
        <v>#REF!</v>
      </c>
      <c r="E125" s="157" t="e">
        <f>#REF!</f>
        <v>#REF!</v>
      </c>
      <c r="F125" s="159" t="e">
        <f>#REF!</f>
        <v>#REF!</v>
      </c>
      <c r="G125" s="156" t="e">
        <f>#REF!</f>
        <v>#REF!</v>
      </c>
      <c r="H125" s="113" t="s">
        <v>276</v>
      </c>
      <c r="I125" s="183"/>
      <c r="J125" s="107" t="str">
        <f>'YARIŞMA BİLGİLERİ'!$F$21</f>
        <v>GENÇ KADINLAR</v>
      </c>
      <c r="K125" s="184" t="str">
        <f t="shared" si="1"/>
        <v>ANKARA-Federasyon Deneme Atletizm Yarışmaları</v>
      </c>
      <c r="L125" s="111" t="e">
        <f>#REF!</f>
        <v>#REF!</v>
      </c>
      <c r="M125" s="111" t="s">
        <v>270</v>
      </c>
    </row>
    <row r="126" spans="1:13" s="103" customFormat="1" ht="26.25" customHeight="1">
      <c r="A126" s="105">
        <v>368</v>
      </c>
      <c r="B126" s="153" t="s">
        <v>308</v>
      </c>
      <c r="C126" s="155" t="e">
        <f>#REF!</f>
        <v>#REF!</v>
      </c>
      <c r="D126" s="157" t="e">
        <f>#REF!</f>
        <v>#REF!</v>
      </c>
      <c r="E126" s="157" t="e">
        <f>#REF!</f>
        <v>#REF!</v>
      </c>
      <c r="F126" s="159" t="e">
        <f>#REF!</f>
        <v>#REF!</v>
      </c>
      <c r="G126" s="156" t="e">
        <f>#REF!</f>
        <v>#REF!</v>
      </c>
      <c r="H126" s="113" t="s">
        <v>276</v>
      </c>
      <c r="I126" s="183"/>
      <c r="J126" s="107" t="str">
        <f>'YARIŞMA BİLGİLERİ'!$F$21</f>
        <v>GENÇ KADINLAR</v>
      </c>
      <c r="K126" s="184" t="str">
        <f t="shared" si="1"/>
        <v>ANKARA-Federasyon Deneme Atletizm Yarışmaları</v>
      </c>
      <c r="L126" s="111" t="e">
        <f>#REF!</f>
        <v>#REF!</v>
      </c>
      <c r="M126" s="111" t="s">
        <v>270</v>
      </c>
    </row>
    <row r="127" spans="1:13" s="103" customFormat="1" ht="26.25" customHeight="1">
      <c r="A127" s="105">
        <v>369</v>
      </c>
      <c r="B127" s="153" t="s">
        <v>308</v>
      </c>
      <c r="C127" s="155" t="e">
        <f>#REF!</f>
        <v>#REF!</v>
      </c>
      <c r="D127" s="157" t="e">
        <f>#REF!</f>
        <v>#REF!</v>
      </c>
      <c r="E127" s="157" t="e">
        <f>#REF!</f>
        <v>#REF!</v>
      </c>
      <c r="F127" s="159" t="e">
        <f>#REF!</f>
        <v>#REF!</v>
      </c>
      <c r="G127" s="156" t="e">
        <f>#REF!</f>
        <v>#REF!</v>
      </c>
      <c r="H127" s="113" t="s">
        <v>276</v>
      </c>
      <c r="I127" s="183"/>
      <c r="J127" s="107" t="str">
        <f>'YARIŞMA BİLGİLERİ'!$F$21</f>
        <v>GENÇ KADINLAR</v>
      </c>
      <c r="K127" s="184" t="str">
        <f t="shared" si="1"/>
        <v>ANKARA-Federasyon Deneme Atletizm Yarışmaları</v>
      </c>
      <c r="L127" s="111" t="e">
        <f>#REF!</f>
        <v>#REF!</v>
      </c>
      <c r="M127" s="111" t="s">
        <v>270</v>
      </c>
    </row>
    <row r="128" spans="1:13" s="103" customFormat="1" ht="26.25" customHeight="1">
      <c r="A128" s="105">
        <v>370</v>
      </c>
      <c r="B128" s="153" t="s">
        <v>308</v>
      </c>
      <c r="C128" s="155" t="e">
        <f>#REF!</f>
        <v>#REF!</v>
      </c>
      <c r="D128" s="157" t="e">
        <f>#REF!</f>
        <v>#REF!</v>
      </c>
      <c r="E128" s="157" t="e">
        <f>#REF!</f>
        <v>#REF!</v>
      </c>
      <c r="F128" s="159" t="e">
        <f>#REF!</f>
        <v>#REF!</v>
      </c>
      <c r="G128" s="156" t="e">
        <f>#REF!</f>
        <v>#REF!</v>
      </c>
      <c r="H128" s="113" t="s">
        <v>276</v>
      </c>
      <c r="I128" s="183"/>
      <c r="J128" s="107" t="str">
        <f>'YARIŞMA BİLGİLERİ'!$F$21</f>
        <v>GENÇ KADINLAR</v>
      </c>
      <c r="K128" s="184" t="str">
        <f t="shared" si="1"/>
        <v>ANKARA-Federasyon Deneme Atletizm Yarışmaları</v>
      </c>
      <c r="L128" s="111" t="e">
        <f>#REF!</f>
        <v>#REF!</v>
      </c>
      <c r="M128" s="111" t="s">
        <v>270</v>
      </c>
    </row>
    <row r="129" spans="1:13" s="103" customFormat="1" ht="26.25" customHeight="1">
      <c r="A129" s="105">
        <v>451</v>
      </c>
      <c r="B129" s="153" t="s">
        <v>308</v>
      </c>
      <c r="C129" s="155" t="e">
        <f>#REF!</f>
        <v>#REF!</v>
      </c>
      <c r="D129" s="157" t="e">
        <f>#REF!</f>
        <v>#REF!</v>
      </c>
      <c r="E129" s="157" t="e">
        <f>#REF!</f>
        <v>#REF!</v>
      </c>
      <c r="F129" s="159" t="e">
        <f>#REF!</f>
        <v>#REF!</v>
      </c>
      <c r="G129" s="156" t="e">
        <f>#REF!</f>
        <v>#REF!</v>
      </c>
      <c r="H129" s="113" t="s">
        <v>276</v>
      </c>
      <c r="I129" s="183"/>
      <c r="J129" s="107" t="str">
        <f>'YARIŞMA BİLGİLERİ'!$F$21</f>
        <v>GENÇ KADINLAR</v>
      </c>
      <c r="K129" s="184" t="str">
        <f t="shared" si="1"/>
        <v>ANKARA-Federasyon Deneme Atletizm Yarışmaları</v>
      </c>
      <c r="L129" s="111" t="e">
        <f>#REF!</f>
        <v>#REF!</v>
      </c>
      <c r="M129" s="111" t="s">
        <v>270</v>
      </c>
    </row>
    <row r="130" spans="1:13" s="103" customFormat="1" ht="26.25" customHeight="1">
      <c r="A130" s="105">
        <v>452</v>
      </c>
      <c r="B130" s="153" t="s">
        <v>308</v>
      </c>
      <c r="C130" s="155" t="e">
        <f>#REF!</f>
        <v>#REF!</v>
      </c>
      <c r="D130" s="157" t="e">
        <f>#REF!</f>
        <v>#REF!</v>
      </c>
      <c r="E130" s="157" t="e">
        <f>#REF!</f>
        <v>#REF!</v>
      </c>
      <c r="F130" s="159" t="e">
        <f>#REF!</f>
        <v>#REF!</v>
      </c>
      <c r="G130" s="156" t="e">
        <f>#REF!</f>
        <v>#REF!</v>
      </c>
      <c r="H130" s="113" t="s">
        <v>276</v>
      </c>
      <c r="I130" s="183"/>
      <c r="J130" s="107" t="str">
        <f>'YARIŞMA BİLGİLERİ'!$F$21</f>
        <v>GENÇ KADINLAR</v>
      </c>
      <c r="K130" s="184" t="str">
        <f t="shared" si="1"/>
        <v>ANKARA-Federasyon Deneme Atletizm Yarışmaları</v>
      </c>
      <c r="L130" s="111" t="e">
        <f>#REF!</f>
        <v>#REF!</v>
      </c>
      <c r="M130" s="111" t="s">
        <v>270</v>
      </c>
    </row>
    <row r="131" spans="1:13" s="103" customFormat="1" ht="26.25" customHeight="1">
      <c r="A131" s="105">
        <v>453</v>
      </c>
      <c r="B131" s="153" t="s">
        <v>308</v>
      </c>
      <c r="C131" s="155" t="e">
        <f>#REF!</f>
        <v>#REF!</v>
      </c>
      <c r="D131" s="157" t="e">
        <f>#REF!</f>
        <v>#REF!</v>
      </c>
      <c r="E131" s="157" t="e">
        <f>#REF!</f>
        <v>#REF!</v>
      </c>
      <c r="F131" s="159" t="e">
        <f>#REF!</f>
        <v>#REF!</v>
      </c>
      <c r="G131" s="156" t="e">
        <f>#REF!</f>
        <v>#REF!</v>
      </c>
      <c r="H131" s="113" t="s">
        <v>276</v>
      </c>
      <c r="I131" s="183"/>
      <c r="J131" s="107" t="str">
        <f>'YARIŞMA BİLGİLERİ'!$F$21</f>
        <v>GENÇ KADINLAR</v>
      </c>
      <c r="K131" s="184" t="str">
        <f aca="true" t="shared" si="2" ref="K131:K194">CONCATENATE(K$1,"-",A$1)</f>
        <v>ANKARA-Federasyon Deneme Atletizm Yarışmaları</v>
      </c>
      <c r="L131" s="111" t="e">
        <f>#REF!</f>
        <v>#REF!</v>
      </c>
      <c r="M131" s="111" t="s">
        <v>270</v>
      </c>
    </row>
    <row r="132" spans="1:13" s="103" customFormat="1" ht="26.25" customHeight="1">
      <c r="A132" s="105">
        <v>454</v>
      </c>
      <c r="B132" s="153" t="s">
        <v>308</v>
      </c>
      <c r="C132" s="155" t="e">
        <f>#REF!</f>
        <v>#REF!</v>
      </c>
      <c r="D132" s="157" t="e">
        <f>#REF!</f>
        <v>#REF!</v>
      </c>
      <c r="E132" s="157" t="e">
        <f>#REF!</f>
        <v>#REF!</v>
      </c>
      <c r="F132" s="159" t="e">
        <f>#REF!</f>
        <v>#REF!</v>
      </c>
      <c r="G132" s="156" t="e">
        <f>#REF!</f>
        <v>#REF!</v>
      </c>
      <c r="H132" s="113" t="s">
        <v>276</v>
      </c>
      <c r="I132" s="183"/>
      <c r="J132" s="107" t="str">
        <f>'YARIŞMA BİLGİLERİ'!$F$21</f>
        <v>GENÇ KADINLAR</v>
      </c>
      <c r="K132" s="184" t="str">
        <f t="shared" si="2"/>
        <v>ANKARA-Federasyon Deneme Atletizm Yarışmaları</v>
      </c>
      <c r="L132" s="111" t="e">
        <f>#REF!</f>
        <v>#REF!</v>
      </c>
      <c r="M132" s="111" t="s">
        <v>270</v>
      </c>
    </row>
    <row r="133" spans="1:13" s="103" customFormat="1" ht="26.25" customHeight="1">
      <c r="A133" s="105">
        <v>455</v>
      </c>
      <c r="B133" s="153" t="s">
        <v>310</v>
      </c>
      <c r="C133" s="155" t="e">
        <f>#REF!</f>
        <v>#REF!</v>
      </c>
      <c r="D133" s="157" t="e">
        <f>#REF!</f>
        <v>#REF!</v>
      </c>
      <c r="E133" s="157" t="e">
        <f>#REF!</f>
        <v>#REF!</v>
      </c>
      <c r="F133" s="158" t="e">
        <f>#REF!</f>
        <v>#REF!</v>
      </c>
      <c r="G133" s="156" t="e">
        <f>#REF!</f>
        <v>#REF!</v>
      </c>
      <c r="H133" s="113" t="s">
        <v>278</v>
      </c>
      <c r="I133" s="183"/>
      <c r="J133" s="107" t="str">
        <f>'YARIŞMA BİLGİLERİ'!$F$21</f>
        <v>GENÇ KADINLAR</v>
      </c>
      <c r="K133" s="184" t="str">
        <f t="shared" si="2"/>
        <v>ANKARA-Federasyon Deneme Atletizm Yarışmaları</v>
      </c>
      <c r="L133" s="111" t="e">
        <f>#REF!</f>
        <v>#REF!</v>
      </c>
      <c r="M133" s="111" t="s">
        <v>270</v>
      </c>
    </row>
    <row r="134" spans="1:13" s="103" customFormat="1" ht="26.25" customHeight="1">
      <c r="A134" s="105">
        <v>456</v>
      </c>
      <c r="B134" s="153" t="s">
        <v>310</v>
      </c>
      <c r="C134" s="155" t="e">
        <f>#REF!</f>
        <v>#REF!</v>
      </c>
      <c r="D134" s="157" t="e">
        <f>#REF!</f>
        <v>#REF!</v>
      </c>
      <c r="E134" s="157" t="e">
        <f>#REF!</f>
        <v>#REF!</v>
      </c>
      <c r="F134" s="158" t="e">
        <f>#REF!</f>
        <v>#REF!</v>
      </c>
      <c r="G134" s="156" t="e">
        <f>#REF!</f>
        <v>#REF!</v>
      </c>
      <c r="H134" s="113" t="s">
        <v>278</v>
      </c>
      <c r="I134" s="183"/>
      <c r="J134" s="107" t="str">
        <f>'YARIŞMA BİLGİLERİ'!$F$21</f>
        <v>GENÇ KADINLAR</v>
      </c>
      <c r="K134" s="184" t="str">
        <f t="shared" si="2"/>
        <v>ANKARA-Federasyon Deneme Atletizm Yarışmaları</v>
      </c>
      <c r="L134" s="111" t="e">
        <f>#REF!</f>
        <v>#REF!</v>
      </c>
      <c r="M134" s="111" t="s">
        <v>270</v>
      </c>
    </row>
    <row r="135" spans="1:13" s="103" customFormat="1" ht="26.25" customHeight="1">
      <c r="A135" s="105">
        <v>457</v>
      </c>
      <c r="B135" s="153" t="s">
        <v>310</v>
      </c>
      <c r="C135" s="155" t="e">
        <f>#REF!</f>
        <v>#REF!</v>
      </c>
      <c r="D135" s="157" t="e">
        <f>#REF!</f>
        <v>#REF!</v>
      </c>
      <c r="E135" s="157" t="e">
        <f>#REF!</f>
        <v>#REF!</v>
      </c>
      <c r="F135" s="158" t="e">
        <f>#REF!</f>
        <v>#REF!</v>
      </c>
      <c r="G135" s="156" t="e">
        <f>#REF!</f>
        <v>#REF!</v>
      </c>
      <c r="H135" s="113" t="s">
        <v>278</v>
      </c>
      <c r="I135" s="183"/>
      <c r="J135" s="107" t="str">
        <f>'YARIŞMA BİLGİLERİ'!$F$21</f>
        <v>GENÇ KADINLAR</v>
      </c>
      <c r="K135" s="184" t="str">
        <f t="shared" si="2"/>
        <v>ANKARA-Federasyon Deneme Atletizm Yarışmaları</v>
      </c>
      <c r="L135" s="111" t="e">
        <f>#REF!</f>
        <v>#REF!</v>
      </c>
      <c r="M135" s="111" t="s">
        <v>270</v>
      </c>
    </row>
    <row r="136" spans="1:13" s="103" customFormat="1" ht="26.25" customHeight="1">
      <c r="A136" s="105">
        <v>458</v>
      </c>
      <c r="B136" s="153" t="s">
        <v>310</v>
      </c>
      <c r="C136" s="155" t="e">
        <f>#REF!</f>
        <v>#REF!</v>
      </c>
      <c r="D136" s="157" t="e">
        <f>#REF!</f>
        <v>#REF!</v>
      </c>
      <c r="E136" s="157" t="e">
        <f>#REF!</f>
        <v>#REF!</v>
      </c>
      <c r="F136" s="158" t="e">
        <f>#REF!</f>
        <v>#REF!</v>
      </c>
      <c r="G136" s="156" t="e">
        <f>#REF!</f>
        <v>#REF!</v>
      </c>
      <c r="H136" s="113" t="s">
        <v>278</v>
      </c>
      <c r="I136" s="183"/>
      <c r="J136" s="107" t="str">
        <f>'YARIŞMA BİLGİLERİ'!$F$21</f>
        <v>GENÇ KADINLAR</v>
      </c>
      <c r="K136" s="184" t="str">
        <f t="shared" si="2"/>
        <v>ANKARA-Federasyon Deneme Atletizm Yarışmaları</v>
      </c>
      <c r="L136" s="111" t="e">
        <f>#REF!</f>
        <v>#REF!</v>
      </c>
      <c r="M136" s="111" t="s">
        <v>270</v>
      </c>
    </row>
    <row r="137" spans="1:13" s="103" customFormat="1" ht="26.25" customHeight="1">
      <c r="A137" s="105">
        <v>459</v>
      </c>
      <c r="B137" s="153" t="s">
        <v>310</v>
      </c>
      <c r="C137" s="155" t="e">
        <f>#REF!</f>
        <v>#REF!</v>
      </c>
      <c r="D137" s="157" t="e">
        <f>#REF!</f>
        <v>#REF!</v>
      </c>
      <c r="E137" s="157" t="e">
        <f>#REF!</f>
        <v>#REF!</v>
      </c>
      <c r="F137" s="158" t="e">
        <f>#REF!</f>
        <v>#REF!</v>
      </c>
      <c r="G137" s="156" t="e">
        <f>#REF!</f>
        <v>#REF!</v>
      </c>
      <c r="H137" s="113" t="s">
        <v>278</v>
      </c>
      <c r="I137" s="183"/>
      <c r="J137" s="107" t="str">
        <f>'YARIŞMA BİLGİLERİ'!$F$21</f>
        <v>GENÇ KADINLAR</v>
      </c>
      <c r="K137" s="184" t="str">
        <f t="shared" si="2"/>
        <v>ANKARA-Federasyon Deneme Atletizm Yarışmaları</v>
      </c>
      <c r="L137" s="111" t="e">
        <f>#REF!</f>
        <v>#REF!</v>
      </c>
      <c r="M137" s="111" t="s">
        <v>270</v>
      </c>
    </row>
    <row r="138" spans="1:13" s="103" customFormat="1" ht="26.25" customHeight="1">
      <c r="A138" s="105">
        <v>460</v>
      </c>
      <c r="B138" s="153" t="s">
        <v>310</v>
      </c>
      <c r="C138" s="155" t="e">
        <f>#REF!</f>
        <v>#REF!</v>
      </c>
      <c r="D138" s="157" t="e">
        <f>#REF!</f>
        <v>#REF!</v>
      </c>
      <c r="E138" s="157" t="e">
        <f>#REF!</f>
        <v>#REF!</v>
      </c>
      <c r="F138" s="158" t="e">
        <f>#REF!</f>
        <v>#REF!</v>
      </c>
      <c r="G138" s="156" t="e">
        <f>#REF!</f>
        <v>#REF!</v>
      </c>
      <c r="H138" s="113" t="s">
        <v>278</v>
      </c>
      <c r="I138" s="183"/>
      <c r="J138" s="107" t="str">
        <f>'YARIŞMA BİLGİLERİ'!$F$21</f>
        <v>GENÇ KADINLAR</v>
      </c>
      <c r="K138" s="184" t="str">
        <f t="shared" si="2"/>
        <v>ANKARA-Federasyon Deneme Atletizm Yarışmaları</v>
      </c>
      <c r="L138" s="111" t="e">
        <f>#REF!</f>
        <v>#REF!</v>
      </c>
      <c r="M138" s="111" t="s">
        <v>270</v>
      </c>
    </row>
    <row r="139" spans="1:13" s="103" customFormat="1" ht="26.25" customHeight="1">
      <c r="A139" s="105">
        <v>461</v>
      </c>
      <c r="B139" s="153" t="s">
        <v>310</v>
      </c>
      <c r="C139" s="155" t="e">
        <f>#REF!</f>
        <v>#REF!</v>
      </c>
      <c r="D139" s="157" t="e">
        <f>#REF!</f>
        <v>#REF!</v>
      </c>
      <c r="E139" s="157" t="e">
        <f>#REF!</f>
        <v>#REF!</v>
      </c>
      <c r="F139" s="158" t="e">
        <f>#REF!</f>
        <v>#REF!</v>
      </c>
      <c r="G139" s="156" t="e">
        <f>#REF!</f>
        <v>#REF!</v>
      </c>
      <c r="H139" s="113" t="s">
        <v>278</v>
      </c>
      <c r="I139" s="183"/>
      <c r="J139" s="107" t="str">
        <f>'YARIŞMA BİLGİLERİ'!$F$21</f>
        <v>GENÇ KADINLAR</v>
      </c>
      <c r="K139" s="184" t="str">
        <f t="shared" si="2"/>
        <v>ANKARA-Federasyon Deneme Atletizm Yarışmaları</v>
      </c>
      <c r="L139" s="111" t="e">
        <f>#REF!</f>
        <v>#REF!</v>
      </c>
      <c r="M139" s="111" t="s">
        <v>270</v>
      </c>
    </row>
    <row r="140" spans="1:13" s="103" customFormat="1" ht="26.25" customHeight="1">
      <c r="A140" s="105">
        <v>462</v>
      </c>
      <c r="B140" s="153" t="s">
        <v>310</v>
      </c>
      <c r="C140" s="155" t="e">
        <f>#REF!</f>
        <v>#REF!</v>
      </c>
      <c r="D140" s="157" t="e">
        <f>#REF!</f>
        <v>#REF!</v>
      </c>
      <c r="E140" s="157" t="e">
        <f>#REF!</f>
        <v>#REF!</v>
      </c>
      <c r="F140" s="158" t="e">
        <f>#REF!</f>
        <v>#REF!</v>
      </c>
      <c r="G140" s="156" t="e">
        <f>#REF!</f>
        <v>#REF!</v>
      </c>
      <c r="H140" s="113" t="s">
        <v>278</v>
      </c>
      <c r="I140" s="183"/>
      <c r="J140" s="107" t="str">
        <f>'YARIŞMA BİLGİLERİ'!$F$21</f>
        <v>GENÇ KADINLAR</v>
      </c>
      <c r="K140" s="184" t="str">
        <f t="shared" si="2"/>
        <v>ANKARA-Federasyon Deneme Atletizm Yarışmaları</v>
      </c>
      <c r="L140" s="111" t="e">
        <f>#REF!</f>
        <v>#REF!</v>
      </c>
      <c r="M140" s="111" t="s">
        <v>270</v>
      </c>
    </row>
    <row r="141" spans="1:13" s="103" customFormat="1" ht="26.25" customHeight="1">
      <c r="A141" s="105">
        <v>463</v>
      </c>
      <c r="B141" s="153" t="s">
        <v>310</v>
      </c>
      <c r="C141" s="155" t="e">
        <f>#REF!</f>
        <v>#REF!</v>
      </c>
      <c r="D141" s="157" t="e">
        <f>#REF!</f>
        <v>#REF!</v>
      </c>
      <c r="E141" s="157" t="e">
        <f>#REF!</f>
        <v>#REF!</v>
      </c>
      <c r="F141" s="158" t="e">
        <f>#REF!</f>
        <v>#REF!</v>
      </c>
      <c r="G141" s="156" t="e">
        <f>#REF!</f>
        <v>#REF!</v>
      </c>
      <c r="H141" s="113" t="s">
        <v>278</v>
      </c>
      <c r="I141" s="183"/>
      <c r="J141" s="107" t="str">
        <f>'YARIŞMA BİLGİLERİ'!$F$21</f>
        <v>GENÇ KADINLAR</v>
      </c>
      <c r="K141" s="184" t="str">
        <f t="shared" si="2"/>
        <v>ANKARA-Federasyon Deneme Atletizm Yarışmaları</v>
      </c>
      <c r="L141" s="111" t="e">
        <f>#REF!</f>
        <v>#REF!</v>
      </c>
      <c r="M141" s="111" t="s">
        <v>270</v>
      </c>
    </row>
    <row r="142" spans="1:13" s="103" customFormat="1" ht="26.25" customHeight="1">
      <c r="A142" s="105">
        <v>464</v>
      </c>
      <c r="B142" s="153" t="s">
        <v>310</v>
      </c>
      <c r="C142" s="155" t="e">
        <f>#REF!</f>
        <v>#REF!</v>
      </c>
      <c r="D142" s="157" t="e">
        <f>#REF!</f>
        <v>#REF!</v>
      </c>
      <c r="E142" s="157" t="e">
        <f>#REF!</f>
        <v>#REF!</v>
      </c>
      <c r="F142" s="158" t="e">
        <f>#REF!</f>
        <v>#REF!</v>
      </c>
      <c r="G142" s="156" t="e">
        <f>#REF!</f>
        <v>#REF!</v>
      </c>
      <c r="H142" s="113" t="s">
        <v>278</v>
      </c>
      <c r="I142" s="183"/>
      <c r="J142" s="107" t="str">
        <f>'YARIŞMA BİLGİLERİ'!$F$21</f>
        <v>GENÇ KADINLAR</v>
      </c>
      <c r="K142" s="184" t="str">
        <f t="shared" si="2"/>
        <v>ANKARA-Federasyon Deneme Atletizm Yarışmaları</v>
      </c>
      <c r="L142" s="111" t="e">
        <f>#REF!</f>
        <v>#REF!</v>
      </c>
      <c r="M142" s="111" t="s">
        <v>270</v>
      </c>
    </row>
    <row r="143" spans="1:13" s="103" customFormat="1" ht="26.25" customHeight="1">
      <c r="A143" s="105">
        <v>465</v>
      </c>
      <c r="B143" s="153" t="s">
        <v>310</v>
      </c>
      <c r="C143" s="155" t="e">
        <f>#REF!</f>
        <v>#REF!</v>
      </c>
      <c r="D143" s="157" t="e">
        <f>#REF!</f>
        <v>#REF!</v>
      </c>
      <c r="E143" s="157" t="e">
        <f>#REF!</f>
        <v>#REF!</v>
      </c>
      <c r="F143" s="158" t="e">
        <f>#REF!</f>
        <v>#REF!</v>
      </c>
      <c r="G143" s="156" t="e">
        <f>#REF!</f>
        <v>#REF!</v>
      </c>
      <c r="H143" s="113" t="s">
        <v>278</v>
      </c>
      <c r="I143" s="183"/>
      <c r="J143" s="107" t="str">
        <f>'YARIŞMA BİLGİLERİ'!$F$21</f>
        <v>GENÇ KADINLAR</v>
      </c>
      <c r="K143" s="184" t="str">
        <f t="shared" si="2"/>
        <v>ANKARA-Federasyon Deneme Atletizm Yarışmaları</v>
      </c>
      <c r="L143" s="111" t="e">
        <f>#REF!</f>
        <v>#REF!</v>
      </c>
      <c r="M143" s="111" t="s">
        <v>270</v>
      </c>
    </row>
    <row r="144" spans="1:13" s="103" customFormat="1" ht="26.25" customHeight="1">
      <c r="A144" s="105">
        <v>466</v>
      </c>
      <c r="B144" s="153" t="s">
        <v>310</v>
      </c>
      <c r="C144" s="155" t="e">
        <f>#REF!</f>
        <v>#REF!</v>
      </c>
      <c r="D144" s="157" t="e">
        <f>#REF!</f>
        <v>#REF!</v>
      </c>
      <c r="E144" s="157" t="e">
        <f>#REF!</f>
        <v>#REF!</v>
      </c>
      <c r="F144" s="158" t="e">
        <f>#REF!</f>
        <v>#REF!</v>
      </c>
      <c r="G144" s="156" t="e">
        <f>#REF!</f>
        <v>#REF!</v>
      </c>
      <c r="H144" s="113" t="s">
        <v>278</v>
      </c>
      <c r="I144" s="183"/>
      <c r="J144" s="107" t="str">
        <f>'YARIŞMA BİLGİLERİ'!$F$21</f>
        <v>GENÇ KADINLAR</v>
      </c>
      <c r="K144" s="184" t="str">
        <f t="shared" si="2"/>
        <v>ANKARA-Federasyon Deneme Atletizm Yarışmaları</v>
      </c>
      <c r="L144" s="111" t="e">
        <f>#REF!</f>
        <v>#REF!</v>
      </c>
      <c r="M144" s="111" t="s">
        <v>270</v>
      </c>
    </row>
    <row r="145" spans="1:13" s="103" customFormat="1" ht="26.25" customHeight="1">
      <c r="A145" s="105">
        <v>467</v>
      </c>
      <c r="B145" s="153" t="s">
        <v>310</v>
      </c>
      <c r="C145" s="155" t="e">
        <f>#REF!</f>
        <v>#REF!</v>
      </c>
      <c r="D145" s="157" t="e">
        <f>#REF!</f>
        <v>#REF!</v>
      </c>
      <c r="E145" s="157" t="e">
        <f>#REF!</f>
        <v>#REF!</v>
      </c>
      <c r="F145" s="158" t="e">
        <f>#REF!</f>
        <v>#REF!</v>
      </c>
      <c r="G145" s="156" t="e">
        <f>#REF!</f>
        <v>#REF!</v>
      </c>
      <c r="H145" s="113" t="s">
        <v>278</v>
      </c>
      <c r="I145" s="183"/>
      <c r="J145" s="107" t="str">
        <f>'YARIŞMA BİLGİLERİ'!$F$21</f>
        <v>GENÇ KADINLAR</v>
      </c>
      <c r="K145" s="184" t="str">
        <f t="shared" si="2"/>
        <v>ANKARA-Federasyon Deneme Atletizm Yarışmaları</v>
      </c>
      <c r="L145" s="111" t="e">
        <f>#REF!</f>
        <v>#REF!</v>
      </c>
      <c r="M145" s="111" t="s">
        <v>270</v>
      </c>
    </row>
    <row r="146" spans="1:13" s="103" customFormat="1" ht="26.25" customHeight="1">
      <c r="A146" s="105">
        <v>468</v>
      </c>
      <c r="B146" s="153" t="s">
        <v>310</v>
      </c>
      <c r="C146" s="155" t="e">
        <f>#REF!</f>
        <v>#REF!</v>
      </c>
      <c r="D146" s="157" t="e">
        <f>#REF!</f>
        <v>#REF!</v>
      </c>
      <c r="E146" s="157" t="e">
        <f>#REF!</f>
        <v>#REF!</v>
      </c>
      <c r="F146" s="158" t="e">
        <f>#REF!</f>
        <v>#REF!</v>
      </c>
      <c r="G146" s="156" t="e">
        <f>#REF!</f>
        <v>#REF!</v>
      </c>
      <c r="H146" s="113" t="s">
        <v>278</v>
      </c>
      <c r="I146" s="183"/>
      <c r="J146" s="107" t="str">
        <f>'YARIŞMA BİLGİLERİ'!$F$21</f>
        <v>GENÇ KADINLAR</v>
      </c>
      <c r="K146" s="184" t="str">
        <f t="shared" si="2"/>
        <v>ANKARA-Federasyon Deneme Atletizm Yarışmaları</v>
      </c>
      <c r="L146" s="111" t="e">
        <f>#REF!</f>
        <v>#REF!</v>
      </c>
      <c r="M146" s="111" t="s">
        <v>270</v>
      </c>
    </row>
    <row r="147" spans="1:13" s="185" customFormat="1" ht="26.25" customHeight="1">
      <c r="A147" s="105">
        <v>469</v>
      </c>
      <c r="B147" s="153" t="s">
        <v>310</v>
      </c>
      <c r="C147" s="155" t="e">
        <f>#REF!</f>
        <v>#REF!</v>
      </c>
      <c r="D147" s="157" t="e">
        <f>#REF!</f>
        <v>#REF!</v>
      </c>
      <c r="E147" s="157" t="e">
        <f>#REF!</f>
        <v>#REF!</v>
      </c>
      <c r="F147" s="158" t="e">
        <f>#REF!</f>
        <v>#REF!</v>
      </c>
      <c r="G147" s="156" t="e">
        <f>#REF!</f>
        <v>#REF!</v>
      </c>
      <c r="H147" s="113" t="s">
        <v>278</v>
      </c>
      <c r="I147" s="183"/>
      <c r="J147" s="107" t="str">
        <f>'YARIŞMA BİLGİLERİ'!$F$21</f>
        <v>GENÇ KADINLAR</v>
      </c>
      <c r="K147" s="184" t="str">
        <f t="shared" si="2"/>
        <v>ANKARA-Federasyon Deneme Atletizm Yarışmaları</v>
      </c>
      <c r="L147" s="111" t="e">
        <f>#REF!</f>
        <v>#REF!</v>
      </c>
      <c r="M147" s="111" t="s">
        <v>270</v>
      </c>
    </row>
    <row r="148" spans="1:13" s="185" customFormat="1" ht="26.25" customHeight="1">
      <c r="A148" s="105">
        <v>470</v>
      </c>
      <c r="B148" s="153" t="s">
        <v>310</v>
      </c>
      <c r="C148" s="155" t="e">
        <f>#REF!</f>
        <v>#REF!</v>
      </c>
      <c r="D148" s="157" t="e">
        <f>#REF!</f>
        <v>#REF!</v>
      </c>
      <c r="E148" s="157" t="e">
        <f>#REF!</f>
        <v>#REF!</v>
      </c>
      <c r="F148" s="158" t="e">
        <f>#REF!</f>
        <v>#REF!</v>
      </c>
      <c r="G148" s="156" t="e">
        <f>#REF!</f>
        <v>#REF!</v>
      </c>
      <c r="H148" s="113" t="s">
        <v>278</v>
      </c>
      <c r="I148" s="183"/>
      <c r="J148" s="107" t="str">
        <f>'YARIŞMA BİLGİLERİ'!$F$21</f>
        <v>GENÇ KADINLAR</v>
      </c>
      <c r="K148" s="184" t="str">
        <f t="shared" si="2"/>
        <v>ANKARA-Federasyon Deneme Atletizm Yarışmaları</v>
      </c>
      <c r="L148" s="111" t="e">
        <f>#REF!</f>
        <v>#REF!</v>
      </c>
      <c r="M148" s="111" t="s">
        <v>270</v>
      </c>
    </row>
    <row r="149" spans="1:13" s="185" customFormat="1" ht="26.25" customHeight="1">
      <c r="A149" s="105">
        <v>471</v>
      </c>
      <c r="B149" s="153" t="s">
        <v>310</v>
      </c>
      <c r="C149" s="155" t="e">
        <f>#REF!</f>
        <v>#REF!</v>
      </c>
      <c r="D149" s="157" t="e">
        <f>#REF!</f>
        <v>#REF!</v>
      </c>
      <c r="E149" s="157" t="e">
        <f>#REF!</f>
        <v>#REF!</v>
      </c>
      <c r="F149" s="158" t="e">
        <f>#REF!</f>
        <v>#REF!</v>
      </c>
      <c r="G149" s="156" t="e">
        <f>#REF!</f>
        <v>#REF!</v>
      </c>
      <c r="H149" s="113" t="s">
        <v>278</v>
      </c>
      <c r="I149" s="183"/>
      <c r="J149" s="107" t="str">
        <f>'YARIŞMA BİLGİLERİ'!$F$21</f>
        <v>GENÇ KADINLAR</v>
      </c>
      <c r="K149" s="184" t="str">
        <f t="shared" si="2"/>
        <v>ANKARA-Federasyon Deneme Atletizm Yarışmaları</v>
      </c>
      <c r="L149" s="111" t="e">
        <f>#REF!</f>
        <v>#REF!</v>
      </c>
      <c r="M149" s="111" t="s">
        <v>270</v>
      </c>
    </row>
    <row r="150" spans="1:13" s="185" customFormat="1" ht="26.25" customHeight="1">
      <c r="A150" s="105">
        <v>472</v>
      </c>
      <c r="B150" s="153" t="s">
        <v>310</v>
      </c>
      <c r="C150" s="155" t="e">
        <f>#REF!</f>
        <v>#REF!</v>
      </c>
      <c r="D150" s="157" t="e">
        <f>#REF!</f>
        <v>#REF!</v>
      </c>
      <c r="E150" s="157" t="e">
        <f>#REF!</f>
        <v>#REF!</v>
      </c>
      <c r="F150" s="158" t="e">
        <f>#REF!</f>
        <v>#REF!</v>
      </c>
      <c r="G150" s="156" t="e">
        <f>#REF!</f>
        <v>#REF!</v>
      </c>
      <c r="H150" s="113" t="s">
        <v>278</v>
      </c>
      <c r="I150" s="183"/>
      <c r="J150" s="107" t="str">
        <f>'YARIŞMA BİLGİLERİ'!$F$21</f>
        <v>GENÇ KADINLAR</v>
      </c>
      <c r="K150" s="184" t="str">
        <f t="shared" si="2"/>
        <v>ANKARA-Federasyon Deneme Atletizm Yarışmaları</v>
      </c>
      <c r="L150" s="111" t="e">
        <f>#REF!</f>
        <v>#REF!</v>
      </c>
      <c r="M150" s="111" t="s">
        <v>270</v>
      </c>
    </row>
    <row r="151" spans="1:13" s="185" customFormat="1" ht="26.25" customHeight="1">
      <c r="A151" s="105">
        <v>473</v>
      </c>
      <c r="B151" s="153" t="s">
        <v>310</v>
      </c>
      <c r="C151" s="155" t="e">
        <f>#REF!</f>
        <v>#REF!</v>
      </c>
      <c r="D151" s="157" t="e">
        <f>#REF!</f>
        <v>#REF!</v>
      </c>
      <c r="E151" s="157" t="e">
        <f>#REF!</f>
        <v>#REF!</v>
      </c>
      <c r="F151" s="158" t="e">
        <f>#REF!</f>
        <v>#REF!</v>
      </c>
      <c r="G151" s="156" t="e">
        <f>#REF!</f>
        <v>#REF!</v>
      </c>
      <c r="H151" s="113" t="s">
        <v>278</v>
      </c>
      <c r="I151" s="183"/>
      <c r="J151" s="107" t="str">
        <f>'YARIŞMA BİLGİLERİ'!$F$21</f>
        <v>GENÇ KADINLAR</v>
      </c>
      <c r="K151" s="184" t="str">
        <f t="shared" si="2"/>
        <v>ANKARA-Federasyon Deneme Atletizm Yarışmaları</v>
      </c>
      <c r="L151" s="111" t="e">
        <f>#REF!</f>
        <v>#REF!</v>
      </c>
      <c r="M151" s="111" t="s">
        <v>270</v>
      </c>
    </row>
    <row r="152" spans="1:13" s="185" customFormat="1" ht="26.25" customHeight="1">
      <c r="A152" s="105">
        <v>474</v>
      </c>
      <c r="B152" s="153" t="s">
        <v>310</v>
      </c>
      <c r="C152" s="155" t="e">
        <f>#REF!</f>
        <v>#REF!</v>
      </c>
      <c r="D152" s="157" t="e">
        <f>#REF!</f>
        <v>#REF!</v>
      </c>
      <c r="E152" s="157" t="e">
        <f>#REF!</f>
        <v>#REF!</v>
      </c>
      <c r="F152" s="158" t="e">
        <f>#REF!</f>
        <v>#REF!</v>
      </c>
      <c r="G152" s="156" t="e">
        <f>#REF!</f>
        <v>#REF!</v>
      </c>
      <c r="H152" s="113" t="s">
        <v>278</v>
      </c>
      <c r="I152" s="183"/>
      <c r="J152" s="107" t="str">
        <f>'YARIŞMA BİLGİLERİ'!$F$21</f>
        <v>GENÇ KADINLAR</v>
      </c>
      <c r="K152" s="184" t="str">
        <f t="shared" si="2"/>
        <v>ANKARA-Federasyon Deneme Atletizm Yarışmaları</v>
      </c>
      <c r="L152" s="111" t="e">
        <f>#REF!</f>
        <v>#REF!</v>
      </c>
      <c r="M152" s="111" t="s">
        <v>270</v>
      </c>
    </row>
    <row r="153" spans="1:13" s="185" customFormat="1" ht="26.25" customHeight="1">
      <c r="A153" s="105">
        <v>475</v>
      </c>
      <c r="B153" s="153" t="s">
        <v>310</v>
      </c>
      <c r="C153" s="155" t="e">
        <f>#REF!</f>
        <v>#REF!</v>
      </c>
      <c r="D153" s="157" t="e">
        <f>#REF!</f>
        <v>#REF!</v>
      </c>
      <c r="E153" s="157" t="e">
        <f>#REF!</f>
        <v>#REF!</v>
      </c>
      <c r="F153" s="158" t="e">
        <f>#REF!</f>
        <v>#REF!</v>
      </c>
      <c r="G153" s="156" t="e">
        <f>#REF!</f>
        <v>#REF!</v>
      </c>
      <c r="H153" s="113" t="s">
        <v>278</v>
      </c>
      <c r="I153" s="183"/>
      <c r="J153" s="107" t="str">
        <f>'YARIŞMA BİLGİLERİ'!$F$21</f>
        <v>GENÇ KADINLAR</v>
      </c>
      <c r="K153" s="184" t="str">
        <f t="shared" si="2"/>
        <v>ANKARA-Federasyon Deneme Atletizm Yarışmaları</v>
      </c>
      <c r="L153" s="111" t="e">
        <f>#REF!</f>
        <v>#REF!</v>
      </c>
      <c r="M153" s="111" t="s">
        <v>270</v>
      </c>
    </row>
    <row r="154" spans="1:13" s="185" customFormat="1" ht="26.25" customHeight="1">
      <c r="A154" s="105">
        <v>476</v>
      </c>
      <c r="B154" s="153" t="s">
        <v>310</v>
      </c>
      <c r="C154" s="155" t="e">
        <f>#REF!</f>
        <v>#REF!</v>
      </c>
      <c r="D154" s="157" t="e">
        <f>#REF!</f>
        <v>#REF!</v>
      </c>
      <c r="E154" s="157" t="e">
        <f>#REF!</f>
        <v>#REF!</v>
      </c>
      <c r="F154" s="158" t="e">
        <f>#REF!</f>
        <v>#REF!</v>
      </c>
      <c r="G154" s="156" t="e">
        <f>#REF!</f>
        <v>#REF!</v>
      </c>
      <c r="H154" s="113" t="s">
        <v>278</v>
      </c>
      <c r="I154" s="183"/>
      <c r="J154" s="107" t="str">
        <f>'YARIŞMA BİLGİLERİ'!$F$21</f>
        <v>GENÇ KADINLAR</v>
      </c>
      <c r="K154" s="184" t="str">
        <f t="shared" si="2"/>
        <v>ANKARA-Federasyon Deneme Atletizm Yarışmaları</v>
      </c>
      <c r="L154" s="111" t="e">
        <f>#REF!</f>
        <v>#REF!</v>
      </c>
      <c r="M154" s="111" t="s">
        <v>270</v>
      </c>
    </row>
    <row r="155" spans="1:13" s="185" customFormat="1" ht="26.25" customHeight="1">
      <c r="A155" s="105">
        <v>477</v>
      </c>
      <c r="B155" s="153" t="s">
        <v>310</v>
      </c>
      <c r="C155" s="155" t="e">
        <f>#REF!</f>
        <v>#REF!</v>
      </c>
      <c r="D155" s="157" t="e">
        <f>#REF!</f>
        <v>#REF!</v>
      </c>
      <c r="E155" s="157" t="e">
        <f>#REF!</f>
        <v>#REF!</v>
      </c>
      <c r="F155" s="158" t="e">
        <f>#REF!</f>
        <v>#REF!</v>
      </c>
      <c r="G155" s="156" t="e">
        <f>#REF!</f>
        <v>#REF!</v>
      </c>
      <c r="H155" s="113" t="s">
        <v>278</v>
      </c>
      <c r="I155" s="183"/>
      <c r="J155" s="107" t="str">
        <f>'YARIŞMA BİLGİLERİ'!$F$21</f>
        <v>GENÇ KADINLAR</v>
      </c>
      <c r="K155" s="184" t="str">
        <f t="shared" si="2"/>
        <v>ANKARA-Federasyon Deneme Atletizm Yarışmaları</v>
      </c>
      <c r="L155" s="111" t="e">
        <f>#REF!</f>
        <v>#REF!</v>
      </c>
      <c r="M155" s="111" t="s">
        <v>270</v>
      </c>
    </row>
    <row r="156" spans="1:13" s="185" customFormat="1" ht="26.25" customHeight="1">
      <c r="A156" s="105">
        <v>478</v>
      </c>
      <c r="B156" s="153" t="s">
        <v>310</v>
      </c>
      <c r="C156" s="155" t="e">
        <f>#REF!</f>
        <v>#REF!</v>
      </c>
      <c r="D156" s="157" t="e">
        <f>#REF!</f>
        <v>#REF!</v>
      </c>
      <c r="E156" s="157" t="e">
        <f>#REF!</f>
        <v>#REF!</v>
      </c>
      <c r="F156" s="158" t="e">
        <f>#REF!</f>
        <v>#REF!</v>
      </c>
      <c r="G156" s="156" t="e">
        <f>#REF!</f>
        <v>#REF!</v>
      </c>
      <c r="H156" s="113" t="s">
        <v>278</v>
      </c>
      <c r="I156" s="183"/>
      <c r="J156" s="107" t="str">
        <f>'YARIŞMA BİLGİLERİ'!$F$21</f>
        <v>GENÇ KADINLAR</v>
      </c>
      <c r="K156" s="184" t="str">
        <f t="shared" si="2"/>
        <v>ANKARA-Federasyon Deneme Atletizm Yarışmaları</v>
      </c>
      <c r="L156" s="111" t="e">
        <f>#REF!</f>
        <v>#REF!</v>
      </c>
      <c r="M156" s="111" t="s">
        <v>270</v>
      </c>
    </row>
    <row r="157" spans="1:13" s="185" customFormat="1" ht="26.25" customHeight="1">
      <c r="A157" s="105">
        <v>479</v>
      </c>
      <c r="B157" s="153" t="s">
        <v>310</v>
      </c>
      <c r="C157" s="155" t="e">
        <f>#REF!</f>
        <v>#REF!</v>
      </c>
      <c r="D157" s="157" t="e">
        <f>#REF!</f>
        <v>#REF!</v>
      </c>
      <c r="E157" s="157" t="e">
        <f>#REF!</f>
        <v>#REF!</v>
      </c>
      <c r="F157" s="158" t="e">
        <f>#REF!</f>
        <v>#REF!</v>
      </c>
      <c r="G157" s="156" t="e">
        <f>#REF!</f>
        <v>#REF!</v>
      </c>
      <c r="H157" s="113" t="s">
        <v>278</v>
      </c>
      <c r="I157" s="183"/>
      <c r="J157" s="107" t="str">
        <f>'YARIŞMA BİLGİLERİ'!$F$21</f>
        <v>GENÇ KADINLAR</v>
      </c>
      <c r="K157" s="184" t="str">
        <f t="shared" si="2"/>
        <v>ANKARA-Federasyon Deneme Atletizm Yarışmaları</v>
      </c>
      <c r="L157" s="111" t="e">
        <f>#REF!</f>
        <v>#REF!</v>
      </c>
      <c r="M157" s="111" t="s">
        <v>270</v>
      </c>
    </row>
    <row r="158" spans="1:13" s="185" customFormat="1" ht="26.25" customHeight="1">
      <c r="A158" s="105">
        <v>480</v>
      </c>
      <c r="B158" s="153" t="s">
        <v>310</v>
      </c>
      <c r="C158" s="155" t="e">
        <f>#REF!</f>
        <v>#REF!</v>
      </c>
      <c r="D158" s="157" t="e">
        <f>#REF!</f>
        <v>#REF!</v>
      </c>
      <c r="E158" s="157" t="e">
        <f>#REF!</f>
        <v>#REF!</v>
      </c>
      <c r="F158" s="158" t="e">
        <f>#REF!</f>
        <v>#REF!</v>
      </c>
      <c r="G158" s="156" t="e">
        <f>#REF!</f>
        <v>#REF!</v>
      </c>
      <c r="H158" s="113" t="s">
        <v>278</v>
      </c>
      <c r="I158" s="183"/>
      <c r="J158" s="107" t="str">
        <f>'YARIŞMA BİLGİLERİ'!$F$21</f>
        <v>GENÇ KADINLAR</v>
      </c>
      <c r="K158" s="184" t="str">
        <f t="shared" si="2"/>
        <v>ANKARA-Federasyon Deneme Atletizm Yarışmaları</v>
      </c>
      <c r="L158" s="111" t="e">
        <f>#REF!</f>
        <v>#REF!</v>
      </c>
      <c r="M158" s="111" t="s">
        <v>270</v>
      </c>
    </row>
    <row r="159" spans="1:13" s="185" customFormat="1" ht="26.25" customHeight="1">
      <c r="A159" s="105">
        <v>481</v>
      </c>
      <c r="B159" s="153" t="s">
        <v>310</v>
      </c>
      <c r="C159" s="155" t="e">
        <f>#REF!</f>
        <v>#REF!</v>
      </c>
      <c r="D159" s="157" t="e">
        <f>#REF!</f>
        <v>#REF!</v>
      </c>
      <c r="E159" s="157" t="e">
        <f>#REF!</f>
        <v>#REF!</v>
      </c>
      <c r="F159" s="158" t="e">
        <f>#REF!</f>
        <v>#REF!</v>
      </c>
      <c r="G159" s="156" t="e">
        <f>#REF!</f>
        <v>#REF!</v>
      </c>
      <c r="H159" s="113" t="s">
        <v>278</v>
      </c>
      <c r="I159" s="183"/>
      <c r="J159" s="107" t="str">
        <f>'YARIŞMA BİLGİLERİ'!$F$21</f>
        <v>GENÇ KADINLAR</v>
      </c>
      <c r="K159" s="184" t="str">
        <f t="shared" si="2"/>
        <v>ANKARA-Federasyon Deneme Atletizm Yarışmaları</v>
      </c>
      <c r="L159" s="111" t="e">
        <f>#REF!</f>
        <v>#REF!</v>
      </c>
      <c r="M159" s="111" t="s">
        <v>270</v>
      </c>
    </row>
    <row r="160" spans="1:13" s="185" customFormat="1" ht="26.25" customHeight="1">
      <c r="A160" s="105">
        <v>482</v>
      </c>
      <c r="B160" s="153" t="s">
        <v>255</v>
      </c>
      <c r="C160" s="155" t="e">
        <f>#REF!</f>
        <v>#REF!</v>
      </c>
      <c r="D160" s="157" t="e">
        <f>#REF!</f>
        <v>#REF!</v>
      </c>
      <c r="E160" s="157" t="e">
        <f>#REF!</f>
        <v>#REF!</v>
      </c>
      <c r="F160" s="158" t="e">
        <f>#REF!</f>
        <v>#REF!</v>
      </c>
      <c r="G160" s="156" t="e">
        <f>#REF!</f>
        <v>#REF!</v>
      </c>
      <c r="H160" s="113" t="s">
        <v>252</v>
      </c>
      <c r="I160" s="183"/>
      <c r="J160" s="107" t="str">
        <f>'YARIŞMA BİLGİLERİ'!$F$21</f>
        <v>GENÇ KADINLAR</v>
      </c>
      <c r="K160" s="184" t="str">
        <f t="shared" si="2"/>
        <v>ANKARA-Federasyon Deneme Atletizm Yarışmaları</v>
      </c>
      <c r="L160" s="111" t="e">
        <f>#REF!</f>
        <v>#REF!</v>
      </c>
      <c r="M160" s="111" t="s">
        <v>270</v>
      </c>
    </row>
    <row r="161" spans="1:13" s="185" customFormat="1" ht="26.25" customHeight="1">
      <c r="A161" s="105">
        <v>483</v>
      </c>
      <c r="B161" s="153" t="s">
        <v>255</v>
      </c>
      <c r="C161" s="155" t="e">
        <f>#REF!</f>
        <v>#REF!</v>
      </c>
      <c r="D161" s="157" t="e">
        <f>#REF!</f>
        <v>#REF!</v>
      </c>
      <c r="E161" s="157" t="e">
        <f>#REF!</f>
        <v>#REF!</v>
      </c>
      <c r="F161" s="158" t="e">
        <f>#REF!</f>
        <v>#REF!</v>
      </c>
      <c r="G161" s="156" t="e">
        <f>#REF!</f>
        <v>#REF!</v>
      </c>
      <c r="H161" s="113" t="s">
        <v>252</v>
      </c>
      <c r="I161" s="183"/>
      <c r="J161" s="107" t="str">
        <f>'YARIŞMA BİLGİLERİ'!$F$21</f>
        <v>GENÇ KADINLAR</v>
      </c>
      <c r="K161" s="184" t="str">
        <f t="shared" si="2"/>
        <v>ANKARA-Federasyon Deneme Atletizm Yarışmaları</v>
      </c>
      <c r="L161" s="111" t="e">
        <f>#REF!</f>
        <v>#REF!</v>
      </c>
      <c r="M161" s="111" t="s">
        <v>270</v>
      </c>
    </row>
    <row r="162" spans="1:13" s="185" customFormat="1" ht="26.25" customHeight="1">
      <c r="A162" s="105">
        <v>484</v>
      </c>
      <c r="B162" s="153" t="s">
        <v>255</v>
      </c>
      <c r="C162" s="155" t="e">
        <f>#REF!</f>
        <v>#REF!</v>
      </c>
      <c r="D162" s="157" t="e">
        <f>#REF!</f>
        <v>#REF!</v>
      </c>
      <c r="E162" s="157" t="e">
        <f>#REF!</f>
        <v>#REF!</v>
      </c>
      <c r="F162" s="158" t="e">
        <f>#REF!</f>
        <v>#REF!</v>
      </c>
      <c r="G162" s="156" t="e">
        <f>#REF!</f>
        <v>#REF!</v>
      </c>
      <c r="H162" s="113" t="s">
        <v>252</v>
      </c>
      <c r="I162" s="183"/>
      <c r="J162" s="107" t="str">
        <f>'YARIŞMA BİLGİLERİ'!$F$21</f>
        <v>GENÇ KADINLAR</v>
      </c>
      <c r="K162" s="184" t="str">
        <f t="shared" si="2"/>
        <v>ANKARA-Federasyon Deneme Atletizm Yarışmaları</v>
      </c>
      <c r="L162" s="111" t="e">
        <f>#REF!</f>
        <v>#REF!</v>
      </c>
      <c r="M162" s="111" t="s">
        <v>270</v>
      </c>
    </row>
    <row r="163" spans="1:13" s="185" customFormat="1" ht="26.25" customHeight="1">
      <c r="A163" s="105">
        <v>485</v>
      </c>
      <c r="B163" s="153" t="s">
        <v>255</v>
      </c>
      <c r="C163" s="155" t="e">
        <f>#REF!</f>
        <v>#REF!</v>
      </c>
      <c r="D163" s="157" t="e">
        <f>#REF!</f>
        <v>#REF!</v>
      </c>
      <c r="E163" s="157" t="e">
        <f>#REF!</f>
        <v>#REF!</v>
      </c>
      <c r="F163" s="158" t="e">
        <f>#REF!</f>
        <v>#REF!</v>
      </c>
      <c r="G163" s="156" t="e">
        <f>#REF!</f>
        <v>#REF!</v>
      </c>
      <c r="H163" s="113" t="s">
        <v>252</v>
      </c>
      <c r="I163" s="183"/>
      <c r="J163" s="107" t="str">
        <f>'YARIŞMA BİLGİLERİ'!$F$21</f>
        <v>GENÇ KADINLAR</v>
      </c>
      <c r="K163" s="184" t="str">
        <f t="shared" si="2"/>
        <v>ANKARA-Federasyon Deneme Atletizm Yarışmaları</v>
      </c>
      <c r="L163" s="111" t="e">
        <f>#REF!</f>
        <v>#REF!</v>
      </c>
      <c r="M163" s="111" t="s">
        <v>270</v>
      </c>
    </row>
    <row r="164" spans="1:13" s="185" customFormat="1" ht="26.25" customHeight="1">
      <c r="A164" s="105">
        <v>486</v>
      </c>
      <c r="B164" s="153" t="s">
        <v>255</v>
      </c>
      <c r="C164" s="155" t="e">
        <f>#REF!</f>
        <v>#REF!</v>
      </c>
      <c r="D164" s="157" t="e">
        <f>#REF!</f>
        <v>#REF!</v>
      </c>
      <c r="E164" s="157" t="e">
        <f>#REF!</f>
        <v>#REF!</v>
      </c>
      <c r="F164" s="158" t="e">
        <f>#REF!</f>
        <v>#REF!</v>
      </c>
      <c r="G164" s="156" t="e">
        <f>#REF!</f>
        <v>#REF!</v>
      </c>
      <c r="H164" s="113" t="s">
        <v>252</v>
      </c>
      <c r="I164" s="183"/>
      <c r="J164" s="107" t="str">
        <f>'YARIŞMA BİLGİLERİ'!$F$21</f>
        <v>GENÇ KADINLAR</v>
      </c>
      <c r="K164" s="184" t="str">
        <f t="shared" si="2"/>
        <v>ANKARA-Federasyon Deneme Atletizm Yarışmaları</v>
      </c>
      <c r="L164" s="111" t="e">
        <f>#REF!</f>
        <v>#REF!</v>
      </c>
      <c r="M164" s="111" t="s">
        <v>270</v>
      </c>
    </row>
    <row r="165" spans="1:13" s="185" customFormat="1" ht="26.25" customHeight="1">
      <c r="A165" s="105">
        <v>487</v>
      </c>
      <c r="B165" s="153" t="s">
        <v>255</v>
      </c>
      <c r="C165" s="155" t="e">
        <f>#REF!</f>
        <v>#REF!</v>
      </c>
      <c r="D165" s="157" t="e">
        <f>#REF!</f>
        <v>#REF!</v>
      </c>
      <c r="E165" s="157" t="e">
        <f>#REF!</f>
        <v>#REF!</v>
      </c>
      <c r="F165" s="158" t="e">
        <f>#REF!</f>
        <v>#REF!</v>
      </c>
      <c r="G165" s="156" t="e">
        <f>#REF!</f>
        <v>#REF!</v>
      </c>
      <c r="H165" s="113" t="s">
        <v>252</v>
      </c>
      <c r="I165" s="183"/>
      <c r="J165" s="107" t="str">
        <f>'YARIŞMA BİLGİLERİ'!$F$21</f>
        <v>GENÇ KADINLAR</v>
      </c>
      <c r="K165" s="184" t="str">
        <f t="shared" si="2"/>
        <v>ANKARA-Federasyon Deneme Atletizm Yarışmaları</v>
      </c>
      <c r="L165" s="111" t="e">
        <f>#REF!</f>
        <v>#REF!</v>
      </c>
      <c r="M165" s="111" t="s">
        <v>270</v>
      </c>
    </row>
    <row r="166" spans="1:13" s="185" customFormat="1" ht="26.25" customHeight="1">
      <c r="A166" s="105">
        <v>488</v>
      </c>
      <c r="B166" s="153" t="s">
        <v>255</v>
      </c>
      <c r="C166" s="155" t="e">
        <f>#REF!</f>
        <v>#REF!</v>
      </c>
      <c r="D166" s="157" t="e">
        <f>#REF!</f>
        <v>#REF!</v>
      </c>
      <c r="E166" s="157" t="e">
        <f>#REF!</f>
        <v>#REF!</v>
      </c>
      <c r="F166" s="158" t="e">
        <f>#REF!</f>
        <v>#REF!</v>
      </c>
      <c r="G166" s="156" t="e">
        <f>#REF!</f>
        <v>#REF!</v>
      </c>
      <c r="H166" s="113" t="s">
        <v>252</v>
      </c>
      <c r="I166" s="183"/>
      <c r="J166" s="107" t="str">
        <f>'YARIŞMA BİLGİLERİ'!$F$21</f>
        <v>GENÇ KADINLAR</v>
      </c>
      <c r="K166" s="184" t="str">
        <f t="shared" si="2"/>
        <v>ANKARA-Federasyon Deneme Atletizm Yarışmaları</v>
      </c>
      <c r="L166" s="111" t="e">
        <f>#REF!</f>
        <v>#REF!</v>
      </c>
      <c r="M166" s="111" t="s">
        <v>270</v>
      </c>
    </row>
    <row r="167" spans="1:13" s="185" customFormat="1" ht="26.25" customHeight="1">
      <c r="A167" s="105">
        <v>489</v>
      </c>
      <c r="B167" s="153" t="s">
        <v>255</v>
      </c>
      <c r="C167" s="155" t="e">
        <f>#REF!</f>
        <v>#REF!</v>
      </c>
      <c r="D167" s="157" t="e">
        <f>#REF!</f>
        <v>#REF!</v>
      </c>
      <c r="E167" s="157" t="e">
        <f>#REF!</f>
        <v>#REF!</v>
      </c>
      <c r="F167" s="158" t="e">
        <f>#REF!</f>
        <v>#REF!</v>
      </c>
      <c r="G167" s="156" t="e">
        <f>#REF!</f>
        <v>#REF!</v>
      </c>
      <c r="H167" s="113" t="s">
        <v>252</v>
      </c>
      <c r="I167" s="183"/>
      <c r="J167" s="107" t="str">
        <f>'YARIŞMA BİLGİLERİ'!$F$21</f>
        <v>GENÇ KADINLAR</v>
      </c>
      <c r="K167" s="184" t="str">
        <f t="shared" si="2"/>
        <v>ANKARA-Federasyon Deneme Atletizm Yarışmaları</v>
      </c>
      <c r="L167" s="111" t="e">
        <f>#REF!</f>
        <v>#REF!</v>
      </c>
      <c r="M167" s="111" t="s">
        <v>270</v>
      </c>
    </row>
    <row r="168" spans="1:13" s="185" customFormat="1" ht="26.25" customHeight="1">
      <c r="A168" s="105">
        <v>490</v>
      </c>
      <c r="B168" s="153" t="s">
        <v>255</v>
      </c>
      <c r="C168" s="155" t="e">
        <f>#REF!</f>
        <v>#REF!</v>
      </c>
      <c r="D168" s="157" t="e">
        <f>#REF!</f>
        <v>#REF!</v>
      </c>
      <c r="E168" s="157" t="e">
        <f>#REF!</f>
        <v>#REF!</v>
      </c>
      <c r="F168" s="158" t="e">
        <f>#REF!</f>
        <v>#REF!</v>
      </c>
      <c r="G168" s="156" t="e">
        <f>#REF!</f>
        <v>#REF!</v>
      </c>
      <c r="H168" s="113" t="s">
        <v>252</v>
      </c>
      <c r="I168" s="183"/>
      <c r="J168" s="107" t="str">
        <f>'YARIŞMA BİLGİLERİ'!$F$21</f>
        <v>GENÇ KADINLAR</v>
      </c>
      <c r="K168" s="184" t="str">
        <f t="shared" si="2"/>
        <v>ANKARA-Federasyon Deneme Atletizm Yarışmaları</v>
      </c>
      <c r="L168" s="111" t="e">
        <f>#REF!</f>
        <v>#REF!</v>
      </c>
      <c r="M168" s="111" t="s">
        <v>270</v>
      </c>
    </row>
    <row r="169" spans="1:13" s="185" customFormat="1" ht="26.25" customHeight="1">
      <c r="A169" s="105">
        <v>491</v>
      </c>
      <c r="B169" s="153" t="s">
        <v>255</v>
      </c>
      <c r="C169" s="155" t="e">
        <f>#REF!</f>
        <v>#REF!</v>
      </c>
      <c r="D169" s="157" t="e">
        <f>#REF!</f>
        <v>#REF!</v>
      </c>
      <c r="E169" s="157" t="e">
        <f>#REF!</f>
        <v>#REF!</v>
      </c>
      <c r="F169" s="158" t="e">
        <f>#REF!</f>
        <v>#REF!</v>
      </c>
      <c r="G169" s="156" t="e">
        <f>#REF!</f>
        <v>#REF!</v>
      </c>
      <c r="H169" s="113" t="s">
        <v>252</v>
      </c>
      <c r="I169" s="183"/>
      <c r="J169" s="107" t="str">
        <f>'YARIŞMA BİLGİLERİ'!$F$21</f>
        <v>GENÇ KADINLAR</v>
      </c>
      <c r="K169" s="184" t="str">
        <f t="shared" si="2"/>
        <v>ANKARA-Federasyon Deneme Atletizm Yarışmaları</v>
      </c>
      <c r="L169" s="111" t="e">
        <f>#REF!</f>
        <v>#REF!</v>
      </c>
      <c r="M169" s="111" t="s">
        <v>270</v>
      </c>
    </row>
    <row r="170" spans="1:13" s="185" customFormat="1" ht="26.25" customHeight="1">
      <c r="A170" s="105">
        <v>492</v>
      </c>
      <c r="B170" s="153" t="s">
        <v>255</v>
      </c>
      <c r="C170" s="155" t="e">
        <f>#REF!</f>
        <v>#REF!</v>
      </c>
      <c r="D170" s="157" t="e">
        <f>#REF!</f>
        <v>#REF!</v>
      </c>
      <c r="E170" s="157" t="e">
        <f>#REF!</f>
        <v>#REF!</v>
      </c>
      <c r="F170" s="158" t="e">
        <f>#REF!</f>
        <v>#REF!</v>
      </c>
      <c r="G170" s="156" t="e">
        <f>#REF!</f>
        <v>#REF!</v>
      </c>
      <c r="H170" s="113" t="s">
        <v>252</v>
      </c>
      <c r="I170" s="183"/>
      <c r="J170" s="107" t="str">
        <f>'YARIŞMA BİLGİLERİ'!$F$21</f>
        <v>GENÇ KADINLAR</v>
      </c>
      <c r="K170" s="184" t="str">
        <f t="shared" si="2"/>
        <v>ANKARA-Federasyon Deneme Atletizm Yarışmaları</v>
      </c>
      <c r="L170" s="111" t="e">
        <f>#REF!</f>
        <v>#REF!</v>
      </c>
      <c r="M170" s="111" t="s">
        <v>270</v>
      </c>
    </row>
    <row r="171" spans="1:13" s="185" customFormat="1" ht="26.25" customHeight="1">
      <c r="A171" s="105">
        <v>493</v>
      </c>
      <c r="B171" s="153" t="s">
        <v>255</v>
      </c>
      <c r="C171" s="155" t="e">
        <f>#REF!</f>
        <v>#REF!</v>
      </c>
      <c r="D171" s="157" t="e">
        <f>#REF!</f>
        <v>#REF!</v>
      </c>
      <c r="E171" s="157" t="e">
        <f>#REF!</f>
        <v>#REF!</v>
      </c>
      <c r="F171" s="158" t="e">
        <f>#REF!</f>
        <v>#REF!</v>
      </c>
      <c r="G171" s="156" t="e">
        <f>#REF!</f>
        <v>#REF!</v>
      </c>
      <c r="H171" s="113" t="s">
        <v>252</v>
      </c>
      <c r="I171" s="183"/>
      <c r="J171" s="107" t="str">
        <f>'YARIŞMA BİLGİLERİ'!$F$21</f>
        <v>GENÇ KADINLAR</v>
      </c>
      <c r="K171" s="184" t="str">
        <f t="shared" si="2"/>
        <v>ANKARA-Federasyon Deneme Atletizm Yarışmaları</v>
      </c>
      <c r="L171" s="111" t="e">
        <f>#REF!</f>
        <v>#REF!</v>
      </c>
      <c r="M171" s="111" t="s">
        <v>270</v>
      </c>
    </row>
    <row r="172" spans="1:13" s="185" customFormat="1" ht="26.25" customHeight="1">
      <c r="A172" s="105">
        <v>494</v>
      </c>
      <c r="B172" s="153" t="s">
        <v>255</v>
      </c>
      <c r="C172" s="155" t="e">
        <f>#REF!</f>
        <v>#REF!</v>
      </c>
      <c r="D172" s="157" t="e">
        <f>#REF!</f>
        <v>#REF!</v>
      </c>
      <c r="E172" s="157" t="e">
        <f>#REF!</f>
        <v>#REF!</v>
      </c>
      <c r="F172" s="158" t="e">
        <f>#REF!</f>
        <v>#REF!</v>
      </c>
      <c r="G172" s="156" t="e">
        <f>#REF!</f>
        <v>#REF!</v>
      </c>
      <c r="H172" s="113" t="s">
        <v>252</v>
      </c>
      <c r="I172" s="183"/>
      <c r="J172" s="107" t="str">
        <f>'YARIŞMA BİLGİLERİ'!$F$21</f>
        <v>GENÇ KADINLAR</v>
      </c>
      <c r="K172" s="184" t="str">
        <f t="shared" si="2"/>
        <v>ANKARA-Federasyon Deneme Atletizm Yarışmaları</v>
      </c>
      <c r="L172" s="111" t="e">
        <f>#REF!</f>
        <v>#REF!</v>
      </c>
      <c r="M172" s="111" t="s">
        <v>270</v>
      </c>
    </row>
    <row r="173" spans="1:13" s="185" customFormat="1" ht="26.25" customHeight="1">
      <c r="A173" s="105">
        <v>495</v>
      </c>
      <c r="B173" s="153" t="s">
        <v>255</v>
      </c>
      <c r="C173" s="155" t="e">
        <f>#REF!</f>
        <v>#REF!</v>
      </c>
      <c r="D173" s="157" t="e">
        <f>#REF!</f>
        <v>#REF!</v>
      </c>
      <c r="E173" s="157" t="e">
        <f>#REF!</f>
        <v>#REF!</v>
      </c>
      <c r="F173" s="158" t="e">
        <f>#REF!</f>
        <v>#REF!</v>
      </c>
      <c r="G173" s="156" t="e">
        <f>#REF!</f>
        <v>#REF!</v>
      </c>
      <c r="H173" s="113" t="s">
        <v>252</v>
      </c>
      <c r="I173" s="183"/>
      <c r="J173" s="107" t="str">
        <f>'YARIŞMA BİLGİLERİ'!$F$21</f>
        <v>GENÇ KADINLAR</v>
      </c>
      <c r="K173" s="184" t="str">
        <f t="shared" si="2"/>
        <v>ANKARA-Federasyon Deneme Atletizm Yarışmaları</v>
      </c>
      <c r="L173" s="111" t="e">
        <f>#REF!</f>
        <v>#REF!</v>
      </c>
      <c r="M173" s="111" t="s">
        <v>270</v>
      </c>
    </row>
    <row r="174" spans="1:13" s="185" customFormat="1" ht="26.25" customHeight="1">
      <c r="A174" s="105">
        <v>496</v>
      </c>
      <c r="B174" s="153" t="s">
        <v>255</v>
      </c>
      <c r="C174" s="155" t="e">
        <f>#REF!</f>
        <v>#REF!</v>
      </c>
      <c r="D174" s="157" t="e">
        <f>#REF!</f>
        <v>#REF!</v>
      </c>
      <c r="E174" s="157" t="e">
        <f>#REF!</f>
        <v>#REF!</v>
      </c>
      <c r="F174" s="158" t="e">
        <f>#REF!</f>
        <v>#REF!</v>
      </c>
      <c r="G174" s="156" t="e">
        <f>#REF!</f>
        <v>#REF!</v>
      </c>
      <c r="H174" s="113" t="s">
        <v>252</v>
      </c>
      <c r="I174" s="183"/>
      <c r="J174" s="107" t="str">
        <f>'YARIŞMA BİLGİLERİ'!$F$21</f>
        <v>GENÇ KADINLAR</v>
      </c>
      <c r="K174" s="184" t="str">
        <f t="shared" si="2"/>
        <v>ANKARA-Federasyon Deneme Atletizm Yarışmaları</v>
      </c>
      <c r="L174" s="111" t="e">
        <f>#REF!</f>
        <v>#REF!</v>
      </c>
      <c r="M174" s="111" t="s">
        <v>270</v>
      </c>
    </row>
    <row r="175" spans="1:13" s="185" customFormat="1" ht="26.25" customHeight="1">
      <c r="A175" s="105">
        <v>506</v>
      </c>
      <c r="B175" s="153" t="s">
        <v>255</v>
      </c>
      <c r="C175" s="155" t="e">
        <f>#REF!</f>
        <v>#REF!</v>
      </c>
      <c r="D175" s="157" t="e">
        <f>#REF!</f>
        <v>#REF!</v>
      </c>
      <c r="E175" s="157" t="e">
        <f>#REF!</f>
        <v>#REF!</v>
      </c>
      <c r="F175" s="158" t="e">
        <f>#REF!</f>
        <v>#REF!</v>
      </c>
      <c r="G175" s="156" t="e">
        <f>#REF!</f>
        <v>#REF!</v>
      </c>
      <c r="H175" s="113" t="s">
        <v>252</v>
      </c>
      <c r="I175" s="183"/>
      <c r="J175" s="107" t="str">
        <f>'YARIŞMA BİLGİLERİ'!$F$21</f>
        <v>GENÇ KADINLAR</v>
      </c>
      <c r="K175" s="184" t="str">
        <f t="shared" si="2"/>
        <v>ANKARA-Federasyon Deneme Atletizm Yarışmaları</v>
      </c>
      <c r="L175" s="111" t="e">
        <f>#REF!</f>
        <v>#REF!</v>
      </c>
      <c r="M175" s="111" t="s">
        <v>270</v>
      </c>
    </row>
    <row r="176" spans="1:13" s="185" customFormat="1" ht="26.25" customHeight="1">
      <c r="A176" s="105">
        <v>507</v>
      </c>
      <c r="B176" s="153" t="s">
        <v>255</v>
      </c>
      <c r="C176" s="155" t="e">
        <f>#REF!</f>
        <v>#REF!</v>
      </c>
      <c r="D176" s="157" t="e">
        <f>#REF!</f>
        <v>#REF!</v>
      </c>
      <c r="E176" s="157" t="e">
        <f>#REF!</f>
        <v>#REF!</v>
      </c>
      <c r="F176" s="158" t="e">
        <f>#REF!</f>
        <v>#REF!</v>
      </c>
      <c r="G176" s="156" t="e">
        <f>#REF!</f>
        <v>#REF!</v>
      </c>
      <c r="H176" s="113" t="s">
        <v>252</v>
      </c>
      <c r="I176" s="183"/>
      <c r="J176" s="107" t="str">
        <f>'YARIŞMA BİLGİLERİ'!$F$21</f>
        <v>GENÇ KADINLAR</v>
      </c>
      <c r="K176" s="184" t="str">
        <f t="shared" si="2"/>
        <v>ANKARA-Federasyon Deneme Atletizm Yarışmaları</v>
      </c>
      <c r="L176" s="111" t="e">
        <f>#REF!</f>
        <v>#REF!</v>
      </c>
      <c r="M176" s="111" t="s">
        <v>270</v>
      </c>
    </row>
    <row r="177" spans="1:13" s="185" customFormat="1" ht="26.25" customHeight="1">
      <c r="A177" s="105">
        <v>508</v>
      </c>
      <c r="B177" s="153" t="s">
        <v>255</v>
      </c>
      <c r="C177" s="155" t="e">
        <f>#REF!</f>
        <v>#REF!</v>
      </c>
      <c r="D177" s="157" t="e">
        <f>#REF!</f>
        <v>#REF!</v>
      </c>
      <c r="E177" s="157" t="e">
        <f>#REF!</f>
        <v>#REF!</v>
      </c>
      <c r="F177" s="158" t="e">
        <f>#REF!</f>
        <v>#REF!</v>
      </c>
      <c r="G177" s="156" t="e">
        <f>#REF!</f>
        <v>#REF!</v>
      </c>
      <c r="H177" s="113" t="s">
        <v>252</v>
      </c>
      <c r="I177" s="183"/>
      <c r="J177" s="107" t="str">
        <f>'YARIŞMA BİLGİLERİ'!$F$21</f>
        <v>GENÇ KADINLAR</v>
      </c>
      <c r="K177" s="184" t="str">
        <f t="shared" si="2"/>
        <v>ANKARA-Federasyon Deneme Atletizm Yarışmaları</v>
      </c>
      <c r="L177" s="111" t="e">
        <f>#REF!</f>
        <v>#REF!</v>
      </c>
      <c r="M177" s="111" t="s">
        <v>270</v>
      </c>
    </row>
    <row r="178" spans="1:13" s="185" customFormat="1" ht="26.25" customHeight="1">
      <c r="A178" s="105">
        <v>509</v>
      </c>
      <c r="B178" s="153" t="s">
        <v>255</v>
      </c>
      <c r="C178" s="155" t="e">
        <f>#REF!</f>
        <v>#REF!</v>
      </c>
      <c r="D178" s="157" t="e">
        <f>#REF!</f>
        <v>#REF!</v>
      </c>
      <c r="E178" s="157" t="e">
        <f>#REF!</f>
        <v>#REF!</v>
      </c>
      <c r="F178" s="158" t="e">
        <f>#REF!</f>
        <v>#REF!</v>
      </c>
      <c r="G178" s="156" t="e">
        <f>#REF!</f>
        <v>#REF!</v>
      </c>
      <c r="H178" s="113" t="s">
        <v>252</v>
      </c>
      <c r="I178" s="183"/>
      <c r="J178" s="107" t="str">
        <f>'YARIŞMA BİLGİLERİ'!$F$21</f>
        <v>GENÇ KADINLAR</v>
      </c>
      <c r="K178" s="184" t="str">
        <f t="shared" si="2"/>
        <v>ANKARA-Federasyon Deneme Atletizm Yarışmaları</v>
      </c>
      <c r="L178" s="111" t="e">
        <f>#REF!</f>
        <v>#REF!</v>
      </c>
      <c r="M178" s="111" t="s">
        <v>270</v>
      </c>
    </row>
    <row r="179" spans="1:13" s="185" customFormat="1" ht="26.25" customHeight="1">
      <c r="A179" s="105">
        <v>510</v>
      </c>
      <c r="B179" s="153" t="s">
        <v>255</v>
      </c>
      <c r="C179" s="155" t="e">
        <f>#REF!</f>
        <v>#REF!</v>
      </c>
      <c r="D179" s="157" t="e">
        <f>#REF!</f>
        <v>#REF!</v>
      </c>
      <c r="E179" s="157" t="e">
        <f>#REF!</f>
        <v>#REF!</v>
      </c>
      <c r="F179" s="158" t="e">
        <f>#REF!</f>
        <v>#REF!</v>
      </c>
      <c r="G179" s="156" t="e">
        <f>#REF!</f>
        <v>#REF!</v>
      </c>
      <c r="H179" s="113" t="s">
        <v>252</v>
      </c>
      <c r="I179" s="183"/>
      <c r="J179" s="107" t="str">
        <f>'YARIŞMA BİLGİLERİ'!$F$21</f>
        <v>GENÇ KADINLAR</v>
      </c>
      <c r="K179" s="184" t="str">
        <f t="shared" si="2"/>
        <v>ANKARA-Federasyon Deneme Atletizm Yarışmaları</v>
      </c>
      <c r="L179" s="111" t="e">
        <f>#REF!</f>
        <v>#REF!</v>
      </c>
      <c r="M179" s="111" t="s">
        <v>270</v>
      </c>
    </row>
    <row r="180" spans="1:13" s="185" customFormat="1" ht="26.25" customHeight="1">
      <c r="A180" s="105">
        <v>511</v>
      </c>
      <c r="B180" s="153" t="s">
        <v>255</v>
      </c>
      <c r="C180" s="155" t="e">
        <f>#REF!</f>
        <v>#REF!</v>
      </c>
      <c r="D180" s="157" t="e">
        <f>#REF!</f>
        <v>#REF!</v>
      </c>
      <c r="E180" s="157" t="e">
        <f>#REF!</f>
        <v>#REF!</v>
      </c>
      <c r="F180" s="158" t="e">
        <f>#REF!</f>
        <v>#REF!</v>
      </c>
      <c r="G180" s="156" t="e">
        <f>#REF!</f>
        <v>#REF!</v>
      </c>
      <c r="H180" s="113" t="s">
        <v>252</v>
      </c>
      <c r="I180" s="183"/>
      <c r="J180" s="107" t="str">
        <f>'YARIŞMA BİLGİLERİ'!$F$21</f>
        <v>GENÇ KADINLAR</v>
      </c>
      <c r="K180" s="184" t="str">
        <f t="shared" si="2"/>
        <v>ANKARA-Federasyon Deneme Atletizm Yarışmaları</v>
      </c>
      <c r="L180" s="111" t="e">
        <f>#REF!</f>
        <v>#REF!</v>
      </c>
      <c r="M180" s="111" t="s">
        <v>270</v>
      </c>
    </row>
    <row r="181" spans="1:13" s="185" customFormat="1" ht="26.25" customHeight="1">
      <c r="A181" s="105">
        <v>512</v>
      </c>
      <c r="B181" s="153" t="s">
        <v>255</v>
      </c>
      <c r="C181" s="155" t="e">
        <f>#REF!</f>
        <v>#REF!</v>
      </c>
      <c r="D181" s="157" t="e">
        <f>#REF!</f>
        <v>#REF!</v>
      </c>
      <c r="E181" s="157" t="e">
        <f>#REF!</f>
        <v>#REF!</v>
      </c>
      <c r="F181" s="158" t="e">
        <f>#REF!</f>
        <v>#REF!</v>
      </c>
      <c r="G181" s="156" t="e">
        <f>#REF!</f>
        <v>#REF!</v>
      </c>
      <c r="H181" s="113" t="s">
        <v>252</v>
      </c>
      <c r="I181" s="183"/>
      <c r="J181" s="107" t="str">
        <f>'YARIŞMA BİLGİLERİ'!$F$21</f>
        <v>GENÇ KADINLAR</v>
      </c>
      <c r="K181" s="184" t="str">
        <f t="shared" si="2"/>
        <v>ANKARA-Federasyon Deneme Atletizm Yarışmaları</v>
      </c>
      <c r="L181" s="111" t="e">
        <f>#REF!</f>
        <v>#REF!</v>
      </c>
      <c r="M181" s="111" t="s">
        <v>270</v>
      </c>
    </row>
    <row r="182" spans="1:13" s="185" customFormat="1" ht="26.25" customHeight="1">
      <c r="A182" s="105">
        <v>513</v>
      </c>
      <c r="B182" s="153" t="s">
        <v>255</v>
      </c>
      <c r="C182" s="155" t="e">
        <f>#REF!</f>
        <v>#REF!</v>
      </c>
      <c r="D182" s="157" t="e">
        <f>#REF!</f>
        <v>#REF!</v>
      </c>
      <c r="E182" s="157" t="e">
        <f>#REF!</f>
        <v>#REF!</v>
      </c>
      <c r="F182" s="158" t="e">
        <f>#REF!</f>
        <v>#REF!</v>
      </c>
      <c r="G182" s="156" t="e">
        <f>#REF!</f>
        <v>#REF!</v>
      </c>
      <c r="H182" s="113" t="s">
        <v>252</v>
      </c>
      <c r="I182" s="183"/>
      <c r="J182" s="107" t="str">
        <f>'YARIŞMA BİLGİLERİ'!$F$21</f>
        <v>GENÇ KADINLAR</v>
      </c>
      <c r="K182" s="184" t="str">
        <f t="shared" si="2"/>
        <v>ANKARA-Federasyon Deneme Atletizm Yarışmaları</v>
      </c>
      <c r="L182" s="111" t="e">
        <f>#REF!</f>
        <v>#REF!</v>
      </c>
      <c r="M182" s="111" t="s">
        <v>270</v>
      </c>
    </row>
    <row r="183" spans="1:13" s="185" customFormat="1" ht="26.25" customHeight="1">
      <c r="A183" s="105">
        <v>514</v>
      </c>
      <c r="B183" s="153" t="s">
        <v>255</v>
      </c>
      <c r="C183" s="155" t="e">
        <f>#REF!</f>
        <v>#REF!</v>
      </c>
      <c r="D183" s="157" t="e">
        <f>#REF!</f>
        <v>#REF!</v>
      </c>
      <c r="E183" s="157" t="e">
        <f>#REF!</f>
        <v>#REF!</v>
      </c>
      <c r="F183" s="158" t="e">
        <f>#REF!</f>
        <v>#REF!</v>
      </c>
      <c r="G183" s="156" t="e">
        <f>#REF!</f>
        <v>#REF!</v>
      </c>
      <c r="H183" s="113" t="s">
        <v>252</v>
      </c>
      <c r="I183" s="183"/>
      <c r="J183" s="107" t="str">
        <f>'YARIŞMA BİLGİLERİ'!$F$21</f>
        <v>GENÇ KADINLAR</v>
      </c>
      <c r="K183" s="184" t="str">
        <f t="shared" si="2"/>
        <v>ANKARA-Federasyon Deneme Atletizm Yarışmaları</v>
      </c>
      <c r="L183" s="111" t="e">
        <f>#REF!</f>
        <v>#REF!</v>
      </c>
      <c r="M183" s="111" t="s">
        <v>270</v>
      </c>
    </row>
    <row r="184" spans="1:13" s="185" customFormat="1" ht="26.25" customHeight="1">
      <c r="A184" s="105">
        <v>515</v>
      </c>
      <c r="B184" s="153" t="s">
        <v>255</v>
      </c>
      <c r="C184" s="155" t="e">
        <f>#REF!</f>
        <v>#REF!</v>
      </c>
      <c r="D184" s="157" t="e">
        <f>#REF!</f>
        <v>#REF!</v>
      </c>
      <c r="E184" s="157" t="e">
        <f>#REF!</f>
        <v>#REF!</v>
      </c>
      <c r="F184" s="158" t="e">
        <f>#REF!</f>
        <v>#REF!</v>
      </c>
      <c r="G184" s="156" t="e">
        <f>#REF!</f>
        <v>#REF!</v>
      </c>
      <c r="H184" s="113" t="s">
        <v>252</v>
      </c>
      <c r="I184" s="183"/>
      <c r="J184" s="107" t="str">
        <f>'YARIŞMA BİLGİLERİ'!$F$21</f>
        <v>GENÇ KADINLAR</v>
      </c>
      <c r="K184" s="184" t="str">
        <f t="shared" si="2"/>
        <v>ANKARA-Federasyon Deneme Atletizm Yarışmaları</v>
      </c>
      <c r="L184" s="111" t="e">
        <f>#REF!</f>
        <v>#REF!</v>
      </c>
      <c r="M184" s="111" t="s">
        <v>270</v>
      </c>
    </row>
    <row r="185" spans="1:13" s="185" customFormat="1" ht="26.25" customHeight="1">
      <c r="A185" s="105">
        <v>516</v>
      </c>
      <c r="B185" s="153" t="s">
        <v>255</v>
      </c>
      <c r="C185" s="155" t="e">
        <f>#REF!</f>
        <v>#REF!</v>
      </c>
      <c r="D185" s="157" t="e">
        <f>#REF!</f>
        <v>#REF!</v>
      </c>
      <c r="E185" s="157" t="e">
        <f>#REF!</f>
        <v>#REF!</v>
      </c>
      <c r="F185" s="158" t="e">
        <f>#REF!</f>
        <v>#REF!</v>
      </c>
      <c r="G185" s="156" t="e">
        <f>#REF!</f>
        <v>#REF!</v>
      </c>
      <c r="H185" s="113" t="s">
        <v>252</v>
      </c>
      <c r="I185" s="183"/>
      <c r="J185" s="107" t="str">
        <f>'YARIŞMA BİLGİLERİ'!$F$21</f>
        <v>GENÇ KADINLAR</v>
      </c>
      <c r="K185" s="184" t="str">
        <f t="shared" si="2"/>
        <v>ANKARA-Federasyon Deneme Atletizm Yarışmaları</v>
      </c>
      <c r="L185" s="111" t="e">
        <f>#REF!</f>
        <v>#REF!</v>
      </c>
      <c r="M185" s="111" t="s">
        <v>270</v>
      </c>
    </row>
    <row r="186" spans="1:13" s="185" customFormat="1" ht="26.25" customHeight="1">
      <c r="A186" s="105">
        <v>517</v>
      </c>
      <c r="B186" s="153" t="s">
        <v>255</v>
      </c>
      <c r="C186" s="155" t="e">
        <f>#REF!</f>
        <v>#REF!</v>
      </c>
      <c r="D186" s="157" t="e">
        <f>#REF!</f>
        <v>#REF!</v>
      </c>
      <c r="E186" s="157" t="e">
        <f>#REF!</f>
        <v>#REF!</v>
      </c>
      <c r="F186" s="158" t="e">
        <f>#REF!</f>
        <v>#REF!</v>
      </c>
      <c r="G186" s="156" t="e">
        <f>#REF!</f>
        <v>#REF!</v>
      </c>
      <c r="H186" s="113" t="s">
        <v>252</v>
      </c>
      <c r="I186" s="183"/>
      <c r="J186" s="107" t="str">
        <f>'YARIŞMA BİLGİLERİ'!$F$21</f>
        <v>GENÇ KADINLAR</v>
      </c>
      <c r="K186" s="184" t="str">
        <f t="shared" si="2"/>
        <v>ANKARA-Federasyon Deneme Atletizm Yarışmaları</v>
      </c>
      <c r="L186" s="111" t="e">
        <f>#REF!</f>
        <v>#REF!</v>
      </c>
      <c r="M186" s="111" t="s">
        <v>270</v>
      </c>
    </row>
    <row r="187" spans="1:13" s="185" customFormat="1" ht="26.25" customHeight="1">
      <c r="A187" s="105">
        <v>518</v>
      </c>
      <c r="B187" s="153" t="s">
        <v>255</v>
      </c>
      <c r="C187" s="155" t="e">
        <f>#REF!</f>
        <v>#REF!</v>
      </c>
      <c r="D187" s="157" t="e">
        <f>#REF!</f>
        <v>#REF!</v>
      </c>
      <c r="E187" s="157" t="e">
        <f>#REF!</f>
        <v>#REF!</v>
      </c>
      <c r="F187" s="158" t="e">
        <f>#REF!</f>
        <v>#REF!</v>
      </c>
      <c r="G187" s="156" t="e">
        <f>#REF!</f>
        <v>#REF!</v>
      </c>
      <c r="H187" s="113" t="s">
        <v>252</v>
      </c>
      <c r="I187" s="183"/>
      <c r="J187" s="107" t="str">
        <f>'YARIŞMA BİLGİLERİ'!$F$21</f>
        <v>GENÇ KADINLAR</v>
      </c>
      <c r="K187" s="184" t="str">
        <f t="shared" si="2"/>
        <v>ANKARA-Federasyon Deneme Atletizm Yarışmaları</v>
      </c>
      <c r="L187" s="111" t="e">
        <f>#REF!</f>
        <v>#REF!</v>
      </c>
      <c r="M187" s="111" t="s">
        <v>270</v>
      </c>
    </row>
    <row r="188" spans="1:13" s="185" customFormat="1" ht="80.25" customHeight="1">
      <c r="A188" s="105">
        <v>519</v>
      </c>
      <c r="B188" s="115" t="s">
        <v>305</v>
      </c>
      <c r="C188" s="106" t="e">
        <f>#REF!</f>
        <v>#REF!</v>
      </c>
      <c r="D188" s="110" t="e">
        <f>#REF!</f>
        <v>#REF!</v>
      </c>
      <c r="E188" s="110" t="e">
        <f>#REF!</f>
        <v>#REF!</v>
      </c>
      <c r="F188" s="142" t="e">
        <f>#REF!</f>
        <v>#REF!</v>
      </c>
      <c r="G188" s="113" t="e">
        <f>#REF!</f>
        <v>#REF!</v>
      </c>
      <c r="H188" s="113" t="s">
        <v>305</v>
      </c>
      <c r="I188" s="113"/>
      <c r="J188" s="107" t="str">
        <f>'YARIŞMA BİLGİLERİ'!$F$21</f>
        <v>GENÇ KADINLAR</v>
      </c>
      <c r="K188" s="110" t="str">
        <f t="shared" si="2"/>
        <v>ANKARA-Federasyon Deneme Atletizm Yarışmaları</v>
      </c>
      <c r="L188" s="111" t="e">
        <f>#REF!</f>
        <v>#REF!</v>
      </c>
      <c r="M188" s="111" t="s">
        <v>270</v>
      </c>
    </row>
    <row r="189" spans="1:13" s="185" customFormat="1" ht="80.25" customHeight="1">
      <c r="A189" s="105">
        <v>520</v>
      </c>
      <c r="B189" s="115" t="s">
        <v>305</v>
      </c>
      <c r="C189" s="106" t="e">
        <f>#REF!</f>
        <v>#REF!</v>
      </c>
      <c r="D189" s="110" t="e">
        <f>#REF!</f>
        <v>#REF!</v>
      </c>
      <c r="E189" s="110" t="e">
        <f>#REF!</f>
        <v>#REF!</v>
      </c>
      <c r="F189" s="142" t="e">
        <f>#REF!</f>
        <v>#REF!</v>
      </c>
      <c r="G189" s="113" t="e">
        <f>#REF!</f>
        <v>#REF!</v>
      </c>
      <c r="H189" s="113" t="s">
        <v>305</v>
      </c>
      <c r="I189" s="113"/>
      <c r="J189" s="107" t="str">
        <f>'YARIŞMA BİLGİLERİ'!$F$21</f>
        <v>GENÇ KADINLAR</v>
      </c>
      <c r="K189" s="110" t="str">
        <f t="shared" si="2"/>
        <v>ANKARA-Federasyon Deneme Atletizm Yarışmaları</v>
      </c>
      <c r="L189" s="111" t="e">
        <f>#REF!</f>
        <v>#REF!</v>
      </c>
      <c r="M189" s="111" t="s">
        <v>270</v>
      </c>
    </row>
    <row r="190" spans="1:13" s="185" customFormat="1" ht="80.25" customHeight="1">
      <c r="A190" s="105">
        <v>521</v>
      </c>
      <c r="B190" s="115" t="s">
        <v>305</v>
      </c>
      <c r="C190" s="106" t="e">
        <f>#REF!</f>
        <v>#REF!</v>
      </c>
      <c r="D190" s="110" t="e">
        <f>#REF!</f>
        <v>#REF!</v>
      </c>
      <c r="E190" s="110" t="e">
        <f>#REF!</f>
        <v>#REF!</v>
      </c>
      <c r="F190" s="142" t="e">
        <f>#REF!</f>
        <v>#REF!</v>
      </c>
      <c r="G190" s="113" t="e">
        <f>#REF!</f>
        <v>#REF!</v>
      </c>
      <c r="H190" s="113" t="s">
        <v>305</v>
      </c>
      <c r="I190" s="113"/>
      <c r="J190" s="107" t="str">
        <f>'YARIŞMA BİLGİLERİ'!$F$21</f>
        <v>GENÇ KADINLAR</v>
      </c>
      <c r="K190" s="110" t="str">
        <f t="shared" si="2"/>
        <v>ANKARA-Federasyon Deneme Atletizm Yarışmaları</v>
      </c>
      <c r="L190" s="111" t="e">
        <f>#REF!</f>
        <v>#REF!</v>
      </c>
      <c r="M190" s="111" t="s">
        <v>270</v>
      </c>
    </row>
    <row r="191" spans="1:13" s="185" customFormat="1" ht="80.25" customHeight="1">
      <c r="A191" s="105">
        <v>522</v>
      </c>
      <c r="B191" s="115" t="s">
        <v>305</v>
      </c>
      <c r="C191" s="106" t="e">
        <f>#REF!</f>
        <v>#REF!</v>
      </c>
      <c r="D191" s="110" t="e">
        <f>#REF!</f>
        <v>#REF!</v>
      </c>
      <c r="E191" s="110" t="e">
        <f>#REF!</f>
        <v>#REF!</v>
      </c>
      <c r="F191" s="142" t="e">
        <f>#REF!</f>
        <v>#REF!</v>
      </c>
      <c r="G191" s="113" t="e">
        <f>#REF!</f>
        <v>#REF!</v>
      </c>
      <c r="H191" s="113" t="s">
        <v>305</v>
      </c>
      <c r="I191" s="113"/>
      <c r="J191" s="107" t="str">
        <f>'YARIŞMA BİLGİLERİ'!$F$21</f>
        <v>GENÇ KADINLAR</v>
      </c>
      <c r="K191" s="110" t="str">
        <f t="shared" si="2"/>
        <v>ANKARA-Federasyon Deneme Atletizm Yarışmaları</v>
      </c>
      <c r="L191" s="111" t="e">
        <f>#REF!</f>
        <v>#REF!</v>
      </c>
      <c r="M191" s="111" t="s">
        <v>270</v>
      </c>
    </row>
    <row r="192" spans="1:13" s="185" customFormat="1" ht="80.25" customHeight="1">
      <c r="A192" s="105">
        <v>523</v>
      </c>
      <c r="B192" s="115" t="s">
        <v>305</v>
      </c>
      <c r="C192" s="106" t="e">
        <f>#REF!</f>
        <v>#REF!</v>
      </c>
      <c r="D192" s="110" t="e">
        <f>#REF!</f>
        <v>#REF!</v>
      </c>
      <c r="E192" s="110" t="e">
        <f>#REF!</f>
        <v>#REF!</v>
      </c>
      <c r="F192" s="142" t="e">
        <f>#REF!</f>
        <v>#REF!</v>
      </c>
      <c r="G192" s="113" t="e">
        <f>#REF!</f>
        <v>#REF!</v>
      </c>
      <c r="H192" s="113" t="s">
        <v>305</v>
      </c>
      <c r="I192" s="113"/>
      <c r="J192" s="107" t="str">
        <f>'YARIŞMA BİLGİLERİ'!$F$21</f>
        <v>GENÇ KADINLAR</v>
      </c>
      <c r="K192" s="110" t="str">
        <f t="shared" si="2"/>
        <v>ANKARA-Federasyon Deneme Atletizm Yarışmaları</v>
      </c>
      <c r="L192" s="111" t="e">
        <f>#REF!</f>
        <v>#REF!</v>
      </c>
      <c r="M192" s="111" t="s">
        <v>270</v>
      </c>
    </row>
    <row r="193" spans="1:13" s="185" customFormat="1" ht="80.25" customHeight="1">
      <c r="A193" s="105">
        <v>524</v>
      </c>
      <c r="B193" s="115" t="s">
        <v>305</v>
      </c>
      <c r="C193" s="106" t="e">
        <f>#REF!</f>
        <v>#REF!</v>
      </c>
      <c r="D193" s="110" t="e">
        <f>#REF!</f>
        <v>#REF!</v>
      </c>
      <c r="E193" s="110" t="e">
        <f>#REF!</f>
        <v>#REF!</v>
      </c>
      <c r="F193" s="142" t="e">
        <f>#REF!</f>
        <v>#REF!</v>
      </c>
      <c r="G193" s="113" t="e">
        <f>#REF!</f>
        <v>#REF!</v>
      </c>
      <c r="H193" s="113" t="s">
        <v>305</v>
      </c>
      <c r="I193" s="113"/>
      <c r="J193" s="107" t="str">
        <f>'YARIŞMA BİLGİLERİ'!$F$21</f>
        <v>GENÇ KADINLAR</v>
      </c>
      <c r="K193" s="110" t="str">
        <f t="shared" si="2"/>
        <v>ANKARA-Federasyon Deneme Atletizm Yarışmaları</v>
      </c>
      <c r="L193" s="111" t="e">
        <f>#REF!</f>
        <v>#REF!</v>
      </c>
      <c r="M193" s="111" t="s">
        <v>270</v>
      </c>
    </row>
    <row r="194" spans="1:13" s="185" customFormat="1" ht="80.25" customHeight="1">
      <c r="A194" s="105">
        <v>525</v>
      </c>
      <c r="B194" s="115" t="s">
        <v>305</v>
      </c>
      <c r="C194" s="106" t="e">
        <f>#REF!</f>
        <v>#REF!</v>
      </c>
      <c r="D194" s="110" t="e">
        <f>#REF!</f>
        <v>#REF!</v>
      </c>
      <c r="E194" s="110" t="e">
        <f>#REF!</f>
        <v>#REF!</v>
      </c>
      <c r="F194" s="142" t="e">
        <f>#REF!</f>
        <v>#REF!</v>
      </c>
      <c r="G194" s="113" t="e">
        <f>#REF!</f>
        <v>#REF!</v>
      </c>
      <c r="H194" s="113" t="s">
        <v>305</v>
      </c>
      <c r="I194" s="113"/>
      <c r="J194" s="107" t="str">
        <f>'YARIŞMA BİLGİLERİ'!$F$21</f>
        <v>GENÇ KADINLAR</v>
      </c>
      <c r="K194" s="110" t="str">
        <f t="shared" si="2"/>
        <v>ANKARA-Federasyon Deneme Atletizm Yarışmaları</v>
      </c>
      <c r="L194" s="111" t="e">
        <f>#REF!</f>
        <v>#REF!</v>
      </c>
      <c r="M194" s="111" t="s">
        <v>270</v>
      </c>
    </row>
    <row r="195" spans="1:13" s="185" customFormat="1" ht="80.25" customHeight="1">
      <c r="A195" s="105">
        <v>526</v>
      </c>
      <c r="B195" s="115" t="s">
        <v>305</v>
      </c>
      <c r="C195" s="106" t="e">
        <f>#REF!</f>
        <v>#REF!</v>
      </c>
      <c r="D195" s="110" t="e">
        <f>#REF!</f>
        <v>#REF!</v>
      </c>
      <c r="E195" s="110" t="e">
        <f>#REF!</f>
        <v>#REF!</v>
      </c>
      <c r="F195" s="142" t="e">
        <f>#REF!</f>
        <v>#REF!</v>
      </c>
      <c r="G195" s="113" t="e">
        <f>#REF!</f>
        <v>#REF!</v>
      </c>
      <c r="H195" s="113" t="s">
        <v>305</v>
      </c>
      <c r="I195" s="113"/>
      <c r="J195" s="107" t="str">
        <f>'YARIŞMA BİLGİLERİ'!$F$21</f>
        <v>GENÇ KADINLAR</v>
      </c>
      <c r="K195" s="110" t="str">
        <f aca="true" t="shared" si="3" ref="K195:K258">CONCATENATE(K$1,"-",A$1)</f>
        <v>ANKARA-Federasyon Deneme Atletizm Yarışmaları</v>
      </c>
      <c r="L195" s="111" t="e">
        <f>#REF!</f>
        <v>#REF!</v>
      </c>
      <c r="M195" s="111" t="s">
        <v>270</v>
      </c>
    </row>
    <row r="196" spans="1:13" s="185" customFormat="1" ht="80.25" customHeight="1">
      <c r="A196" s="105">
        <v>527</v>
      </c>
      <c r="B196" s="115" t="s">
        <v>305</v>
      </c>
      <c r="C196" s="106" t="e">
        <f>#REF!</f>
        <v>#REF!</v>
      </c>
      <c r="D196" s="110" t="e">
        <f>#REF!</f>
        <v>#REF!</v>
      </c>
      <c r="E196" s="110" t="e">
        <f>#REF!</f>
        <v>#REF!</v>
      </c>
      <c r="F196" s="142" t="e">
        <f>#REF!</f>
        <v>#REF!</v>
      </c>
      <c r="G196" s="113" t="e">
        <f>#REF!</f>
        <v>#REF!</v>
      </c>
      <c r="H196" s="113" t="s">
        <v>305</v>
      </c>
      <c r="I196" s="113"/>
      <c r="J196" s="107" t="str">
        <f>'YARIŞMA BİLGİLERİ'!$F$21</f>
        <v>GENÇ KADINLAR</v>
      </c>
      <c r="K196" s="110" t="str">
        <f t="shared" si="3"/>
        <v>ANKARA-Federasyon Deneme Atletizm Yarışmaları</v>
      </c>
      <c r="L196" s="111" t="e">
        <f>#REF!</f>
        <v>#REF!</v>
      </c>
      <c r="M196" s="111" t="s">
        <v>270</v>
      </c>
    </row>
    <row r="197" spans="1:13" s="185" customFormat="1" ht="80.25" customHeight="1">
      <c r="A197" s="105">
        <v>528</v>
      </c>
      <c r="B197" s="115" t="s">
        <v>305</v>
      </c>
      <c r="C197" s="106" t="e">
        <f>#REF!</f>
        <v>#REF!</v>
      </c>
      <c r="D197" s="110" t="e">
        <f>#REF!</f>
        <v>#REF!</v>
      </c>
      <c r="E197" s="110" t="e">
        <f>#REF!</f>
        <v>#REF!</v>
      </c>
      <c r="F197" s="142" t="e">
        <f>#REF!</f>
        <v>#REF!</v>
      </c>
      <c r="G197" s="113" t="e">
        <f>#REF!</f>
        <v>#REF!</v>
      </c>
      <c r="H197" s="113" t="s">
        <v>305</v>
      </c>
      <c r="I197" s="113"/>
      <c r="J197" s="107" t="str">
        <f>'YARIŞMA BİLGİLERİ'!$F$21</f>
        <v>GENÇ KADINLAR</v>
      </c>
      <c r="K197" s="110" t="str">
        <f t="shared" si="3"/>
        <v>ANKARA-Federasyon Deneme Atletizm Yarışmaları</v>
      </c>
      <c r="L197" s="111" t="e">
        <f>#REF!</f>
        <v>#REF!</v>
      </c>
      <c r="M197" s="111" t="s">
        <v>270</v>
      </c>
    </row>
    <row r="198" spans="1:13" s="185" customFormat="1" ht="80.25" customHeight="1">
      <c r="A198" s="105">
        <v>529</v>
      </c>
      <c r="B198" s="115" t="s">
        <v>305</v>
      </c>
      <c r="C198" s="106" t="e">
        <f>#REF!</f>
        <v>#REF!</v>
      </c>
      <c r="D198" s="110" t="e">
        <f>#REF!</f>
        <v>#REF!</v>
      </c>
      <c r="E198" s="110" t="e">
        <f>#REF!</f>
        <v>#REF!</v>
      </c>
      <c r="F198" s="142" t="e">
        <f>#REF!</f>
        <v>#REF!</v>
      </c>
      <c r="G198" s="113" t="e">
        <f>#REF!</f>
        <v>#REF!</v>
      </c>
      <c r="H198" s="113" t="s">
        <v>305</v>
      </c>
      <c r="I198" s="113"/>
      <c r="J198" s="107" t="str">
        <f>'YARIŞMA BİLGİLERİ'!$F$21</f>
        <v>GENÇ KADINLAR</v>
      </c>
      <c r="K198" s="110" t="str">
        <f t="shared" si="3"/>
        <v>ANKARA-Federasyon Deneme Atletizm Yarışmaları</v>
      </c>
      <c r="L198" s="111" t="e">
        <f>#REF!</f>
        <v>#REF!</v>
      </c>
      <c r="M198" s="111" t="s">
        <v>270</v>
      </c>
    </row>
    <row r="199" spans="1:13" s="185" customFormat="1" ht="80.25" customHeight="1">
      <c r="A199" s="105">
        <v>530</v>
      </c>
      <c r="B199" s="115" t="s">
        <v>305</v>
      </c>
      <c r="C199" s="106" t="e">
        <f>#REF!</f>
        <v>#REF!</v>
      </c>
      <c r="D199" s="110" t="e">
        <f>#REF!</f>
        <v>#REF!</v>
      </c>
      <c r="E199" s="110" t="e">
        <f>#REF!</f>
        <v>#REF!</v>
      </c>
      <c r="F199" s="142" t="e">
        <f>#REF!</f>
        <v>#REF!</v>
      </c>
      <c r="G199" s="113" t="e">
        <f>#REF!</f>
        <v>#REF!</v>
      </c>
      <c r="H199" s="113" t="s">
        <v>305</v>
      </c>
      <c r="I199" s="113"/>
      <c r="J199" s="107" t="str">
        <f>'YARIŞMA BİLGİLERİ'!$F$21</f>
        <v>GENÇ KADINLAR</v>
      </c>
      <c r="K199" s="110" t="str">
        <f t="shared" si="3"/>
        <v>ANKARA-Federasyon Deneme Atletizm Yarışmaları</v>
      </c>
      <c r="L199" s="111" t="e">
        <f>#REF!</f>
        <v>#REF!</v>
      </c>
      <c r="M199" s="111" t="s">
        <v>270</v>
      </c>
    </row>
    <row r="200" spans="1:13" s="185" customFormat="1" ht="80.25" customHeight="1">
      <c r="A200" s="105">
        <v>531</v>
      </c>
      <c r="B200" s="115" t="s">
        <v>305</v>
      </c>
      <c r="C200" s="106" t="e">
        <f>#REF!</f>
        <v>#REF!</v>
      </c>
      <c r="D200" s="110" t="e">
        <f>#REF!</f>
        <v>#REF!</v>
      </c>
      <c r="E200" s="110" t="e">
        <f>#REF!</f>
        <v>#REF!</v>
      </c>
      <c r="F200" s="142" t="e">
        <f>#REF!</f>
        <v>#REF!</v>
      </c>
      <c r="G200" s="113" t="e">
        <f>#REF!</f>
        <v>#REF!</v>
      </c>
      <c r="H200" s="113" t="s">
        <v>305</v>
      </c>
      <c r="I200" s="113"/>
      <c r="J200" s="107" t="str">
        <f>'YARIŞMA BİLGİLERİ'!$F$21</f>
        <v>GENÇ KADINLAR</v>
      </c>
      <c r="K200" s="110" t="str">
        <f t="shared" si="3"/>
        <v>ANKARA-Federasyon Deneme Atletizm Yarışmaları</v>
      </c>
      <c r="L200" s="111" t="e">
        <f>#REF!</f>
        <v>#REF!</v>
      </c>
      <c r="M200" s="111" t="s">
        <v>270</v>
      </c>
    </row>
    <row r="201" spans="1:13" s="185" customFormat="1" ht="80.25" customHeight="1">
      <c r="A201" s="105">
        <v>532</v>
      </c>
      <c r="B201" s="115" t="s">
        <v>305</v>
      </c>
      <c r="C201" s="106" t="e">
        <f>#REF!</f>
        <v>#REF!</v>
      </c>
      <c r="D201" s="110" t="e">
        <f>#REF!</f>
        <v>#REF!</v>
      </c>
      <c r="E201" s="110" t="e">
        <f>#REF!</f>
        <v>#REF!</v>
      </c>
      <c r="F201" s="142" t="e">
        <f>#REF!</f>
        <v>#REF!</v>
      </c>
      <c r="G201" s="113" t="e">
        <f>#REF!</f>
        <v>#REF!</v>
      </c>
      <c r="H201" s="113" t="s">
        <v>305</v>
      </c>
      <c r="I201" s="113"/>
      <c r="J201" s="107" t="str">
        <f>'YARIŞMA BİLGİLERİ'!$F$21</f>
        <v>GENÇ KADINLAR</v>
      </c>
      <c r="K201" s="110" t="str">
        <f t="shared" si="3"/>
        <v>ANKARA-Federasyon Deneme Atletizm Yarışmaları</v>
      </c>
      <c r="L201" s="111" t="e">
        <f>#REF!</f>
        <v>#REF!</v>
      </c>
      <c r="M201" s="111" t="s">
        <v>270</v>
      </c>
    </row>
    <row r="202" spans="1:13" s="185" customFormat="1" ht="80.25" customHeight="1">
      <c r="A202" s="105">
        <v>533</v>
      </c>
      <c r="B202" s="115" t="s">
        <v>305</v>
      </c>
      <c r="C202" s="106" t="e">
        <f>#REF!</f>
        <v>#REF!</v>
      </c>
      <c r="D202" s="110" t="e">
        <f>#REF!</f>
        <v>#REF!</v>
      </c>
      <c r="E202" s="110" t="e">
        <f>#REF!</f>
        <v>#REF!</v>
      </c>
      <c r="F202" s="142" t="e">
        <f>#REF!</f>
        <v>#REF!</v>
      </c>
      <c r="G202" s="113" t="e">
        <f>#REF!</f>
        <v>#REF!</v>
      </c>
      <c r="H202" s="113" t="s">
        <v>305</v>
      </c>
      <c r="I202" s="113"/>
      <c r="J202" s="107" t="str">
        <f>'YARIŞMA BİLGİLERİ'!$F$21</f>
        <v>GENÇ KADINLAR</v>
      </c>
      <c r="K202" s="110" t="str">
        <f t="shared" si="3"/>
        <v>ANKARA-Federasyon Deneme Atletizm Yarışmaları</v>
      </c>
      <c r="L202" s="111" t="e">
        <f>#REF!</f>
        <v>#REF!</v>
      </c>
      <c r="M202" s="111" t="s">
        <v>270</v>
      </c>
    </row>
    <row r="203" spans="1:13" s="185" customFormat="1" ht="80.25" customHeight="1">
      <c r="A203" s="105">
        <v>534</v>
      </c>
      <c r="B203" s="115" t="s">
        <v>305</v>
      </c>
      <c r="C203" s="106" t="e">
        <f>#REF!</f>
        <v>#REF!</v>
      </c>
      <c r="D203" s="110" t="e">
        <f>#REF!</f>
        <v>#REF!</v>
      </c>
      <c r="E203" s="110" t="e">
        <f>#REF!</f>
        <v>#REF!</v>
      </c>
      <c r="F203" s="142" t="e">
        <f>#REF!</f>
        <v>#REF!</v>
      </c>
      <c r="G203" s="113" t="e">
        <f>#REF!</f>
        <v>#REF!</v>
      </c>
      <c r="H203" s="113" t="s">
        <v>305</v>
      </c>
      <c r="I203" s="113"/>
      <c r="J203" s="107" t="str">
        <f>'YARIŞMA BİLGİLERİ'!$F$21</f>
        <v>GENÇ KADINLAR</v>
      </c>
      <c r="K203" s="110" t="str">
        <f t="shared" si="3"/>
        <v>ANKARA-Federasyon Deneme Atletizm Yarışmaları</v>
      </c>
      <c r="L203" s="111" t="e">
        <f>#REF!</f>
        <v>#REF!</v>
      </c>
      <c r="M203" s="111" t="s">
        <v>270</v>
      </c>
    </row>
    <row r="204" spans="1:13" s="185" customFormat="1" ht="80.25" customHeight="1">
      <c r="A204" s="105">
        <v>535</v>
      </c>
      <c r="B204" s="115" t="s">
        <v>305</v>
      </c>
      <c r="C204" s="106" t="e">
        <f>#REF!</f>
        <v>#REF!</v>
      </c>
      <c r="D204" s="110" t="e">
        <f>#REF!</f>
        <v>#REF!</v>
      </c>
      <c r="E204" s="110" t="e">
        <f>#REF!</f>
        <v>#REF!</v>
      </c>
      <c r="F204" s="142" t="e">
        <f>#REF!</f>
        <v>#REF!</v>
      </c>
      <c r="G204" s="113" t="e">
        <f>#REF!</f>
        <v>#REF!</v>
      </c>
      <c r="H204" s="113" t="s">
        <v>305</v>
      </c>
      <c r="I204" s="113"/>
      <c r="J204" s="107" t="str">
        <f>'YARIŞMA BİLGİLERİ'!$F$21</f>
        <v>GENÇ KADINLAR</v>
      </c>
      <c r="K204" s="110" t="str">
        <f t="shared" si="3"/>
        <v>ANKARA-Federasyon Deneme Atletizm Yarışmaları</v>
      </c>
      <c r="L204" s="111" t="e">
        <f>#REF!</f>
        <v>#REF!</v>
      </c>
      <c r="M204" s="111" t="s">
        <v>270</v>
      </c>
    </row>
    <row r="205" spans="1:13" s="185" customFormat="1" ht="80.25" customHeight="1">
      <c r="A205" s="105">
        <v>536</v>
      </c>
      <c r="B205" s="115" t="s">
        <v>305</v>
      </c>
      <c r="C205" s="106" t="e">
        <f>#REF!</f>
        <v>#REF!</v>
      </c>
      <c r="D205" s="110" t="e">
        <f>#REF!</f>
        <v>#REF!</v>
      </c>
      <c r="E205" s="110" t="e">
        <f>#REF!</f>
        <v>#REF!</v>
      </c>
      <c r="F205" s="142" t="e">
        <f>#REF!</f>
        <v>#REF!</v>
      </c>
      <c r="G205" s="113" t="e">
        <f>#REF!</f>
        <v>#REF!</v>
      </c>
      <c r="H205" s="113" t="s">
        <v>305</v>
      </c>
      <c r="I205" s="113"/>
      <c r="J205" s="107" t="str">
        <f>'YARIŞMA BİLGİLERİ'!$F$21</f>
        <v>GENÇ KADINLAR</v>
      </c>
      <c r="K205" s="110" t="str">
        <f t="shared" si="3"/>
        <v>ANKARA-Federasyon Deneme Atletizm Yarışmaları</v>
      </c>
      <c r="L205" s="111" t="e">
        <f>#REF!</f>
        <v>#REF!</v>
      </c>
      <c r="M205" s="111" t="s">
        <v>270</v>
      </c>
    </row>
    <row r="206" spans="1:13" s="185" customFormat="1" ht="28.5" customHeight="1">
      <c r="A206" s="105">
        <v>537</v>
      </c>
      <c r="B206" s="153" t="s">
        <v>309</v>
      </c>
      <c r="C206" s="155" t="e">
        <f>#REF!</f>
        <v>#REF!</v>
      </c>
      <c r="D206" s="157" t="e">
        <f>#REF!</f>
        <v>#REF!</v>
      </c>
      <c r="E206" s="157" t="e">
        <f>#REF!</f>
        <v>#REF!</v>
      </c>
      <c r="F206" s="159" t="e">
        <f>#REF!</f>
        <v>#REF!</v>
      </c>
      <c r="G206" s="156" t="e">
        <f>#REF!</f>
        <v>#REF!</v>
      </c>
      <c r="H206" s="113" t="s">
        <v>277</v>
      </c>
      <c r="I206" s="183"/>
      <c r="J206" s="107" t="str">
        <f>'YARIŞMA BİLGİLERİ'!$F$21</f>
        <v>GENÇ KADINLAR</v>
      </c>
      <c r="K206" s="184" t="str">
        <f t="shared" si="3"/>
        <v>ANKARA-Federasyon Deneme Atletizm Yarışmaları</v>
      </c>
      <c r="L206" s="111" t="e">
        <f>#REF!</f>
        <v>#REF!</v>
      </c>
      <c r="M206" s="111" t="s">
        <v>270</v>
      </c>
    </row>
    <row r="207" spans="1:13" s="185" customFormat="1" ht="28.5" customHeight="1">
      <c r="A207" s="105">
        <v>538</v>
      </c>
      <c r="B207" s="153" t="s">
        <v>309</v>
      </c>
      <c r="C207" s="155" t="e">
        <f>#REF!</f>
        <v>#REF!</v>
      </c>
      <c r="D207" s="157" t="e">
        <f>#REF!</f>
        <v>#REF!</v>
      </c>
      <c r="E207" s="157" t="e">
        <f>#REF!</f>
        <v>#REF!</v>
      </c>
      <c r="F207" s="159" t="e">
        <f>#REF!</f>
        <v>#REF!</v>
      </c>
      <c r="G207" s="156" t="e">
        <f>#REF!</f>
        <v>#REF!</v>
      </c>
      <c r="H207" s="113" t="s">
        <v>277</v>
      </c>
      <c r="I207" s="183"/>
      <c r="J207" s="107" t="str">
        <f>'YARIŞMA BİLGİLERİ'!$F$21</f>
        <v>GENÇ KADINLAR</v>
      </c>
      <c r="K207" s="184" t="str">
        <f t="shared" si="3"/>
        <v>ANKARA-Federasyon Deneme Atletizm Yarışmaları</v>
      </c>
      <c r="L207" s="111" t="e">
        <f>#REF!</f>
        <v>#REF!</v>
      </c>
      <c r="M207" s="111" t="s">
        <v>270</v>
      </c>
    </row>
    <row r="208" spans="1:13" s="185" customFormat="1" ht="28.5" customHeight="1">
      <c r="A208" s="105">
        <v>539</v>
      </c>
      <c r="B208" s="153" t="s">
        <v>309</v>
      </c>
      <c r="C208" s="155" t="e">
        <f>#REF!</f>
        <v>#REF!</v>
      </c>
      <c r="D208" s="157" t="e">
        <f>#REF!</f>
        <v>#REF!</v>
      </c>
      <c r="E208" s="157" t="e">
        <f>#REF!</f>
        <v>#REF!</v>
      </c>
      <c r="F208" s="159" t="e">
        <f>#REF!</f>
        <v>#REF!</v>
      </c>
      <c r="G208" s="156" t="e">
        <f>#REF!</f>
        <v>#REF!</v>
      </c>
      <c r="H208" s="113" t="s">
        <v>277</v>
      </c>
      <c r="I208" s="183"/>
      <c r="J208" s="107" t="str">
        <f>'YARIŞMA BİLGİLERİ'!$F$21</f>
        <v>GENÇ KADINLAR</v>
      </c>
      <c r="K208" s="184" t="str">
        <f t="shared" si="3"/>
        <v>ANKARA-Federasyon Deneme Atletizm Yarışmaları</v>
      </c>
      <c r="L208" s="111" t="e">
        <f>#REF!</f>
        <v>#REF!</v>
      </c>
      <c r="M208" s="111" t="s">
        <v>270</v>
      </c>
    </row>
    <row r="209" spans="1:13" s="185" customFormat="1" ht="28.5" customHeight="1">
      <c r="A209" s="105">
        <v>540</v>
      </c>
      <c r="B209" s="153" t="s">
        <v>309</v>
      </c>
      <c r="C209" s="155" t="e">
        <f>#REF!</f>
        <v>#REF!</v>
      </c>
      <c r="D209" s="157" t="e">
        <f>#REF!</f>
        <v>#REF!</v>
      </c>
      <c r="E209" s="157" t="e">
        <f>#REF!</f>
        <v>#REF!</v>
      </c>
      <c r="F209" s="159" t="e">
        <f>#REF!</f>
        <v>#REF!</v>
      </c>
      <c r="G209" s="156" t="e">
        <f>#REF!</f>
        <v>#REF!</v>
      </c>
      <c r="H209" s="113" t="s">
        <v>277</v>
      </c>
      <c r="I209" s="183"/>
      <c r="J209" s="107" t="str">
        <f>'YARIŞMA BİLGİLERİ'!$F$21</f>
        <v>GENÇ KADINLAR</v>
      </c>
      <c r="K209" s="184" t="str">
        <f t="shared" si="3"/>
        <v>ANKARA-Federasyon Deneme Atletizm Yarışmaları</v>
      </c>
      <c r="L209" s="111" t="e">
        <f>#REF!</f>
        <v>#REF!</v>
      </c>
      <c r="M209" s="111" t="s">
        <v>270</v>
      </c>
    </row>
    <row r="210" spans="1:13" s="185" customFormat="1" ht="28.5" customHeight="1">
      <c r="A210" s="105">
        <v>541</v>
      </c>
      <c r="B210" s="153" t="s">
        <v>309</v>
      </c>
      <c r="C210" s="155" t="e">
        <f>#REF!</f>
        <v>#REF!</v>
      </c>
      <c r="D210" s="157" t="e">
        <f>#REF!</f>
        <v>#REF!</v>
      </c>
      <c r="E210" s="157" t="e">
        <f>#REF!</f>
        <v>#REF!</v>
      </c>
      <c r="F210" s="159" t="e">
        <f>#REF!</f>
        <v>#REF!</v>
      </c>
      <c r="G210" s="156" t="e">
        <f>#REF!</f>
        <v>#REF!</v>
      </c>
      <c r="H210" s="113" t="s">
        <v>277</v>
      </c>
      <c r="I210" s="183"/>
      <c r="J210" s="107" t="str">
        <f>'YARIŞMA BİLGİLERİ'!$F$21</f>
        <v>GENÇ KADINLAR</v>
      </c>
      <c r="K210" s="184" t="str">
        <f t="shared" si="3"/>
        <v>ANKARA-Federasyon Deneme Atletizm Yarışmaları</v>
      </c>
      <c r="L210" s="111" t="e">
        <f>#REF!</f>
        <v>#REF!</v>
      </c>
      <c r="M210" s="111" t="s">
        <v>270</v>
      </c>
    </row>
    <row r="211" spans="1:13" s="185" customFormat="1" ht="28.5" customHeight="1">
      <c r="A211" s="105">
        <v>542</v>
      </c>
      <c r="B211" s="153" t="s">
        <v>309</v>
      </c>
      <c r="C211" s="155" t="e">
        <f>#REF!</f>
        <v>#REF!</v>
      </c>
      <c r="D211" s="157" t="e">
        <f>#REF!</f>
        <v>#REF!</v>
      </c>
      <c r="E211" s="157" t="e">
        <f>#REF!</f>
        <v>#REF!</v>
      </c>
      <c r="F211" s="159" t="e">
        <f>#REF!</f>
        <v>#REF!</v>
      </c>
      <c r="G211" s="156" t="e">
        <f>#REF!</f>
        <v>#REF!</v>
      </c>
      <c r="H211" s="113" t="s">
        <v>277</v>
      </c>
      <c r="I211" s="183"/>
      <c r="J211" s="107" t="str">
        <f>'YARIŞMA BİLGİLERİ'!$F$21</f>
        <v>GENÇ KADINLAR</v>
      </c>
      <c r="K211" s="184" t="str">
        <f t="shared" si="3"/>
        <v>ANKARA-Federasyon Deneme Atletizm Yarışmaları</v>
      </c>
      <c r="L211" s="111" t="e">
        <f>#REF!</f>
        <v>#REF!</v>
      </c>
      <c r="M211" s="111" t="s">
        <v>270</v>
      </c>
    </row>
    <row r="212" spans="1:13" s="185" customFormat="1" ht="28.5" customHeight="1">
      <c r="A212" s="105">
        <v>543</v>
      </c>
      <c r="B212" s="153" t="s">
        <v>309</v>
      </c>
      <c r="C212" s="155" t="e">
        <f>#REF!</f>
        <v>#REF!</v>
      </c>
      <c r="D212" s="157" t="e">
        <f>#REF!</f>
        <v>#REF!</v>
      </c>
      <c r="E212" s="157" t="e">
        <f>#REF!</f>
        <v>#REF!</v>
      </c>
      <c r="F212" s="159" t="e">
        <f>#REF!</f>
        <v>#REF!</v>
      </c>
      <c r="G212" s="156" t="e">
        <f>#REF!</f>
        <v>#REF!</v>
      </c>
      <c r="H212" s="113" t="s">
        <v>277</v>
      </c>
      <c r="I212" s="183"/>
      <c r="J212" s="107" t="str">
        <f>'YARIŞMA BİLGİLERİ'!$F$21</f>
        <v>GENÇ KADINLAR</v>
      </c>
      <c r="K212" s="184" t="str">
        <f t="shared" si="3"/>
        <v>ANKARA-Federasyon Deneme Atletizm Yarışmaları</v>
      </c>
      <c r="L212" s="111" t="e">
        <f>#REF!</f>
        <v>#REF!</v>
      </c>
      <c r="M212" s="111" t="s">
        <v>270</v>
      </c>
    </row>
    <row r="213" spans="1:13" s="185" customFormat="1" ht="28.5" customHeight="1">
      <c r="A213" s="105">
        <v>544</v>
      </c>
      <c r="B213" s="153" t="s">
        <v>309</v>
      </c>
      <c r="C213" s="155" t="e">
        <f>#REF!</f>
        <v>#REF!</v>
      </c>
      <c r="D213" s="157" t="e">
        <f>#REF!</f>
        <v>#REF!</v>
      </c>
      <c r="E213" s="157" t="e">
        <f>#REF!</f>
        <v>#REF!</v>
      </c>
      <c r="F213" s="159" t="e">
        <f>#REF!</f>
        <v>#REF!</v>
      </c>
      <c r="G213" s="156" t="e">
        <f>#REF!</f>
        <v>#REF!</v>
      </c>
      <c r="H213" s="113" t="s">
        <v>277</v>
      </c>
      <c r="I213" s="183"/>
      <c r="J213" s="107" t="str">
        <f>'YARIŞMA BİLGİLERİ'!$F$21</f>
        <v>GENÇ KADINLAR</v>
      </c>
      <c r="K213" s="184" t="str">
        <f t="shared" si="3"/>
        <v>ANKARA-Federasyon Deneme Atletizm Yarışmaları</v>
      </c>
      <c r="L213" s="111" t="e">
        <f>#REF!</f>
        <v>#REF!</v>
      </c>
      <c r="M213" s="111" t="s">
        <v>270</v>
      </c>
    </row>
    <row r="214" spans="1:13" s="185" customFormat="1" ht="28.5" customHeight="1">
      <c r="A214" s="105">
        <v>545</v>
      </c>
      <c r="B214" s="153" t="s">
        <v>309</v>
      </c>
      <c r="C214" s="155" t="e">
        <f>#REF!</f>
        <v>#REF!</v>
      </c>
      <c r="D214" s="157" t="e">
        <f>#REF!</f>
        <v>#REF!</v>
      </c>
      <c r="E214" s="157" t="e">
        <f>#REF!</f>
        <v>#REF!</v>
      </c>
      <c r="F214" s="159" t="e">
        <f>#REF!</f>
        <v>#REF!</v>
      </c>
      <c r="G214" s="156" t="e">
        <f>#REF!</f>
        <v>#REF!</v>
      </c>
      <c r="H214" s="113" t="s">
        <v>277</v>
      </c>
      <c r="I214" s="183"/>
      <c r="J214" s="107" t="str">
        <f>'YARIŞMA BİLGİLERİ'!$F$21</f>
        <v>GENÇ KADINLAR</v>
      </c>
      <c r="K214" s="184" t="str">
        <f t="shared" si="3"/>
        <v>ANKARA-Federasyon Deneme Atletizm Yarışmaları</v>
      </c>
      <c r="L214" s="111" t="e">
        <f>#REF!</f>
        <v>#REF!</v>
      </c>
      <c r="M214" s="111" t="s">
        <v>270</v>
      </c>
    </row>
    <row r="215" spans="1:13" s="185" customFormat="1" ht="28.5" customHeight="1">
      <c r="A215" s="105">
        <v>546</v>
      </c>
      <c r="B215" s="153" t="s">
        <v>309</v>
      </c>
      <c r="C215" s="155" t="e">
        <f>#REF!</f>
        <v>#REF!</v>
      </c>
      <c r="D215" s="157" t="e">
        <f>#REF!</f>
        <v>#REF!</v>
      </c>
      <c r="E215" s="157" t="e">
        <f>#REF!</f>
        <v>#REF!</v>
      </c>
      <c r="F215" s="159" t="e">
        <f>#REF!</f>
        <v>#REF!</v>
      </c>
      <c r="G215" s="156" t="e">
        <f>#REF!</f>
        <v>#REF!</v>
      </c>
      <c r="H215" s="113" t="s">
        <v>277</v>
      </c>
      <c r="I215" s="183"/>
      <c r="J215" s="107" t="str">
        <f>'YARIŞMA BİLGİLERİ'!$F$21</f>
        <v>GENÇ KADINLAR</v>
      </c>
      <c r="K215" s="184" t="str">
        <f t="shared" si="3"/>
        <v>ANKARA-Federasyon Deneme Atletizm Yarışmaları</v>
      </c>
      <c r="L215" s="111" t="e">
        <f>#REF!</f>
        <v>#REF!</v>
      </c>
      <c r="M215" s="111" t="s">
        <v>270</v>
      </c>
    </row>
    <row r="216" spans="1:13" s="185" customFormat="1" ht="28.5" customHeight="1">
      <c r="A216" s="105">
        <v>547</v>
      </c>
      <c r="B216" s="153" t="s">
        <v>309</v>
      </c>
      <c r="C216" s="155" t="e">
        <f>#REF!</f>
        <v>#REF!</v>
      </c>
      <c r="D216" s="157" t="e">
        <f>#REF!</f>
        <v>#REF!</v>
      </c>
      <c r="E216" s="157" t="e">
        <f>#REF!</f>
        <v>#REF!</v>
      </c>
      <c r="F216" s="159" t="e">
        <f>#REF!</f>
        <v>#REF!</v>
      </c>
      <c r="G216" s="156" t="e">
        <f>#REF!</f>
        <v>#REF!</v>
      </c>
      <c r="H216" s="113" t="s">
        <v>277</v>
      </c>
      <c r="I216" s="183"/>
      <c r="J216" s="107" t="str">
        <f>'YARIŞMA BİLGİLERİ'!$F$21</f>
        <v>GENÇ KADINLAR</v>
      </c>
      <c r="K216" s="184" t="str">
        <f t="shared" si="3"/>
        <v>ANKARA-Federasyon Deneme Atletizm Yarışmaları</v>
      </c>
      <c r="L216" s="111" t="e">
        <f>#REF!</f>
        <v>#REF!</v>
      </c>
      <c r="M216" s="111" t="s">
        <v>270</v>
      </c>
    </row>
    <row r="217" spans="1:13" s="185" customFormat="1" ht="28.5" customHeight="1">
      <c r="A217" s="105">
        <v>548</v>
      </c>
      <c r="B217" s="153" t="s">
        <v>309</v>
      </c>
      <c r="C217" s="155" t="e">
        <f>#REF!</f>
        <v>#REF!</v>
      </c>
      <c r="D217" s="157" t="e">
        <f>#REF!</f>
        <v>#REF!</v>
      </c>
      <c r="E217" s="157" t="e">
        <f>#REF!</f>
        <v>#REF!</v>
      </c>
      <c r="F217" s="159" t="e">
        <f>#REF!</f>
        <v>#REF!</v>
      </c>
      <c r="G217" s="156" t="e">
        <f>#REF!</f>
        <v>#REF!</v>
      </c>
      <c r="H217" s="113" t="s">
        <v>277</v>
      </c>
      <c r="I217" s="183"/>
      <c r="J217" s="107" t="str">
        <f>'YARIŞMA BİLGİLERİ'!$F$21</f>
        <v>GENÇ KADINLAR</v>
      </c>
      <c r="K217" s="184" t="str">
        <f t="shared" si="3"/>
        <v>ANKARA-Federasyon Deneme Atletizm Yarışmaları</v>
      </c>
      <c r="L217" s="111" t="e">
        <f>#REF!</f>
        <v>#REF!</v>
      </c>
      <c r="M217" s="111" t="s">
        <v>270</v>
      </c>
    </row>
    <row r="218" spans="1:13" s="185" customFormat="1" ht="28.5" customHeight="1">
      <c r="A218" s="105">
        <v>549</v>
      </c>
      <c r="B218" s="153" t="s">
        <v>309</v>
      </c>
      <c r="C218" s="155" t="e">
        <f>#REF!</f>
        <v>#REF!</v>
      </c>
      <c r="D218" s="157" t="e">
        <f>#REF!</f>
        <v>#REF!</v>
      </c>
      <c r="E218" s="157" t="e">
        <f>#REF!</f>
        <v>#REF!</v>
      </c>
      <c r="F218" s="159" t="e">
        <f>#REF!</f>
        <v>#REF!</v>
      </c>
      <c r="G218" s="156" t="e">
        <f>#REF!</f>
        <v>#REF!</v>
      </c>
      <c r="H218" s="113" t="s">
        <v>277</v>
      </c>
      <c r="I218" s="183"/>
      <c r="J218" s="107" t="str">
        <f>'YARIŞMA BİLGİLERİ'!$F$21</f>
        <v>GENÇ KADINLAR</v>
      </c>
      <c r="K218" s="184" t="str">
        <f t="shared" si="3"/>
        <v>ANKARA-Federasyon Deneme Atletizm Yarışmaları</v>
      </c>
      <c r="L218" s="111" t="e">
        <f>#REF!</f>
        <v>#REF!</v>
      </c>
      <c r="M218" s="111" t="s">
        <v>270</v>
      </c>
    </row>
    <row r="219" spans="1:13" s="185" customFormat="1" ht="28.5" customHeight="1">
      <c r="A219" s="105">
        <v>550</v>
      </c>
      <c r="B219" s="153" t="s">
        <v>309</v>
      </c>
      <c r="C219" s="155" t="e">
        <f>#REF!</f>
        <v>#REF!</v>
      </c>
      <c r="D219" s="157" t="e">
        <f>#REF!</f>
        <v>#REF!</v>
      </c>
      <c r="E219" s="157" t="e">
        <f>#REF!</f>
        <v>#REF!</v>
      </c>
      <c r="F219" s="159" t="e">
        <f>#REF!</f>
        <v>#REF!</v>
      </c>
      <c r="G219" s="156" t="e">
        <f>#REF!</f>
        <v>#REF!</v>
      </c>
      <c r="H219" s="113" t="s">
        <v>277</v>
      </c>
      <c r="I219" s="183"/>
      <c r="J219" s="107" t="str">
        <f>'YARIŞMA BİLGİLERİ'!$F$21</f>
        <v>GENÇ KADINLAR</v>
      </c>
      <c r="K219" s="184" t="str">
        <f t="shared" si="3"/>
        <v>ANKARA-Federasyon Deneme Atletizm Yarışmaları</v>
      </c>
      <c r="L219" s="111" t="e">
        <f>#REF!</f>
        <v>#REF!</v>
      </c>
      <c r="M219" s="111" t="s">
        <v>270</v>
      </c>
    </row>
    <row r="220" spans="1:13" s="185" customFormat="1" ht="28.5" customHeight="1">
      <c r="A220" s="105">
        <v>551</v>
      </c>
      <c r="B220" s="153" t="s">
        <v>309</v>
      </c>
      <c r="C220" s="155" t="e">
        <f>#REF!</f>
        <v>#REF!</v>
      </c>
      <c r="D220" s="157" t="e">
        <f>#REF!</f>
        <v>#REF!</v>
      </c>
      <c r="E220" s="157" t="e">
        <f>#REF!</f>
        <v>#REF!</v>
      </c>
      <c r="F220" s="159" t="e">
        <f>#REF!</f>
        <v>#REF!</v>
      </c>
      <c r="G220" s="156" t="e">
        <f>#REF!</f>
        <v>#REF!</v>
      </c>
      <c r="H220" s="113" t="s">
        <v>277</v>
      </c>
      <c r="I220" s="183"/>
      <c r="J220" s="107" t="str">
        <f>'YARIŞMA BİLGİLERİ'!$F$21</f>
        <v>GENÇ KADINLAR</v>
      </c>
      <c r="K220" s="184" t="str">
        <f t="shared" si="3"/>
        <v>ANKARA-Federasyon Deneme Atletizm Yarışmaları</v>
      </c>
      <c r="L220" s="111" t="e">
        <f>#REF!</f>
        <v>#REF!</v>
      </c>
      <c r="M220" s="111" t="s">
        <v>270</v>
      </c>
    </row>
    <row r="221" spans="1:13" s="185" customFormat="1" ht="28.5" customHeight="1">
      <c r="A221" s="105">
        <v>552</v>
      </c>
      <c r="B221" s="153" t="s">
        <v>309</v>
      </c>
      <c r="C221" s="155" t="e">
        <f>#REF!</f>
        <v>#REF!</v>
      </c>
      <c r="D221" s="157" t="e">
        <f>#REF!</f>
        <v>#REF!</v>
      </c>
      <c r="E221" s="157" t="e">
        <f>#REF!</f>
        <v>#REF!</v>
      </c>
      <c r="F221" s="159" t="e">
        <f>#REF!</f>
        <v>#REF!</v>
      </c>
      <c r="G221" s="156" t="e">
        <f>#REF!</f>
        <v>#REF!</v>
      </c>
      <c r="H221" s="113" t="s">
        <v>277</v>
      </c>
      <c r="I221" s="183"/>
      <c r="J221" s="107" t="str">
        <f>'YARIŞMA BİLGİLERİ'!$F$21</f>
        <v>GENÇ KADINLAR</v>
      </c>
      <c r="K221" s="184" t="str">
        <f t="shared" si="3"/>
        <v>ANKARA-Federasyon Deneme Atletizm Yarışmaları</v>
      </c>
      <c r="L221" s="111" t="e">
        <f>#REF!</f>
        <v>#REF!</v>
      </c>
      <c r="M221" s="111" t="s">
        <v>270</v>
      </c>
    </row>
    <row r="222" spans="1:13" s="185" customFormat="1" ht="28.5" customHeight="1">
      <c r="A222" s="105">
        <v>553</v>
      </c>
      <c r="B222" s="153" t="s">
        <v>309</v>
      </c>
      <c r="C222" s="155" t="e">
        <f>#REF!</f>
        <v>#REF!</v>
      </c>
      <c r="D222" s="157" t="e">
        <f>#REF!</f>
        <v>#REF!</v>
      </c>
      <c r="E222" s="157" t="e">
        <f>#REF!</f>
        <v>#REF!</v>
      </c>
      <c r="F222" s="159" t="e">
        <f>#REF!</f>
        <v>#REF!</v>
      </c>
      <c r="G222" s="156" t="e">
        <f>#REF!</f>
        <v>#REF!</v>
      </c>
      <c r="H222" s="113" t="s">
        <v>277</v>
      </c>
      <c r="I222" s="183"/>
      <c r="J222" s="107" t="str">
        <f>'YARIŞMA BİLGİLERİ'!$F$21</f>
        <v>GENÇ KADINLAR</v>
      </c>
      <c r="K222" s="184" t="str">
        <f t="shared" si="3"/>
        <v>ANKARA-Federasyon Deneme Atletizm Yarışmaları</v>
      </c>
      <c r="L222" s="111" t="e">
        <f>#REF!</f>
        <v>#REF!</v>
      </c>
      <c r="M222" s="111" t="s">
        <v>270</v>
      </c>
    </row>
    <row r="223" spans="1:13" s="185" customFormat="1" ht="28.5" customHeight="1">
      <c r="A223" s="105">
        <v>554</v>
      </c>
      <c r="B223" s="153" t="s">
        <v>309</v>
      </c>
      <c r="C223" s="155" t="e">
        <f>#REF!</f>
        <v>#REF!</v>
      </c>
      <c r="D223" s="157" t="e">
        <f>#REF!</f>
        <v>#REF!</v>
      </c>
      <c r="E223" s="157" t="e">
        <f>#REF!</f>
        <v>#REF!</v>
      </c>
      <c r="F223" s="159" t="e">
        <f>#REF!</f>
        <v>#REF!</v>
      </c>
      <c r="G223" s="156" t="e">
        <f>#REF!</f>
        <v>#REF!</v>
      </c>
      <c r="H223" s="113" t="s">
        <v>277</v>
      </c>
      <c r="I223" s="183"/>
      <c r="J223" s="107" t="str">
        <f>'YARIŞMA BİLGİLERİ'!$F$21</f>
        <v>GENÇ KADINLAR</v>
      </c>
      <c r="K223" s="184" t="str">
        <f t="shared" si="3"/>
        <v>ANKARA-Federasyon Deneme Atletizm Yarışmaları</v>
      </c>
      <c r="L223" s="111" t="e">
        <f>#REF!</f>
        <v>#REF!</v>
      </c>
      <c r="M223" s="111" t="s">
        <v>270</v>
      </c>
    </row>
    <row r="224" spans="1:13" s="185" customFormat="1" ht="28.5" customHeight="1">
      <c r="A224" s="105">
        <v>555</v>
      </c>
      <c r="B224" s="153" t="s">
        <v>309</v>
      </c>
      <c r="C224" s="155" t="e">
        <f>#REF!</f>
        <v>#REF!</v>
      </c>
      <c r="D224" s="157" t="e">
        <f>#REF!</f>
        <v>#REF!</v>
      </c>
      <c r="E224" s="157" t="e">
        <f>#REF!</f>
        <v>#REF!</v>
      </c>
      <c r="F224" s="159" t="e">
        <f>#REF!</f>
        <v>#REF!</v>
      </c>
      <c r="G224" s="156" t="e">
        <f>#REF!</f>
        <v>#REF!</v>
      </c>
      <c r="H224" s="113" t="s">
        <v>277</v>
      </c>
      <c r="I224" s="183"/>
      <c r="J224" s="107" t="str">
        <f>'YARIŞMA BİLGİLERİ'!$F$21</f>
        <v>GENÇ KADINLAR</v>
      </c>
      <c r="K224" s="184" t="str">
        <f t="shared" si="3"/>
        <v>ANKARA-Federasyon Deneme Atletizm Yarışmaları</v>
      </c>
      <c r="L224" s="111" t="e">
        <f>#REF!</f>
        <v>#REF!</v>
      </c>
      <c r="M224" s="111" t="s">
        <v>270</v>
      </c>
    </row>
    <row r="225" spans="1:13" s="185" customFormat="1" ht="28.5" customHeight="1">
      <c r="A225" s="105">
        <v>556</v>
      </c>
      <c r="B225" s="153" t="s">
        <v>309</v>
      </c>
      <c r="C225" s="155" t="e">
        <f>#REF!</f>
        <v>#REF!</v>
      </c>
      <c r="D225" s="157" t="e">
        <f>#REF!</f>
        <v>#REF!</v>
      </c>
      <c r="E225" s="157" t="e">
        <f>#REF!</f>
        <v>#REF!</v>
      </c>
      <c r="F225" s="159" t="e">
        <f>#REF!</f>
        <v>#REF!</v>
      </c>
      <c r="G225" s="156" t="e">
        <f>#REF!</f>
        <v>#REF!</v>
      </c>
      <c r="H225" s="113" t="s">
        <v>277</v>
      </c>
      <c r="I225" s="183"/>
      <c r="J225" s="107" t="str">
        <f>'YARIŞMA BİLGİLERİ'!$F$21</f>
        <v>GENÇ KADINLAR</v>
      </c>
      <c r="K225" s="184" t="str">
        <f t="shared" si="3"/>
        <v>ANKARA-Federasyon Deneme Atletizm Yarışmaları</v>
      </c>
      <c r="L225" s="111" t="e">
        <f>#REF!</f>
        <v>#REF!</v>
      </c>
      <c r="M225" s="111" t="s">
        <v>270</v>
      </c>
    </row>
    <row r="226" spans="1:13" s="185" customFormat="1" ht="28.5" customHeight="1">
      <c r="A226" s="105">
        <v>557</v>
      </c>
      <c r="B226" s="153" t="s">
        <v>309</v>
      </c>
      <c r="C226" s="155" t="e">
        <f>#REF!</f>
        <v>#REF!</v>
      </c>
      <c r="D226" s="157" t="e">
        <f>#REF!</f>
        <v>#REF!</v>
      </c>
      <c r="E226" s="157" t="e">
        <f>#REF!</f>
        <v>#REF!</v>
      </c>
      <c r="F226" s="159" t="e">
        <f>#REF!</f>
        <v>#REF!</v>
      </c>
      <c r="G226" s="156" t="e">
        <f>#REF!</f>
        <v>#REF!</v>
      </c>
      <c r="H226" s="113" t="s">
        <v>277</v>
      </c>
      <c r="I226" s="183"/>
      <c r="J226" s="107" t="str">
        <f>'YARIŞMA BİLGİLERİ'!$F$21</f>
        <v>GENÇ KADINLAR</v>
      </c>
      <c r="K226" s="184" t="str">
        <f t="shared" si="3"/>
        <v>ANKARA-Federasyon Deneme Atletizm Yarışmaları</v>
      </c>
      <c r="L226" s="111" t="e">
        <f>#REF!</f>
        <v>#REF!</v>
      </c>
      <c r="M226" s="111" t="s">
        <v>270</v>
      </c>
    </row>
    <row r="227" spans="1:13" s="185" customFormat="1" ht="28.5" customHeight="1">
      <c r="A227" s="105">
        <v>558</v>
      </c>
      <c r="B227" s="153" t="s">
        <v>309</v>
      </c>
      <c r="C227" s="155" t="e">
        <f>#REF!</f>
        <v>#REF!</v>
      </c>
      <c r="D227" s="157" t="e">
        <f>#REF!</f>
        <v>#REF!</v>
      </c>
      <c r="E227" s="157" t="e">
        <f>#REF!</f>
        <v>#REF!</v>
      </c>
      <c r="F227" s="159" t="e">
        <f>#REF!</f>
        <v>#REF!</v>
      </c>
      <c r="G227" s="156" t="e">
        <f>#REF!</f>
        <v>#REF!</v>
      </c>
      <c r="H227" s="113" t="s">
        <v>277</v>
      </c>
      <c r="I227" s="183"/>
      <c r="J227" s="107" t="str">
        <f>'YARIŞMA BİLGİLERİ'!$F$21</f>
        <v>GENÇ KADINLAR</v>
      </c>
      <c r="K227" s="184" t="str">
        <f t="shared" si="3"/>
        <v>ANKARA-Federasyon Deneme Atletizm Yarışmaları</v>
      </c>
      <c r="L227" s="111" t="e">
        <f>#REF!</f>
        <v>#REF!</v>
      </c>
      <c r="M227" s="111" t="s">
        <v>270</v>
      </c>
    </row>
    <row r="228" spans="1:13" s="185" customFormat="1" ht="28.5" customHeight="1">
      <c r="A228" s="105">
        <v>559</v>
      </c>
      <c r="B228" s="153" t="s">
        <v>309</v>
      </c>
      <c r="C228" s="155" t="e">
        <f>#REF!</f>
        <v>#REF!</v>
      </c>
      <c r="D228" s="157" t="e">
        <f>#REF!</f>
        <v>#REF!</v>
      </c>
      <c r="E228" s="157" t="e">
        <f>#REF!</f>
        <v>#REF!</v>
      </c>
      <c r="F228" s="159" t="e">
        <f>#REF!</f>
        <v>#REF!</v>
      </c>
      <c r="G228" s="156" t="e">
        <f>#REF!</f>
        <v>#REF!</v>
      </c>
      <c r="H228" s="113" t="s">
        <v>277</v>
      </c>
      <c r="I228" s="183"/>
      <c r="J228" s="107" t="str">
        <f>'YARIŞMA BİLGİLERİ'!$F$21</f>
        <v>GENÇ KADINLAR</v>
      </c>
      <c r="K228" s="184" t="str">
        <f t="shared" si="3"/>
        <v>ANKARA-Federasyon Deneme Atletizm Yarışmaları</v>
      </c>
      <c r="L228" s="111" t="e">
        <f>#REF!</f>
        <v>#REF!</v>
      </c>
      <c r="M228" s="111" t="s">
        <v>270</v>
      </c>
    </row>
    <row r="229" spans="1:13" s="185" customFormat="1" ht="28.5" customHeight="1">
      <c r="A229" s="105">
        <v>560</v>
      </c>
      <c r="B229" s="153" t="s">
        <v>309</v>
      </c>
      <c r="C229" s="155" t="e">
        <f>#REF!</f>
        <v>#REF!</v>
      </c>
      <c r="D229" s="157" t="e">
        <f>#REF!</f>
        <v>#REF!</v>
      </c>
      <c r="E229" s="157" t="e">
        <f>#REF!</f>
        <v>#REF!</v>
      </c>
      <c r="F229" s="159" t="e">
        <f>#REF!</f>
        <v>#REF!</v>
      </c>
      <c r="G229" s="156" t="e">
        <f>#REF!</f>
        <v>#REF!</v>
      </c>
      <c r="H229" s="113" t="s">
        <v>277</v>
      </c>
      <c r="I229" s="183"/>
      <c r="J229" s="107" t="str">
        <f>'YARIŞMA BİLGİLERİ'!$F$21</f>
        <v>GENÇ KADINLAR</v>
      </c>
      <c r="K229" s="184" t="str">
        <f t="shared" si="3"/>
        <v>ANKARA-Federasyon Deneme Atletizm Yarışmaları</v>
      </c>
      <c r="L229" s="111" t="e">
        <f>#REF!</f>
        <v>#REF!</v>
      </c>
      <c r="M229" s="111" t="s">
        <v>270</v>
      </c>
    </row>
    <row r="230" spans="1:13" s="185" customFormat="1" ht="28.5" customHeight="1">
      <c r="A230" s="105">
        <v>561</v>
      </c>
      <c r="B230" s="153" t="s">
        <v>309</v>
      </c>
      <c r="C230" s="155" t="e">
        <f>#REF!</f>
        <v>#REF!</v>
      </c>
      <c r="D230" s="157" t="e">
        <f>#REF!</f>
        <v>#REF!</v>
      </c>
      <c r="E230" s="157" t="e">
        <f>#REF!</f>
        <v>#REF!</v>
      </c>
      <c r="F230" s="159" t="e">
        <f>#REF!</f>
        <v>#REF!</v>
      </c>
      <c r="G230" s="156" t="e">
        <f>#REF!</f>
        <v>#REF!</v>
      </c>
      <c r="H230" s="113" t="s">
        <v>277</v>
      </c>
      <c r="I230" s="183"/>
      <c r="J230" s="107" t="str">
        <f>'YARIŞMA BİLGİLERİ'!$F$21</f>
        <v>GENÇ KADINLAR</v>
      </c>
      <c r="K230" s="184" t="str">
        <f t="shared" si="3"/>
        <v>ANKARA-Federasyon Deneme Atletizm Yarışmaları</v>
      </c>
      <c r="L230" s="111" t="e">
        <f>#REF!</f>
        <v>#REF!</v>
      </c>
      <c r="M230" s="111" t="s">
        <v>270</v>
      </c>
    </row>
    <row r="231" spans="1:13" s="185" customFormat="1" ht="28.5" customHeight="1">
      <c r="A231" s="105">
        <v>562</v>
      </c>
      <c r="B231" s="153" t="s">
        <v>309</v>
      </c>
      <c r="C231" s="155" t="e">
        <f>#REF!</f>
        <v>#REF!</v>
      </c>
      <c r="D231" s="157" t="e">
        <f>#REF!</f>
        <v>#REF!</v>
      </c>
      <c r="E231" s="157" t="e">
        <f>#REF!</f>
        <v>#REF!</v>
      </c>
      <c r="F231" s="159" t="e">
        <f>#REF!</f>
        <v>#REF!</v>
      </c>
      <c r="G231" s="156" t="e">
        <f>#REF!</f>
        <v>#REF!</v>
      </c>
      <c r="H231" s="113" t="s">
        <v>277</v>
      </c>
      <c r="I231" s="183"/>
      <c r="J231" s="107" t="str">
        <f>'YARIŞMA BİLGİLERİ'!$F$21</f>
        <v>GENÇ KADINLAR</v>
      </c>
      <c r="K231" s="184" t="str">
        <f t="shared" si="3"/>
        <v>ANKARA-Federasyon Deneme Atletizm Yarışmaları</v>
      </c>
      <c r="L231" s="111" t="e">
        <f>#REF!</f>
        <v>#REF!</v>
      </c>
      <c r="M231" s="111" t="s">
        <v>270</v>
      </c>
    </row>
    <row r="232" spans="1:13" s="185" customFormat="1" ht="28.5" customHeight="1">
      <c r="A232" s="105">
        <v>563</v>
      </c>
      <c r="B232" s="153" t="s">
        <v>279</v>
      </c>
      <c r="C232" s="155" t="e">
        <f>#REF!</f>
        <v>#REF!</v>
      </c>
      <c r="D232" s="157" t="e">
        <f>#REF!</f>
        <v>#REF!</v>
      </c>
      <c r="E232" s="157" t="e">
        <f>#REF!</f>
        <v>#REF!</v>
      </c>
      <c r="F232" s="158" t="e">
        <f>#REF!</f>
        <v>#REF!</v>
      </c>
      <c r="G232" s="156" t="e">
        <f>#REF!</f>
        <v>#REF!</v>
      </c>
      <c r="H232" s="113" t="s">
        <v>279</v>
      </c>
      <c r="I232" s="113" t="e">
        <f>#REF!</f>
        <v>#REF!</v>
      </c>
      <c r="J232" s="107" t="str">
        <f>'YARIŞMA BİLGİLERİ'!$F$21</f>
        <v>GENÇ KADINLAR</v>
      </c>
      <c r="K232" s="184" t="str">
        <f t="shared" si="3"/>
        <v>ANKARA-Federasyon Deneme Atletizm Yarışmaları</v>
      </c>
      <c r="L232" s="111" t="e">
        <f>#REF!</f>
        <v>#REF!</v>
      </c>
      <c r="M232" s="111" t="s">
        <v>270</v>
      </c>
    </row>
    <row r="233" spans="1:13" s="185" customFormat="1" ht="28.5" customHeight="1">
      <c r="A233" s="105">
        <v>564</v>
      </c>
      <c r="B233" s="153" t="s">
        <v>279</v>
      </c>
      <c r="C233" s="155" t="e">
        <f>#REF!</f>
        <v>#REF!</v>
      </c>
      <c r="D233" s="157" t="e">
        <f>#REF!</f>
        <v>#REF!</v>
      </c>
      <c r="E233" s="157" t="e">
        <f>#REF!</f>
        <v>#REF!</v>
      </c>
      <c r="F233" s="158" t="e">
        <f>#REF!</f>
        <v>#REF!</v>
      </c>
      <c r="G233" s="156" t="e">
        <f>#REF!</f>
        <v>#REF!</v>
      </c>
      <c r="H233" s="113" t="s">
        <v>279</v>
      </c>
      <c r="I233" s="113" t="e">
        <f>#REF!</f>
        <v>#REF!</v>
      </c>
      <c r="J233" s="107" t="str">
        <f>'YARIŞMA BİLGİLERİ'!$F$21</f>
        <v>GENÇ KADINLAR</v>
      </c>
      <c r="K233" s="184" t="str">
        <f t="shared" si="3"/>
        <v>ANKARA-Federasyon Deneme Atletizm Yarışmaları</v>
      </c>
      <c r="L233" s="111" t="e">
        <f>#REF!</f>
        <v>#REF!</v>
      </c>
      <c r="M233" s="111" t="s">
        <v>270</v>
      </c>
    </row>
    <row r="234" spans="1:13" s="185" customFormat="1" ht="28.5" customHeight="1">
      <c r="A234" s="105">
        <v>565</v>
      </c>
      <c r="B234" s="153" t="s">
        <v>279</v>
      </c>
      <c r="C234" s="155" t="e">
        <f>#REF!</f>
        <v>#REF!</v>
      </c>
      <c r="D234" s="157" t="e">
        <f>#REF!</f>
        <v>#REF!</v>
      </c>
      <c r="E234" s="157" t="e">
        <f>#REF!</f>
        <v>#REF!</v>
      </c>
      <c r="F234" s="158" t="e">
        <f>#REF!</f>
        <v>#REF!</v>
      </c>
      <c r="G234" s="156" t="e">
        <f>#REF!</f>
        <v>#REF!</v>
      </c>
      <c r="H234" s="113" t="s">
        <v>279</v>
      </c>
      <c r="I234" s="113" t="e">
        <f>#REF!</f>
        <v>#REF!</v>
      </c>
      <c r="J234" s="107" t="str">
        <f>'YARIŞMA BİLGİLERİ'!$F$21</f>
        <v>GENÇ KADINLAR</v>
      </c>
      <c r="K234" s="184" t="str">
        <f t="shared" si="3"/>
        <v>ANKARA-Federasyon Deneme Atletizm Yarışmaları</v>
      </c>
      <c r="L234" s="111" t="e">
        <f>#REF!</f>
        <v>#REF!</v>
      </c>
      <c r="M234" s="111" t="s">
        <v>270</v>
      </c>
    </row>
    <row r="235" spans="1:13" s="185" customFormat="1" ht="28.5" customHeight="1">
      <c r="A235" s="105">
        <v>566</v>
      </c>
      <c r="B235" s="153" t="s">
        <v>279</v>
      </c>
      <c r="C235" s="155" t="e">
        <f>#REF!</f>
        <v>#REF!</v>
      </c>
      <c r="D235" s="157" t="e">
        <f>#REF!</f>
        <v>#REF!</v>
      </c>
      <c r="E235" s="157" t="e">
        <f>#REF!</f>
        <v>#REF!</v>
      </c>
      <c r="F235" s="158" t="e">
        <f>#REF!</f>
        <v>#REF!</v>
      </c>
      <c r="G235" s="156" t="e">
        <f>#REF!</f>
        <v>#REF!</v>
      </c>
      <c r="H235" s="113" t="s">
        <v>279</v>
      </c>
      <c r="I235" s="113" t="e">
        <f>#REF!</f>
        <v>#REF!</v>
      </c>
      <c r="J235" s="107" t="str">
        <f>'YARIŞMA BİLGİLERİ'!$F$21</f>
        <v>GENÇ KADINLAR</v>
      </c>
      <c r="K235" s="184" t="str">
        <f t="shared" si="3"/>
        <v>ANKARA-Federasyon Deneme Atletizm Yarışmaları</v>
      </c>
      <c r="L235" s="111" t="e">
        <f>#REF!</f>
        <v>#REF!</v>
      </c>
      <c r="M235" s="111" t="s">
        <v>270</v>
      </c>
    </row>
    <row r="236" spans="1:13" s="185" customFormat="1" ht="28.5" customHeight="1">
      <c r="A236" s="105">
        <v>567</v>
      </c>
      <c r="B236" s="153" t="s">
        <v>279</v>
      </c>
      <c r="C236" s="155" t="e">
        <f>#REF!</f>
        <v>#REF!</v>
      </c>
      <c r="D236" s="157" t="e">
        <f>#REF!</f>
        <v>#REF!</v>
      </c>
      <c r="E236" s="157" t="e">
        <f>#REF!</f>
        <v>#REF!</v>
      </c>
      <c r="F236" s="158" t="e">
        <f>#REF!</f>
        <v>#REF!</v>
      </c>
      <c r="G236" s="156" t="e">
        <f>#REF!</f>
        <v>#REF!</v>
      </c>
      <c r="H236" s="113" t="s">
        <v>279</v>
      </c>
      <c r="I236" s="113" t="e">
        <f>#REF!</f>
        <v>#REF!</v>
      </c>
      <c r="J236" s="107" t="str">
        <f>'YARIŞMA BİLGİLERİ'!$F$21</f>
        <v>GENÇ KADINLAR</v>
      </c>
      <c r="K236" s="184" t="str">
        <f t="shared" si="3"/>
        <v>ANKARA-Federasyon Deneme Atletizm Yarışmaları</v>
      </c>
      <c r="L236" s="111" t="e">
        <f>#REF!</f>
        <v>#REF!</v>
      </c>
      <c r="M236" s="111" t="s">
        <v>270</v>
      </c>
    </row>
    <row r="237" spans="1:13" s="185" customFormat="1" ht="28.5" customHeight="1">
      <c r="A237" s="105">
        <v>590</v>
      </c>
      <c r="B237" s="153" t="s">
        <v>279</v>
      </c>
      <c r="C237" s="155" t="e">
        <f>#REF!</f>
        <v>#REF!</v>
      </c>
      <c r="D237" s="157" t="e">
        <f>#REF!</f>
        <v>#REF!</v>
      </c>
      <c r="E237" s="157" t="e">
        <f>#REF!</f>
        <v>#REF!</v>
      </c>
      <c r="F237" s="158" t="e">
        <f>#REF!</f>
        <v>#REF!</v>
      </c>
      <c r="G237" s="156" t="e">
        <f>#REF!</f>
        <v>#REF!</v>
      </c>
      <c r="H237" s="113" t="s">
        <v>279</v>
      </c>
      <c r="I237" s="113" t="e">
        <f>#REF!</f>
        <v>#REF!</v>
      </c>
      <c r="J237" s="107" t="str">
        <f>'YARIŞMA BİLGİLERİ'!$F$21</f>
        <v>GENÇ KADINLAR</v>
      </c>
      <c r="K237" s="184" t="str">
        <f t="shared" si="3"/>
        <v>ANKARA-Federasyon Deneme Atletizm Yarışmaları</v>
      </c>
      <c r="L237" s="111" t="e">
        <f>#REF!</f>
        <v>#REF!</v>
      </c>
      <c r="M237" s="111" t="s">
        <v>270</v>
      </c>
    </row>
    <row r="238" spans="1:13" s="185" customFormat="1" ht="28.5" customHeight="1">
      <c r="A238" s="105">
        <v>591</v>
      </c>
      <c r="B238" s="153" t="s">
        <v>279</v>
      </c>
      <c r="C238" s="155" t="e">
        <f>#REF!</f>
        <v>#REF!</v>
      </c>
      <c r="D238" s="157" t="e">
        <f>#REF!</f>
        <v>#REF!</v>
      </c>
      <c r="E238" s="157" t="e">
        <f>#REF!</f>
        <v>#REF!</v>
      </c>
      <c r="F238" s="158" t="e">
        <f>#REF!</f>
        <v>#REF!</v>
      </c>
      <c r="G238" s="156" t="e">
        <f>#REF!</f>
        <v>#REF!</v>
      </c>
      <c r="H238" s="113" t="s">
        <v>279</v>
      </c>
      <c r="I238" s="113" t="e">
        <f>#REF!</f>
        <v>#REF!</v>
      </c>
      <c r="J238" s="107" t="str">
        <f>'YARIŞMA BİLGİLERİ'!$F$21</f>
        <v>GENÇ KADINLAR</v>
      </c>
      <c r="K238" s="184" t="str">
        <f t="shared" si="3"/>
        <v>ANKARA-Federasyon Deneme Atletizm Yarışmaları</v>
      </c>
      <c r="L238" s="111" t="e">
        <f>#REF!</f>
        <v>#REF!</v>
      </c>
      <c r="M238" s="111" t="s">
        <v>270</v>
      </c>
    </row>
    <row r="239" spans="1:13" s="185" customFormat="1" ht="28.5" customHeight="1">
      <c r="A239" s="105">
        <v>592</v>
      </c>
      <c r="B239" s="153" t="s">
        <v>279</v>
      </c>
      <c r="C239" s="155" t="e">
        <f>#REF!</f>
        <v>#REF!</v>
      </c>
      <c r="D239" s="157" t="e">
        <f>#REF!</f>
        <v>#REF!</v>
      </c>
      <c r="E239" s="157" t="e">
        <f>#REF!</f>
        <v>#REF!</v>
      </c>
      <c r="F239" s="158" t="e">
        <f>#REF!</f>
        <v>#REF!</v>
      </c>
      <c r="G239" s="156" t="e">
        <f>#REF!</f>
        <v>#REF!</v>
      </c>
      <c r="H239" s="113" t="s">
        <v>279</v>
      </c>
      <c r="I239" s="113" t="e">
        <f>#REF!</f>
        <v>#REF!</v>
      </c>
      <c r="J239" s="107" t="str">
        <f>'YARIŞMA BİLGİLERİ'!$F$21</f>
        <v>GENÇ KADINLAR</v>
      </c>
      <c r="K239" s="184" t="str">
        <f t="shared" si="3"/>
        <v>ANKARA-Federasyon Deneme Atletizm Yarışmaları</v>
      </c>
      <c r="L239" s="111" t="e">
        <f>#REF!</f>
        <v>#REF!</v>
      </c>
      <c r="M239" s="111" t="s">
        <v>270</v>
      </c>
    </row>
    <row r="240" spans="1:13" s="185" customFormat="1" ht="28.5" customHeight="1">
      <c r="A240" s="105">
        <v>593</v>
      </c>
      <c r="B240" s="153" t="s">
        <v>279</v>
      </c>
      <c r="C240" s="155" t="e">
        <f>#REF!</f>
        <v>#REF!</v>
      </c>
      <c r="D240" s="157" t="e">
        <f>#REF!</f>
        <v>#REF!</v>
      </c>
      <c r="E240" s="157" t="e">
        <f>#REF!</f>
        <v>#REF!</v>
      </c>
      <c r="F240" s="158" t="e">
        <f>#REF!</f>
        <v>#REF!</v>
      </c>
      <c r="G240" s="156" t="e">
        <f>#REF!</f>
        <v>#REF!</v>
      </c>
      <c r="H240" s="113" t="s">
        <v>279</v>
      </c>
      <c r="I240" s="113" t="e">
        <f>#REF!</f>
        <v>#REF!</v>
      </c>
      <c r="J240" s="107" t="str">
        <f>'YARIŞMA BİLGİLERİ'!$F$21</f>
        <v>GENÇ KADINLAR</v>
      </c>
      <c r="K240" s="184" t="str">
        <f t="shared" si="3"/>
        <v>ANKARA-Federasyon Deneme Atletizm Yarışmaları</v>
      </c>
      <c r="L240" s="111" t="e">
        <f>#REF!</f>
        <v>#REF!</v>
      </c>
      <c r="M240" s="111" t="s">
        <v>270</v>
      </c>
    </row>
    <row r="241" spans="1:13" s="185" customFormat="1" ht="28.5" customHeight="1">
      <c r="A241" s="105">
        <v>594</v>
      </c>
      <c r="B241" s="153" t="s">
        <v>279</v>
      </c>
      <c r="C241" s="155" t="e">
        <f>#REF!</f>
        <v>#REF!</v>
      </c>
      <c r="D241" s="157" t="e">
        <f>#REF!</f>
        <v>#REF!</v>
      </c>
      <c r="E241" s="157" t="e">
        <f>#REF!</f>
        <v>#REF!</v>
      </c>
      <c r="F241" s="158" t="e">
        <f>#REF!</f>
        <v>#REF!</v>
      </c>
      <c r="G241" s="156" t="e">
        <f>#REF!</f>
        <v>#REF!</v>
      </c>
      <c r="H241" s="113" t="s">
        <v>279</v>
      </c>
      <c r="I241" s="113" t="e">
        <f>#REF!</f>
        <v>#REF!</v>
      </c>
      <c r="J241" s="107" t="str">
        <f>'YARIŞMA BİLGİLERİ'!$F$21</f>
        <v>GENÇ KADINLAR</v>
      </c>
      <c r="K241" s="184" t="str">
        <f t="shared" si="3"/>
        <v>ANKARA-Federasyon Deneme Atletizm Yarışmaları</v>
      </c>
      <c r="L241" s="111" t="e">
        <f>#REF!</f>
        <v>#REF!</v>
      </c>
      <c r="M241" s="111" t="s">
        <v>270</v>
      </c>
    </row>
    <row r="242" spans="1:13" s="185" customFormat="1" ht="28.5" customHeight="1">
      <c r="A242" s="105">
        <v>595</v>
      </c>
      <c r="B242" s="153" t="s">
        <v>279</v>
      </c>
      <c r="C242" s="155" t="e">
        <f>#REF!</f>
        <v>#REF!</v>
      </c>
      <c r="D242" s="157" t="e">
        <f>#REF!</f>
        <v>#REF!</v>
      </c>
      <c r="E242" s="157" t="e">
        <f>#REF!</f>
        <v>#REF!</v>
      </c>
      <c r="F242" s="158" t="e">
        <f>#REF!</f>
        <v>#REF!</v>
      </c>
      <c r="G242" s="156" t="e">
        <f>#REF!</f>
        <v>#REF!</v>
      </c>
      <c r="H242" s="113" t="s">
        <v>279</v>
      </c>
      <c r="I242" s="113" t="e">
        <f>#REF!</f>
        <v>#REF!</v>
      </c>
      <c r="J242" s="107" t="str">
        <f>'YARIŞMA BİLGİLERİ'!$F$21</f>
        <v>GENÇ KADINLAR</v>
      </c>
      <c r="K242" s="184" t="str">
        <f t="shared" si="3"/>
        <v>ANKARA-Federasyon Deneme Atletizm Yarışmaları</v>
      </c>
      <c r="L242" s="111" t="e">
        <f>#REF!</f>
        <v>#REF!</v>
      </c>
      <c r="M242" s="111" t="s">
        <v>270</v>
      </c>
    </row>
    <row r="243" spans="1:13" s="185" customFormat="1" ht="28.5" customHeight="1">
      <c r="A243" s="105">
        <v>596</v>
      </c>
      <c r="B243" s="153" t="s">
        <v>279</v>
      </c>
      <c r="C243" s="155" t="e">
        <f>#REF!</f>
        <v>#REF!</v>
      </c>
      <c r="D243" s="157" t="e">
        <f>#REF!</f>
        <v>#REF!</v>
      </c>
      <c r="E243" s="157" t="e">
        <f>#REF!</f>
        <v>#REF!</v>
      </c>
      <c r="F243" s="158" t="e">
        <f>#REF!</f>
        <v>#REF!</v>
      </c>
      <c r="G243" s="156" t="e">
        <f>#REF!</f>
        <v>#REF!</v>
      </c>
      <c r="H243" s="113" t="s">
        <v>279</v>
      </c>
      <c r="I243" s="113" t="e">
        <f>#REF!</f>
        <v>#REF!</v>
      </c>
      <c r="J243" s="107" t="str">
        <f>'YARIŞMA BİLGİLERİ'!$F$21</f>
        <v>GENÇ KADINLAR</v>
      </c>
      <c r="K243" s="184" t="str">
        <f t="shared" si="3"/>
        <v>ANKARA-Federasyon Deneme Atletizm Yarışmaları</v>
      </c>
      <c r="L243" s="111" t="e">
        <f>#REF!</f>
        <v>#REF!</v>
      </c>
      <c r="M243" s="111" t="s">
        <v>270</v>
      </c>
    </row>
    <row r="244" spans="1:13" s="185" customFormat="1" ht="28.5" customHeight="1">
      <c r="A244" s="105">
        <v>597</v>
      </c>
      <c r="B244" s="153" t="s">
        <v>279</v>
      </c>
      <c r="C244" s="155" t="e">
        <f>#REF!</f>
        <v>#REF!</v>
      </c>
      <c r="D244" s="157" t="e">
        <f>#REF!</f>
        <v>#REF!</v>
      </c>
      <c r="E244" s="157" t="e">
        <f>#REF!</f>
        <v>#REF!</v>
      </c>
      <c r="F244" s="158" t="e">
        <f>#REF!</f>
        <v>#REF!</v>
      </c>
      <c r="G244" s="156" t="e">
        <f>#REF!</f>
        <v>#REF!</v>
      </c>
      <c r="H244" s="113" t="s">
        <v>279</v>
      </c>
      <c r="I244" s="113" t="e">
        <f>#REF!</f>
        <v>#REF!</v>
      </c>
      <c r="J244" s="107" t="str">
        <f>'YARIŞMA BİLGİLERİ'!$F$21</f>
        <v>GENÇ KADINLAR</v>
      </c>
      <c r="K244" s="184" t="str">
        <f t="shared" si="3"/>
        <v>ANKARA-Federasyon Deneme Atletizm Yarışmaları</v>
      </c>
      <c r="L244" s="111" t="e">
        <f>#REF!</f>
        <v>#REF!</v>
      </c>
      <c r="M244" s="111" t="s">
        <v>270</v>
      </c>
    </row>
    <row r="245" spans="1:13" s="185" customFormat="1" ht="28.5" customHeight="1">
      <c r="A245" s="105">
        <v>598</v>
      </c>
      <c r="B245" s="153" t="s">
        <v>279</v>
      </c>
      <c r="C245" s="155" t="e">
        <f>#REF!</f>
        <v>#REF!</v>
      </c>
      <c r="D245" s="157" t="e">
        <f>#REF!</f>
        <v>#REF!</v>
      </c>
      <c r="E245" s="157" t="e">
        <f>#REF!</f>
        <v>#REF!</v>
      </c>
      <c r="F245" s="158" t="e">
        <f>#REF!</f>
        <v>#REF!</v>
      </c>
      <c r="G245" s="156" t="e">
        <f>#REF!</f>
        <v>#REF!</v>
      </c>
      <c r="H245" s="113" t="s">
        <v>279</v>
      </c>
      <c r="I245" s="113" t="e">
        <f>#REF!</f>
        <v>#REF!</v>
      </c>
      <c r="J245" s="107" t="str">
        <f>'YARIŞMA BİLGİLERİ'!$F$21</f>
        <v>GENÇ KADINLAR</v>
      </c>
      <c r="K245" s="184" t="str">
        <f t="shared" si="3"/>
        <v>ANKARA-Federasyon Deneme Atletizm Yarışmaları</v>
      </c>
      <c r="L245" s="111" t="e">
        <f>#REF!</f>
        <v>#REF!</v>
      </c>
      <c r="M245" s="111" t="s">
        <v>270</v>
      </c>
    </row>
    <row r="246" spans="1:13" s="185" customFormat="1" ht="28.5" customHeight="1">
      <c r="A246" s="105">
        <v>599</v>
      </c>
      <c r="B246" s="153" t="s">
        <v>279</v>
      </c>
      <c r="C246" s="155" t="e">
        <f>#REF!</f>
        <v>#REF!</v>
      </c>
      <c r="D246" s="157" t="e">
        <f>#REF!</f>
        <v>#REF!</v>
      </c>
      <c r="E246" s="157" t="e">
        <f>#REF!</f>
        <v>#REF!</v>
      </c>
      <c r="F246" s="158" t="e">
        <f>#REF!</f>
        <v>#REF!</v>
      </c>
      <c r="G246" s="156" t="e">
        <f>#REF!</f>
        <v>#REF!</v>
      </c>
      <c r="H246" s="113" t="s">
        <v>279</v>
      </c>
      <c r="I246" s="113" t="e">
        <f>#REF!</f>
        <v>#REF!</v>
      </c>
      <c r="J246" s="107" t="str">
        <f>'YARIŞMA BİLGİLERİ'!$F$21</f>
        <v>GENÇ KADINLAR</v>
      </c>
      <c r="K246" s="184" t="str">
        <f t="shared" si="3"/>
        <v>ANKARA-Federasyon Deneme Atletizm Yarışmaları</v>
      </c>
      <c r="L246" s="111" t="e">
        <f>#REF!</f>
        <v>#REF!</v>
      </c>
      <c r="M246" s="111" t="s">
        <v>270</v>
      </c>
    </row>
    <row r="247" spans="1:13" s="185" customFormat="1" ht="28.5" customHeight="1">
      <c r="A247" s="105">
        <v>600</v>
      </c>
      <c r="B247" s="153" t="s">
        <v>279</v>
      </c>
      <c r="C247" s="155" t="e">
        <f>#REF!</f>
        <v>#REF!</v>
      </c>
      <c r="D247" s="157" t="e">
        <f>#REF!</f>
        <v>#REF!</v>
      </c>
      <c r="E247" s="157" t="e">
        <f>#REF!</f>
        <v>#REF!</v>
      </c>
      <c r="F247" s="158" t="e">
        <f>#REF!</f>
        <v>#REF!</v>
      </c>
      <c r="G247" s="156" t="e">
        <f>#REF!</f>
        <v>#REF!</v>
      </c>
      <c r="H247" s="113" t="s">
        <v>279</v>
      </c>
      <c r="I247" s="113" t="e">
        <f>#REF!</f>
        <v>#REF!</v>
      </c>
      <c r="J247" s="107" t="str">
        <f>'YARIŞMA BİLGİLERİ'!$F$21</f>
        <v>GENÇ KADINLAR</v>
      </c>
      <c r="K247" s="184" t="str">
        <f t="shared" si="3"/>
        <v>ANKARA-Federasyon Deneme Atletizm Yarışmaları</v>
      </c>
      <c r="L247" s="111" t="e">
        <f>#REF!</f>
        <v>#REF!</v>
      </c>
      <c r="M247" s="111" t="s">
        <v>270</v>
      </c>
    </row>
    <row r="248" spans="1:13" s="185" customFormat="1" ht="28.5" customHeight="1">
      <c r="A248" s="105">
        <v>601</v>
      </c>
      <c r="B248" s="153" t="s">
        <v>279</v>
      </c>
      <c r="C248" s="155" t="e">
        <f>#REF!</f>
        <v>#REF!</v>
      </c>
      <c r="D248" s="157" t="e">
        <f>#REF!</f>
        <v>#REF!</v>
      </c>
      <c r="E248" s="157" t="e">
        <f>#REF!</f>
        <v>#REF!</v>
      </c>
      <c r="F248" s="158" t="e">
        <f>#REF!</f>
        <v>#REF!</v>
      </c>
      <c r="G248" s="156" t="e">
        <f>#REF!</f>
        <v>#REF!</v>
      </c>
      <c r="H248" s="113" t="s">
        <v>279</v>
      </c>
      <c r="I248" s="113" t="e">
        <f>#REF!</f>
        <v>#REF!</v>
      </c>
      <c r="J248" s="107" t="str">
        <f>'YARIŞMA BİLGİLERİ'!$F$21</f>
        <v>GENÇ KADINLAR</v>
      </c>
      <c r="K248" s="184" t="str">
        <f t="shared" si="3"/>
        <v>ANKARA-Federasyon Deneme Atletizm Yarışmaları</v>
      </c>
      <c r="L248" s="111" t="e">
        <f>#REF!</f>
        <v>#REF!</v>
      </c>
      <c r="M248" s="111" t="s">
        <v>270</v>
      </c>
    </row>
    <row r="249" spans="1:13" s="185" customFormat="1" ht="28.5" customHeight="1">
      <c r="A249" s="105">
        <v>602</v>
      </c>
      <c r="B249" s="153" t="s">
        <v>279</v>
      </c>
      <c r="C249" s="155" t="e">
        <f>#REF!</f>
        <v>#REF!</v>
      </c>
      <c r="D249" s="157" t="e">
        <f>#REF!</f>
        <v>#REF!</v>
      </c>
      <c r="E249" s="157" t="e">
        <f>#REF!</f>
        <v>#REF!</v>
      </c>
      <c r="F249" s="158" t="e">
        <f>#REF!</f>
        <v>#REF!</v>
      </c>
      <c r="G249" s="156" t="e">
        <f>#REF!</f>
        <v>#REF!</v>
      </c>
      <c r="H249" s="113" t="s">
        <v>279</v>
      </c>
      <c r="I249" s="113" t="e">
        <f>#REF!</f>
        <v>#REF!</v>
      </c>
      <c r="J249" s="107" t="str">
        <f>'YARIŞMA BİLGİLERİ'!$F$21</f>
        <v>GENÇ KADINLAR</v>
      </c>
      <c r="K249" s="184" t="str">
        <f t="shared" si="3"/>
        <v>ANKARA-Federasyon Deneme Atletizm Yarışmaları</v>
      </c>
      <c r="L249" s="111" t="e">
        <f>#REF!</f>
        <v>#REF!</v>
      </c>
      <c r="M249" s="111" t="s">
        <v>270</v>
      </c>
    </row>
    <row r="250" spans="1:13" s="185" customFormat="1" ht="28.5" customHeight="1">
      <c r="A250" s="105">
        <v>603</v>
      </c>
      <c r="B250" s="153" t="s">
        <v>279</v>
      </c>
      <c r="C250" s="155" t="e">
        <f>#REF!</f>
        <v>#REF!</v>
      </c>
      <c r="D250" s="157" t="e">
        <f>#REF!</f>
        <v>#REF!</v>
      </c>
      <c r="E250" s="157" t="e">
        <f>#REF!</f>
        <v>#REF!</v>
      </c>
      <c r="F250" s="158" t="e">
        <f>#REF!</f>
        <v>#REF!</v>
      </c>
      <c r="G250" s="156" t="e">
        <f>#REF!</f>
        <v>#REF!</v>
      </c>
      <c r="H250" s="113" t="s">
        <v>279</v>
      </c>
      <c r="I250" s="113" t="e">
        <f>#REF!</f>
        <v>#REF!</v>
      </c>
      <c r="J250" s="107" t="str">
        <f>'YARIŞMA BİLGİLERİ'!$F$21</f>
        <v>GENÇ KADINLAR</v>
      </c>
      <c r="K250" s="184" t="str">
        <f t="shared" si="3"/>
        <v>ANKARA-Federasyon Deneme Atletizm Yarışmaları</v>
      </c>
      <c r="L250" s="111" t="e">
        <f>#REF!</f>
        <v>#REF!</v>
      </c>
      <c r="M250" s="111" t="s">
        <v>270</v>
      </c>
    </row>
    <row r="251" spans="1:13" s="185" customFormat="1" ht="28.5" customHeight="1">
      <c r="A251" s="105">
        <v>604</v>
      </c>
      <c r="B251" s="153" t="s">
        <v>279</v>
      </c>
      <c r="C251" s="155" t="e">
        <f>#REF!</f>
        <v>#REF!</v>
      </c>
      <c r="D251" s="157" t="e">
        <f>#REF!</f>
        <v>#REF!</v>
      </c>
      <c r="E251" s="157" t="e">
        <f>#REF!</f>
        <v>#REF!</v>
      </c>
      <c r="F251" s="158" t="e">
        <f>#REF!</f>
        <v>#REF!</v>
      </c>
      <c r="G251" s="156" t="e">
        <f>#REF!</f>
        <v>#REF!</v>
      </c>
      <c r="H251" s="113" t="s">
        <v>279</v>
      </c>
      <c r="I251" s="113" t="e">
        <f>#REF!</f>
        <v>#REF!</v>
      </c>
      <c r="J251" s="107" t="str">
        <f>'YARIŞMA BİLGİLERİ'!$F$21</f>
        <v>GENÇ KADINLAR</v>
      </c>
      <c r="K251" s="184" t="str">
        <f t="shared" si="3"/>
        <v>ANKARA-Federasyon Deneme Atletizm Yarışmaları</v>
      </c>
      <c r="L251" s="111" t="e">
        <f>#REF!</f>
        <v>#REF!</v>
      </c>
      <c r="M251" s="111" t="s">
        <v>270</v>
      </c>
    </row>
    <row r="252" spans="1:13" s="185" customFormat="1" ht="28.5" customHeight="1">
      <c r="A252" s="105">
        <v>605</v>
      </c>
      <c r="B252" s="153" t="s">
        <v>279</v>
      </c>
      <c r="C252" s="155" t="e">
        <f>#REF!</f>
        <v>#REF!</v>
      </c>
      <c r="D252" s="157" t="e">
        <f>#REF!</f>
        <v>#REF!</v>
      </c>
      <c r="E252" s="157" t="e">
        <f>#REF!</f>
        <v>#REF!</v>
      </c>
      <c r="F252" s="158" t="e">
        <f>#REF!</f>
        <v>#REF!</v>
      </c>
      <c r="G252" s="156" t="e">
        <f>#REF!</f>
        <v>#REF!</v>
      </c>
      <c r="H252" s="113" t="s">
        <v>279</v>
      </c>
      <c r="I252" s="113" t="e">
        <f>#REF!</f>
        <v>#REF!</v>
      </c>
      <c r="J252" s="107" t="str">
        <f>'YARIŞMA BİLGİLERİ'!$F$21</f>
        <v>GENÇ KADINLAR</v>
      </c>
      <c r="K252" s="184" t="str">
        <f t="shared" si="3"/>
        <v>ANKARA-Federasyon Deneme Atletizm Yarışmaları</v>
      </c>
      <c r="L252" s="111" t="e">
        <f>#REF!</f>
        <v>#REF!</v>
      </c>
      <c r="M252" s="111" t="s">
        <v>270</v>
      </c>
    </row>
    <row r="253" spans="1:13" s="185" customFormat="1" ht="28.5" customHeight="1">
      <c r="A253" s="105">
        <v>606</v>
      </c>
      <c r="B253" s="153" t="s">
        <v>279</v>
      </c>
      <c r="C253" s="155" t="e">
        <f>#REF!</f>
        <v>#REF!</v>
      </c>
      <c r="D253" s="157" t="e">
        <f>#REF!</f>
        <v>#REF!</v>
      </c>
      <c r="E253" s="157" t="e">
        <f>#REF!</f>
        <v>#REF!</v>
      </c>
      <c r="F253" s="158" t="e">
        <f>#REF!</f>
        <v>#REF!</v>
      </c>
      <c r="G253" s="156" t="e">
        <f>#REF!</f>
        <v>#REF!</v>
      </c>
      <c r="H253" s="113" t="s">
        <v>279</v>
      </c>
      <c r="I253" s="113" t="e">
        <f>#REF!</f>
        <v>#REF!</v>
      </c>
      <c r="J253" s="107" t="str">
        <f>'YARIŞMA BİLGİLERİ'!$F$21</f>
        <v>GENÇ KADINLAR</v>
      </c>
      <c r="K253" s="184" t="str">
        <f t="shared" si="3"/>
        <v>ANKARA-Federasyon Deneme Atletizm Yarışmaları</v>
      </c>
      <c r="L253" s="111" t="e">
        <f>#REF!</f>
        <v>#REF!</v>
      </c>
      <c r="M253" s="111" t="s">
        <v>270</v>
      </c>
    </row>
    <row r="254" spans="1:13" s="185" customFormat="1" ht="28.5" customHeight="1">
      <c r="A254" s="105">
        <v>607</v>
      </c>
      <c r="B254" s="153" t="s">
        <v>279</v>
      </c>
      <c r="C254" s="155" t="e">
        <f>#REF!</f>
        <v>#REF!</v>
      </c>
      <c r="D254" s="157" t="e">
        <f>#REF!</f>
        <v>#REF!</v>
      </c>
      <c r="E254" s="157" t="e">
        <f>#REF!</f>
        <v>#REF!</v>
      </c>
      <c r="F254" s="158" t="e">
        <f>#REF!</f>
        <v>#REF!</v>
      </c>
      <c r="G254" s="156" t="e">
        <f>#REF!</f>
        <v>#REF!</v>
      </c>
      <c r="H254" s="113" t="s">
        <v>279</v>
      </c>
      <c r="I254" s="113" t="e">
        <f>#REF!</f>
        <v>#REF!</v>
      </c>
      <c r="J254" s="107" t="str">
        <f>'YARIŞMA BİLGİLERİ'!$F$21</f>
        <v>GENÇ KADINLAR</v>
      </c>
      <c r="K254" s="184" t="str">
        <f t="shared" si="3"/>
        <v>ANKARA-Federasyon Deneme Atletizm Yarışmaları</v>
      </c>
      <c r="L254" s="111" t="e">
        <f>#REF!</f>
        <v>#REF!</v>
      </c>
      <c r="M254" s="111" t="s">
        <v>270</v>
      </c>
    </row>
    <row r="255" spans="1:13" s="185" customFormat="1" ht="28.5" customHeight="1">
      <c r="A255" s="105">
        <v>608</v>
      </c>
      <c r="B255" s="153" t="s">
        <v>279</v>
      </c>
      <c r="C255" s="155" t="e">
        <f>#REF!</f>
        <v>#REF!</v>
      </c>
      <c r="D255" s="157" t="e">
        <f>#REF!</f>
        <v>#REF!</v>
      </c>
      <c r="E255" s="157" t="e">
        <f>#REF!</f>
        <v>#REF!</v>
      </c>
      <c r="F255" s="158" t="e">
        <f>#REF!</f>
        <v>#REF!</v>
      </c>
      <c r="G255" s="156" t="e">
        <f>#REF!</f>
        <v>#REF!</v>
      </c>
      <c r="H255" s="113" t="s">
        <v>279</v>
      </c>
      <c r="I255" s="113" t="e">
        <f>#REF!</f>
        <v>#REF!</v>
      </c>
      <c r="J255" s="107" t="str">
        <f>'YARIŞMA BİLGİLERİ'!$F$21</f>
        <v>GENÇ KADINLAR</v>
      </c>
      <c r="K255" s="184" t="str">
        <f t="shared" si="3"/>
        <v>ANKARA-Federasyon Deneme Atletizm Yarışmaları</v>
      </c>
      <c r="L255" s="111" t="e">
        <f>#REF!</f>
        <v>#REF!</v>
      </c>
      <c r="M255" s="111" t="s">
        <v>270</v>
      </c>
    </row>
    <row r="256" spans="1:13" s="185" customFormat="1" ht="28.5" customHeight="1">
      <c r="A256" s="105">
        <v>609</v>
      </c>
      <c r="B256" s="153" t="s">
        <v>279</v>
      </c>
      <c r="C256" s="155" t="e">
        <f>#REF!</f>
        <v>#REF!</v>
      </c>
      <c r="D256" s="157" t="e">
        <f>#REF!</f>
        <v>#REF!</v>
      </c>
      <c r="E256" s="157" t="e">
        <f>#REF!</f>
        <v>#REF!</v>
      </c>
      <c r="F256" s="158" t="e">
        <f>#REF!</f>
        <v>#REF!</v>
      </c>
      <c r="G256" s="156" t="e">
        <f>#REF!</f>
        <v>#REF!</v>
      </c>
      <c r="H256" s="113" t="s">
        <v>279</v>
      </c>
      <c r="I256" s="113" t="e">
        <f>#REF!</f>
        <v>#REF!</v>
      </c>
      <c r="J256" s="107" t="str">
        <f>'YARIŞMA BİLGİLERİ'!$F$21</f>
        <v>GENÇ KADINLAR</v>
      </c>
      <c r="K256" s="184" t="str">
        <f t="shared" si="3"/>
        <v>ANKARA-Federasyon Deneme Atletizm Yarışmaları</v>
      </c>
      <c r="L256" s="111" t="e">
        <f>#REF!</f>
        <v>#REF!</v>
      </c>
      <c r="M256" s="111" t="s">
        <v>270</v>
      </c>
    </row>
    <row r="257" spans="1:13" s="185" customFormat="1" ht="28.5" customHeight="1">
      <c r="A257" s="105">
        <v>610</v>
      </c>
      <c r="B257" s="115" t="s">
        <v>223</v>
      </c>
      <c r="C257" s="106" t="e">
        <f>#REF!</f>
        <v>#REF!</v>
      </c>
      <c r="D257" s="110" t="e">
        <f>#REF!</f>
        <v>#REF!</v>
      </c>
      <c r="E257" s="110" t="e">
        <f>#REF!</f>
        <v>#REF!</v>
      </c>
      <c r="F257" s="112" t="e">
        <f>#REF!</f>
        <v>#REF!</v>
      </c>
      <c r="G257" s="113" t="e">
        <f>#REF!</f>
        <v>#REF!</v>
      </c>
      <c r="H257" s="113" t="s">
        <v>218</v>
      </c>
      <c r="I257" s="113" t="e">
        <f>#REF!</f>
        <v>#REF!</v>
      </c>
      <c r="J257" s="107" t="str">
        <f>'YARIŞMA BİLGİLERİ'!$F$21</f>
        <v>GENÇ KADINLAR</v>
      </c>
      <c r="K257" s="110" t="str">
        <f t="shared" si="3"/>
        <v>ANKARA-Federasyon Deneme Atletizm Yarışmaları</v>
      </c>
      <c r="L257" s="111" t="e">
        <f>#REF!</f>
        <v>#REF!</v>
      </c>
      <c r="M257" s="111" t="s">
        <v>270</v>
      </c>
    </row>
    <row r="258" spans="1:13" s="185" customFormat="1" ht="28.5" customHeight="1">
      <c r="A258" s="105">
        <v>611</v>
      </c>
      <c r="B258" s="115" t="s">
        <v>223</v>
      </c>
      <c r="C258" s="106" t="e">
        <f>#REF!</f>
        <v>#REF!</v>
      </c>
      <c r="D258" s="110" t="e">
        <f>#REF!</f>
        <v>#REF!</v>
      </c>
      <c r="E258" s="110" t="e">
        <f>#REF!</f>
        <v>#REF!</v>
      </c>
      <c r="F258" s="112" t="e">
        <f>#REF!</f>
        <v>#REF!</v>
      </c>
      <c r="G258" s="113" t="e">
        <f>#REF!</f>
        <v>#REF!</v>
      </c>
      <c r="H258" s="113" t="s">
        <v>218</v>
      </c>
      <c r="I258" s="113" t="e">
        <f>#REF!</f>
        <v>#REF!</v>
      </c>
      <c r="J258" s="107" t="str">
        <f>'YARIŞMA BİLGİLERİ'!$F$21</f>
        <v>GENÇ KADINLAR</v>
      </c>
      <c r="K258" s="110" t="str">
        <f t="shared" si="3"/>
        <v>ANKARA-Federasyon Deneme Atletizm Yarışmaları</v>
      </c>
      <c r="L258" s="111" t="e">
        <f>#REF!</f>
        <v>#REF!</v>
      </c>
      <c r="M258" s="111" t="s">
        <v>270</v>
      </c>
    </row>
    <row r="259" spans="1:13" s="185" customFormat="1" ht="28.5" customHeight="1">
      <c r="A259" s="105">
        <v>612</v>
      </c>
      <c r="B259" s="115" t="s">
        <v>223</v>
      </c>
      <c r="C259" s="106" t="e">
        <f>#REF!</f>
        <v>#REF!</v>
      </c>
      <c r="D259" s="110" t="e">
        <f>#REF!</f>
        <v>#REF!</v>
      </c>
      <c r="E259" s="110" t="e">
        <f>#REF!</f>
        <v>#REF!</v>
      </c>
      <c r="F259" s="112" t="e">
        <f>#REF!</f>
        <v>#REF!</v>
      </c>
      <c r="G259" s="113" t="e">
        <f>#REF!</f>
        <v>#REF!</v>
      </c>
      <c r="H259" s="113" t="s">
        <v>218</v>
      </c>
      <c r="I259" s="113" t="e">
        <f>#REF!</f>
        <v>#REF!</v>
      </c>
      <c r="J259" s="107" t="str">
        <f>'YARIŞMA BİLGİLERİ'!$F$21</f>
        <v>GENÇ KADINLAR</v>
      </c>
      <c r="K259" s="110" t="str">
        <f aca="true" t="shared" si="4" ref="K259:K322">CONCATENATE(K$1,"-",A$1)</f>
        <v>ANKARA-Federasyon Deneme Atletizm Yarışmaları</v>
      </c>
      <c r="L259" s="111" t="e">
        <f>#REF!</f>
        <v>#REF!</v>
      </c>
      <c r="M259" s="111" t="s">
        <v>270</v>
      </c>
    </row>
    <row r="260" spans="1:13" s="185" customFormat="1" ht="28.5" customHeight="1">
      <c r="A260" s="105">
        <v>613</v>
      </c>
      <c r="B260" s="115" t="s">
        <v>223</v>
      </c>
      <c r="C260" s="106" t="e">
        <f>#REF!</f>
        <v>#REF!</v>
      </c>
      <c r="D260" s="110" t="e">
        <f>#REF!</f>
        <v>#REF!</v>
      </c>
      <c r="E260" s="110" t="e">
        <f>#REF!</f>
        <v>#REF!</v>
      </c>
      <c r="F260" s="112" t="e">
        <f>#REF!</f>
        <v>#REF!</v>
      </c>
      <c r="G260" s="113" t="e">
        <f>#REF!</f>
        <v>#REF!</v>
      </c>
      <c r="H260" s="113" t="s">
        <v>218</v>
      </c>
      <c r="I260" s="113" t="e">
        <f>#REF!</f>
        <v>#REF!</v>
      </c>
      <c r="J260" s="107" t="str">
        <f>'YARIŞMA BİLGİLERİ'!$F$21</f>
        <v>GENÇ KADINLAR</v>
      </c>
      <c r="K260" s="110" t="str">
        <f t="shared" si="4"/>
        <v>ANKARA-Federasyon Deneme Atletizm Yarışmaları</v>
      </c>
      <c r="L260" s="111" t="e">
        <f>#REF!</f>
        <v>#REF!</v>
      </c>
      <c r="M260" s="111" t="s">
        <v>270</v>
      </c>
    </row>
    <row r="261" spans="1:13" s="185" customFormat="1" ht="28.5" customHeight="1">
      <c r="A261" s="105">
        <v>614</v>
      </c>
      <c r="B261" s="115" t="s">
        <v>223</v>
      </c>
      <c r="C261" s="106" t="e">
        <f>#REF!</f>
        <v>#REF!</v>
      </c>
      <c r="D261" s="110" t="e">
        <f>#REF!</f>
        <v>#REF!</v>
      </c>
      <c r="E261" s="110" t="e">
        <f>#REF!</f>
        <v>#REF!</v>
      </c>
      <c r="F261" s="112" t="e">
        <f>#REF!</f>
        <v>#REF!</v>
      </c>
      <c r="G261" s="113" t="e">
        <f>#REF!</f>
        <v>#REF!</v>
      </c>
      <c r="H261" s="113" t="s">
        <v>218</v>
      </c>
      <c r="I261" s="113" t="e">
        <f>#REF!</f>
        <v>#REF!</v>
      </c>
      <c r="J261" s="107" t="str">
        <f>'YARIŞMA BİLGİLERİ'!$F$21</f>
        <v>GENÇ KADINLAR</v>
      </c>
      <c r="K261" s="110" t="str">
        <f t="shared" si="4"/>
        <v>ANKARA-Federasyon Deneme Atletizm Yarışmaları</v>
      </c>
      <c r="L261" s="111" t="e">
        <f>#REF!</f>
        <v>#REF!</v>
      </c>
      <c r="M261" s="111" t="s">
        <v>270</v>
      </c>
    </row>
    <row r="262" spans="1:13" s="185" customFormat="1" ht="28.5" customHeight="1">
      <c r="A262" s="105">
        <v>635</v>
      </c>
      <c r="B262" s="115" t="s">
        <v>223</v>
      </c>
      <c r="C262" s="106" t="e">
        <f>#REF!</f>
        <v>#REF!</v>
      </c>
      <c r="D262" s="110" t="e">
        <f>#REF!</f>
        <v>#REF!</v>
      </c>
      <c r="E262" s="110" t="e">
        <f>#REF!</f>
        <v>#REF!</v>
      </c>
      <c r="F262" s="112" t="e">
        <f>#REF!</f>
        <v>#REF!</v>
      </c>
      <c r="G262" s="113" t="e">
        <f>#REF!</f>
        <v>#REF!</v>
      </c>
      <c r="H262" s="113" t="s">
        <v>218</v>
      </c>
      <c r="I262" s="113" t="e">
        <f>#REF!</f>
        <v>#REF!</v>
      </c>
      <c r="J262" s="107" t="str">
        <f>'YARIŞMA BİLGİLERİ'!$F$21</f>
        <v>GENÇ KADINLAR</v>
      </c>
      <c r="K262" s="110" t="str">
        <f t="shared" si="4"/>
        <v>ANKARA-Federasyon Deneme Atletizm Yarışmaları</v>
      </c>
      <c r="L262" s="111" t="e">
        <f>#REF!</f>
        <v>#REF!</v>
      </c>
      <c r="M262" s="111" t="s">
        <v>270</v>
      </c>
    </row>
    <row r="263" spans="1:13" s="185" customFormat="1" ht="28.5" customHeight="1">
      <c r="A263" s="105">
        <v>636</v>
      </c>
      <c r="B263" s="115" t="s">
        <v>223</v>
      </c>
      <c r="C263" s="106" t="e">
        <f>#REF!</f>
        <v>#REF!</v>
      </c>
      <c r="D263" s="110" t="e">
        <f>#REF!</f>
        <v>#REF!</v>
      </c>
      <c r="E263" s="110" t="e">
        <f>#REF!</f>
        <v>#REF!</v>
      </c>
      <c r="F263" s="112" t="e">
        <f>#REF!</f>
        <v>#REF!</v>
      </c>
      <c r="G263" s="113" t="e">
        <f>#REF!</f>
        <v>#REF!</v>
      </c>
      <c r="H263" s="113" t="s">
        <v>218</v>
      </c>
      <c r="I263" s="113" t="e">
        <f>#REF!</f>
        <v>#REF!</v>
      </c>
      <c r="J263" s="107" t="str">
        <f>'YARIŞMA BİLGİLERİ'!$F$21</f>
        <v>GENÇ KADINLAR</v>
      </c>
      <c r="K263" s="110" t="str">
        <f t="shared" si="4"/>
        <v>ANKARA-Federasyon Deneme Atletizm Yarışmaları</v>
      </c>
      <c r="L263" s="111" t="e">
        <f>#REF!</f>
        <v>#REF!</v>
      </c>
      <c r="M263" s="111" t="s">
        <v>270</v>
      </c>
    </row>
    <row r="264" spans="1:13" s="185" customFormat="1" ht="28.5" customHeight="1">
      <c r="A264" s="105">
        <v>637</v>
      </c>
      <c r="B264" s="115" t="s">
        <v>223</v>
      </c>
      <c r="C264" s="106" t="e">
        <f>#REF!</f>
        <v>#REF!</v>
      </c>
      <c r="D264" s="110" t="e">
        <f>#REF!</f>
        <v>#REF!</v>
      </c>
      <c r="E264" s="110" t="e">
        <f>#REF!</f>
        <v>#REF!</v>
      </c>
      <c r="F264" s="112" t="e">
        <f>#REF!</f>
        <v>#REF!</v>
      </c>
      <c r="G264" s="113" t="e">
        <f>#REF!</f>
        <v>#REF!</v>
      </c>
      <c r="H264" s="113" t="s">
        <v>218</v>
      </c>
      <c r="I264" s="113" t="e">
        <f>#REF!</f>
        <v>#REF!</v>
      </c>
      <c r="J264" s="107" t="str">
        <f>'YARIŞMA BİLGİLERİ'!$F$21</f>
        <v>GENÇ KADINLAR</v>
      </c>
      <c r="K264" s="110" t="str">
        <f t="shared" si="4"/>
        <v>ANKARA-Federasyon Deneme Atletizm Yarışmaları</v>
      </c>
      <c r="L264" s="111" t="e">
        <f>#REF!</f>
        <v>#REF!</v>
      </c>
      <c r="M264" s="111" t="s">
        <v>270</v>
      </c>
    </row>
    <row r="265" spans="1:13" s="185" customFormat="1" ht="28.5" customHeight="1">
      <c r="A265" s="105">
        <v>638</v>
      </c>
      <c r="B265" s="115" t="s">
        <v>223</v>
      </c>
      <c r="C265" s="106" t="e">
        <f>#REF!</f>
        <v>#REF!</v>
      </c>
      <c r="D265" s="110" t="e">
        <f>#REF!</f>
        <v>#REF!</v>
      </c>
      <c r="E265" s="110" t="e">
        <f>#REF!</f>
        <v>#REF!</v>
      </c>
      <c r="F265" s="112" t="e">
        <f>#REF!</f>
        <v>#REF!</v>
      </c>
      <c r="G265" s="113" t="e">
        <f>#REF!</f>
        <v>#REF!</v>
      </c>
      <c r="H265" s="113" t="s">
        <v>218</v>
      </c>
      <c r="I265" s="113" t="e">
        <f>#REF!</f>
        <v>#REF!</v>
      </c>
      <c r="J265" s="107" t="str">
        <f>'YARIŞMA BİLGİLERİ'!$F$21</f>
        <v>GENÇ KADINLAR</v>
      </c>
      <c r="K265" s="110" t="str">
        <f t="shared" si="4"/>
        <v>ANKARA-Federasyon Deneme Atletizm Yarışmaları</v>
      </c>
      <c r="L265" s="111" t="e">
        <f>#REF!</f>
        <v>#REF!</v>
      </c>
      <c r="M265" s="111" t="s">
        <v>270</v>
      </c>
    </row>
    <row r="266" spans="1:13" s="185" customFormat="1" ht="28.5" customHeight="1">
      <c r="A266" s="105">
        <v>639</v>
      </c>
      <c r="B266" s="115" t="s">
        <v>223</v>
      </c>
      <c r="C266" s="106" t="e">
        <f>#REF!</f>
        <v>#REF!</v>
      </c>
      <c r="D266" s="110" t="e">
        <f>#REF!</f>
        <v>#REF!</v>
      </c>
      <c r="E266" s="110" t="e">
        <f>#REF!</f>
        <v>#REF!</v>
      </c>
      <c r="F266" s="112" t="e">
        <f>#REF!</f>
        <v>#REF!</v>
      </c>
      <c r="G266" s="113" t="e">
        <f>#REF!</f>
        <v>#REF!</v>
      </c>
      <c r="H266" s="113" t="s">
        <v>218</v>
      </c>
      <c r="I266" s="113" t="e">
        <f>#REF!</f>
        <v>#REF!</v>
      </c>
      <c r="J266" s="107" t="str">
        <f>'YARIŞMA BİLGİLERİ'!$F$21</f>
        <v>GENÇ KADINLAR</v>
      </c>
      <c r="K266" s="110" t="str">
        <f t="shared" si="4"/>
        <v>ANKARA-Federasyon Deneme Atletizm Yarışmaları</v>
      </c>
      <c r="L266" s="111" t="e">
        <f>#REF!</f>
        <v>#REF!</v>
      </c>
      <c r="M266" s="111" t="s">
        <v>270</v>
      </c>
    </row>
    <row r="267" spans="1:13" s="185" customFormat="1" ht="28.5" customHeight="1">
      <c r="A267" s="105">
        <v>640</v>
      </c>
      <c r="B267" s="115" t="s">
        <v>223</v>
      </c>
      <c r="C267" s="106" t="e">
        <f>#REF!</f>
        <v>#REF!</v>
      </c>
      <c r="D267" s="110" t="e">
        <f>#REF!</f>
        <v>#REF!</v>
      </c>
      <c r="E267" s="110" t="e">
        <f>#REF!</f>
        <v>#REF!</v>
      </c>
      <c r="F267" s="112" t="e">
        <f>#REF!</f>
        <v>#REF!</v>
      </c>
      <c r="G267" s="113" t="e">
        <f>#REF!</f>
        <v>#REF!</v>
      </c>
      <c r="H267" s="113" t="s">
        <v>218</v>
      </c>
      <c r="I267" s="113" t="e">
        <f>#REF!</f>
        <v>#REF!</v>
      </c>
      <c r="J267" s="107" t="str">
        <f>'YARIŞMA BİLGİLERİ'!$F$21</f>
        <v>GENÇ KADINLAR</v>
      </c>
      <c r="K267" s="110" t="str">
        <f t="shared" si="4"/>
        <v>ANKARA-Federasyon Deneme Atletizm Yarışmaları</v>
      </c>
      <c r="L267" s="111" t="e">
        <f>#REF!</f>
        <v>#REF!</v>
      </c>
      <c r="M267" s="111" t="s">
        <v>270</v>
      </c>
    </row>
    <row r="268" spans="1:13" s="185" customFormat="1" ht="28.5" customHeight="1">
      <c r="A268" s="105">
        <v>641</v>
      </c>
      <c r="B268" s="115" t="s">
        <v>223</v>
      </c>
      <c r="C268" s="106" t="e">
        <f>#REF!</f>
        <v>#REF!</v>
      </c>
      <c r="D268" s="110" t="e">
        <f>#REF!</f>
        <v>#REF!</v>
      </c>
      <c r="E268" s="110" t="e">
        <f>#REF!</f>
        <v>#REF!</v>
      </c>
      <c r="F268" s="112" t="e">
        <f>#REF!</f>
        <v>#REF!</v>
      </c>
      <c r="G268" s="113" t="e">
        <f>#REF!</f>
        <v>#REF!</v>
      </c>
      <c r="H268" s="113" t="s">
        <v>218</v>
      </c>
      <c r="I268" s="113" t="e">
        <f>#REF!</f>
        <v>#REF!</v>
      </c>
      <c r="J268" s="107" t="str">
        <f>'YARIŞMA BİLGİLERİ'!$F$21</f>
        <v>GENÇ KADINLAR</v>
      </c>
      <c r="K268" s="110" t="str">
        <f t="shared" si="4"/>
        <v>ANKARA-Federasyon Deneme Atletizm Yarışmaları</v>
      </c>
      <c r="L268" s="111" t="e">
        <f>#REF!</f>
        <v>#REF!</v>
      </c>
      <c r="M268" s="111" t="s">
        <v>270</v>
      </c>
    </row>
    <row r="269" spans="1:13" s="185" customFormat="1" ht="28.5" customHeight="1">
      <c r="A269" s="105">
        <v>642</v>
      </c>
      <c r="B269" s="115" t="s">
        <v>223</v>
      </c>
      <c r="C269" s="106" t="e">
        <f>#REF!</f>
        <v>#REF!</v>
      </c>
      <c r="D269" s="110" t="e">
        <f>#REF!</f>
        <v>#REF!</v>
      </c>
      <c r="E269" s="110" t="e">
        <f>#REF!</f>
        <v>#REF!</v>
      </c>
      <c r="F269" s="112" t="e">
        <f>#REF!</f>
        <v>#REF!</v>
      </c>
      <c r="G269" s="113" t="e">
        <f>#REF!</f>
        <v>#REF!</v>
      </c>
      <c r="H269" s="113" t="s">
        <v>218</v>
      </c>
      <c r="I269" s="113" t="e">
        <f>#REF!</f>
        <v>#REF!</v>
      </c>
      <c r="J269" s="107" t="str">
        <f>'YARIŞMA BİLGİLERİ'!$F$21</f>
        <v>GENÇ KADINLAR</v>
      </c>
      <c r="K269" s="110" t="str">
        <f t="shared" si="4"/>
        <v>ANKARA-Federasyon Deneme Atletizm Yarışmaları</v>
      </c>
      <c r="L269" s="111" t="e">
        <f>#REF!</f>
        <v>#REF!</v>
      </c>
      <c r="M269" s="111" t="s">
        <v>270</v>
      </c>
    </row>
    <row r="270" spans="1:13" s="185" customFormat="1" ht="28.5" customHeight="1">
      <c r="A270" s="105">
        <v>643</v>
      </c>
      <c r="B270" s="115" t="s">
        <v>223</v>
      </c>
      <c r="C270" s="106" t="e">
        <f>#REF!</f>
        <v>#REF!</v>
      </c>
      <c r="D270" s="110" t="e">
        <f>#REF!</f>
        <v>#REF!</v>
      </c>
      <c r="E270" s="110" t="e">
        <f>#REF!</f>
        <v>#REF!</v>
      </c>
      <c r="F270" s="112" t="e">
        <f>#REF!</f>
        <v>#REF!</v>
      </c>
      <c r="G270" s="113" t="e">
        <f>#REF!</f>
        <v>#REF!</v>
      </c>
      <c r="H270" s="113" t="s">
        <v>218</v>
      </c>
      <c r="I270" s="113" t="e">
        <f>#REF!</f>
        <v>#REF!</v>
      </c>
      <c r="J270" s="107" t="str">
        <f>'YARIŞMA BİLGİLERİ'!$F$21</f>
        <v>GENÇ KADINLAR</v>
      </c>
      <c r="K270" s="110" t="str">
        <f t="shared" si="4"/>
        <v>ANKARA-Federasyon Deneme Atletizm Yarışmaları</v>
      </c>
      <c r="L270" s="111" t="e">
        <f>#REF!</f>
        <v>#REF!</v>
      </c>
      <c r="M270" s="111" t="s">
        <v>270</v>
      </c>
    </row>
    <row r="271" spans="1:13" s="185" customFormat="1" ht="28.5" customHeight="1">
      <c r="A271" s="105">
        <v>644</v>
      </c>
      <c r="B271" s="115" t="s">
        <v>223</v>
      </c>
      <c r="C271" s="106" t="e">
        <f>#REF!</f>
        <v>#REF!</v>
      </c>
      <c r="D271" s="110" t="e">
        <f>#REF!</f>
        <v>#REF!</v>
      </c>
      <c r="E271" s="110" t="e">
        <f>#REF!</f>
        <v>#REF!</v>
      </c>
      <c r="F271" s="112" t="e">
        <f>#REF!</f>
        <v>#REF!</v>
      </c>
      <c r="G271" s="113" t="e">
        <f>#REF!</f>
        <v>#REF!</v>
      </c>
      <c r="H271" s="113" t="s">
        <v>218</v>
      </c>
      <c r="I271" s="113" t="e">
        <f>#REF!</f>
        <v>#REF!</v>
      </c>
      <c r="J271" s="107" t="str">
        <f>'YARIŞMA BİLGİLERİ'!$F$21</f>
        <v>GENÇ KADINLAR</v>
      </c>
      <c r="K271" s="110" t="str">
        <f t="shared" si="4"/>
        <v>ANKARA-Federasyon Deneme Atletizm Yarışmaları</v>
      </c>
      <c r="L271" s="111" t="e">
        <f>#REF!</f>
        <v>#REF!</v>
      </c>
      <c r="M271" s="111" t="s">
        <v>270</v>
      </c>
    </row>
    <row r="272" spans="1:13" s="185" customFormat="1" ht="28.5" customHeight="1">
      <c r="A272" s="105">
        <v>645</v>
      </c>
      <c r="B272" s="115" t="s">
        <v>223</v>
      </c>
      <c r="C272" s="106" t="e">
        <f>#REF!</f>
        <v>#REF!</v>
      </c>
      <c r="D272" s="110" t="e">
        <f>#REF!</f>
        <v>#REF!</v>
      </c>
      <c r="E272" s="110" t="e">
        <f>#REF!</f>
        <v>#REF!</v>
      </c>
      <c r="F272" s="112" t="e">
        <f>#REF!</f>
        <v>#REF!</v>
      </c>
      <c r="G272" s="113" t="e">
        <f>#REF!</f>
        <v>#REF!</v>
      </c>
      <c r="H272" s="113" t="s">
        <v>218</v>
      </c>
      <c r="I272" s="113" t="e">
        <f>#REF!</f>
        <v>#REF!</v>
      </c>
      <c r="J272" s="107" t="str">
        <f>'YARIŞMA BİLGİLERİ'!$F$21</f>
        <v>GENÇ KADINLAR</v>
      </c>
      <c r="K272" s="110" t="str">
        <f t="shared" si="4"/>
        <v>ANKARA-Federasyon Deneme Atletizm Yarışmaları</v>
      </c>
      <c r="L272" s="111" t="e">
        <f>#REF!</f>
        <v>#REF!</v>
      </c>
      <c r="M272" s="111" t="s">
        <v>270</v>
      </c>
    </row>
    <row r="273" spans="1:13" s="185" customFormat="1" ht="28.5" customHeight="1">
      <c r="A273" s="105">
        <v>646</v>
      </c>
      <c r="B273" s="115" t="s">
        <v>223</v>
      </c>
      <c r="C273" s="106" t="e">
        <f>#REF!</f>
        <v>#REF!</v>
      </c>
      <c r="D273" s="110" t="e">
        <f>#REF!</f>
        <v>#REF!</v>
      </c>
      <c r="E273" s="110" t="e">
        <f>#REF!</f>
        <v>#REF!</v>
      </c>
      <c r="F273" s="112" t="e">
        <f>#REF!</f>
        <v>#REF!</v>
      </c>
      <c r="G273" s="113" t="e">
        <f>#REF!</f>
        <v>#REF!</v>
      </c>
      <c r="H273" s="113" t="s">
        <v>218</v>
      </c>
      <c r="I273" s="113" t="e">
        <f>#REF!</f>
        <v>#REF!</v>
      </c>
      <c r="J273" s="107" t="str">
        <f>'YARIŞMA BİLGİLERİ'!$F$21</f>
        <v>GENÇ KADINLAR</v>
      </c>
      <c r="K273" s="110" t="str">
        <f t="shared" si="4"/>
        <v>ANKARA-Federasyon Deneme Atletizm Yarışmaları</v>
      </c>
      <c r="L273" s="111" t="e">
        <f>#REF!</f>
        <v>#REF!</v>
      </c>
      <c r="M273" s="111" t="s">
        <v>270</v>
      </c>
    </row>
    <row r="274" spans="1:13" s="185" customFormat="1" ht="28.5" customHeight="1">
      <c r="A274" s="105">
        <v>647</v>
      </c>
      <c r="B274" s="115" t="s">
        <v>223</v>
      </c>
      <c r="C274" s="106" t="e">
        <f>#REF!</f>
        <v>#REF!</v>
      </c>
      <c r="D274" s="110" t="e">
        <f>#REF!</f>
        <v>#REF!</v>
      </c>
      <c r="E274" s="110" t="e">
        <f>#REF!</f>
        <v>#REF!</v>
      </c>
      <c r="F274" s="112" t="e">
        <f>#REF!</f>
        <v>#REF!</v>
      </c>
      <c r="G274" s="113" t="e">
        <f>#REF!</f>
        <v>#REF!</v>
      </c>
      <c r="H274" s="113" t="s">
        <v>218</v>
      </c>
      <c r="I274" s="113" t="e">
        <f>#REF!</f>
        <v>#REF!</v>
      </c>
      <c r="J274" s="107" t="str">
        <f>'YARIŞMA BİLGİLERİ'!$F$21</f>
        <v>GENÇ KADINLAR</v>
      </c>
      <c r="K274" s="110" t="str">
        <f t="shared" si="4"/>
        <v>ANKARA-Federasyon Deneme Atletizm Yarışmaları</v>
      </c>
      <c r="L274" s="111" t="e">
        <f>#REF!</f>
        <v>#REF!</v>
      </c>
      <c r="M274" s="111" t="s">
        <v>270</v>
      </c>
    </row>
    <row r="275" spans="1:13" s="185" customFormat="1" ht="28.5" customHeight="1">
      <c r="A275" s="105">
        <v>648</v>
      </c>
      <c r="B275" s="115" t="s">
        <v>223</v>
      </c>
      <c r="C275" s="106" t="e">
        <f>#REF!</f>
        <v>#REF!</v>
      </c>
      <c r="D275" s="110" t="e">
        <f>#REF!</f>
        <v>#REF!</v>
      </c>
      <c r="E275" s="110" t="e">
        <f>#REF!</f>
        <v>#REF!</v>
      </c>
      <c r="F275" s="112" t="e">
        <f>#REF!</f>
        <v>#REF!</v>
      </c>
      <c r="G275" s="113" t="e">
        <f>#REF!</f>
        <v>#REF!</v>
      </c>
      <c r="H275" s="113" t="s">
        <v>218</v>
      </c>
      <c r="I275" s="113" t="e">
        <f>#REF!</f>
        <v>#REF!</v>
      </c>
      <c r="J275" s="107" t="str">
        <f>'YARIŞMA BİLGİLERİ'!$F$21</f>
        <v>GENÇ KADINLAR</v>
      </c>
      <c r="K275" s="110" t="str">
        <f t="shared" si="4"/>
        <v>ANKARA-Federasyon Deneme Atletizm Yarışmaları</v>
      </c>
      <c r="L275" s="111" t="e">
        <f>#REF!</f>
        <v>#REF!</v>
      </c>
      <c r="M275" s="111" t="s">
        <v>270</v>
      </c>
    </row>
    <row r="276" spans="1:13" s="185" customFormat="1" ht="28.5" customHeight="1">
      <c r="A276" s="105">
        <v>649</v>
      </c>
      <c r="B276" s="115" t="s">
        <v>223</v>
      </c>
      <c r="C276" s="106" t="e">
        <f>#REF!</f>
        <v>#REF!</v>
      </c>
      <c r="D276" s="110" t="e">
        <f>#REF!</f>
        <v>#REF!</v>
      </c>
      <c r="E276" s="110" t="e">
        <f>#REF!</f>
        <v>#REF!</v>
      </c>
      <c r="F276" s="112" t="e">
        <f>#REF!</f>
        <v>#REF!</v>
      </c>
      <c r="G276" s="113" t="e">
        <f>#REF!</f>
        <v>#REF!</v>
      </c>
      <c r="H276" s="113" t="s">
        <v>218</v>
      </c>
      <c r="I276" s="113" t="e">
        <f>#REF!</f>
        <v>#REF!</v>
      </c>
      <c r="J276" s="107" t="str">
        <f>'YARIŞMA BİLGİLERİ'!$F$21</f>
        <v>GENÇ KADINLAR</v>
      </c>
      <c r="K276" s="110" t="str">
        <f t="shared" si="4"/>
        <v>ANKARA-Federasyon Deneme Atletizm Yarışmaları</v>
      </c>
      <c r="L276" s="111" t="e">
        <f>#REF!</f>
        <v>#REF!</v>
      </c>
      <c r="M276" s="111" t="s">
        <v>270</v>
      </c>
    </row>
    <row r="277" spans="1:13" s="185" customFormat="1" ht="28.5" customHeight="1">
      <c r="A277" s="105">
        <v>650</v>
      </c>
      <c r="B277" s="115" t="s">
        <v>223</v>
      </c>
      <c r="C277" s="106" t="e">
        <f>#REF!</f>
        <v>#REF!</v>
      </c>
      <c r="D277" s="110" t="e">
        <f>#REF!</f>
        <v>#REF!</v>
      </c>
      <c r="E277" s="110" t="e">
        <f>#REF!</f>
        <v>#REF!</v>
      </c>
      <c r="F277" s="112" t="e">
        <f>#REF!</f>
        <v>#REF!</v>
      </c>
      <c r="G277" s="113" t="e">
        <f>#REF!</f>
        <v>#REF!</v>
      </c>
      <c r="H277" s="113" t="s">
        <v>218</v>
      </c>
      <c r="I277" s="113" t="e">
        <f>#REF!</f>
        <v>#REF!</v>
      </c>
      <c r="J277" s="107" t="str">
        <f>'YARIŞMA BİLGİLERİ'!$F$21</f>
        <v>GENÇ KADINLAR</v>
      </c>
      <c r="K277" s="110" t="str">
        <f t="shared" si="4"/>
        <v>ANKARA-Federasyon Deneme Atletizm Yarışmaları</v>
      </c>
      <c r="L277" s="111" t="e">
        <f>#REF!</f>
        <v>#REF!</v>
      </c>
      <c r="M277" s="111" t="s">
        <v>270</v>
      </c>
    </row>
    <row r="278" spans="1:13" s="185" customFormat="1" ht="28.5" customHeight="1">
      <c r="A278" s="105">
        <v>651</v>
      </c>
      <c r="B278" s="115" t="s">
        <v>223</v>
      </c>
      <c r="C278" s="106" t="e">
        <f>#REF!</f>
        <v>#REF!</v>
      </c>
      <c r="D278" s="110" t="e">
        <f>#REF!</f>
        <v>#REF!</v>
      </c>
      <c r="E278" s="110" t="e">
        <f>#REF!</f>
        <v>#REF!</v>
      </c>
      <c r="F278" s="112" t="e">
        <f>#REF!</f>
        <v>#REF!</v>
      </c>
      <c r="G278" s="113" t="e">
        <f>#REF!</f>
        <v>#REF!</v>
      </c>
      <c r="H278" s="113" t="s">
        <v>218</v>
      </c>
      <c r="I278" s="113" t="e">
        <f>#REF!</f>
        <v>#REF!</v>
      </c>
      <c r="J278" s="107" t="str">
        <f>'YARIŞMA BİLGİLERİ'!$F$21</f>
        <v>GENÇ KADINLAR</v>
      </c>
      <c r="K278" s="110" t="str">
        <f t="shared" si="4"/>
        <v>ANKARA-Federasyon Deneme Atletizm Yarışmaları</v>
      </c>
      <c r="L278" s="111" t="e">
        <f>#REF!</f>
        <v>#REF!</v>
      </c>
      <c r="M278" s="111" t="s">
        <v>270</v>
      </c>
    </row>
    <row r="279" spans="1:13" s="185" customFormat="1" ht="28.5" customHeight="1">
      <c r="A279" s="105">
        <v>652</v>
      </c>
      <c r="B279" s="115" t="s">
        <v>223</v>
      </c>
      <c r="C279" s="106" t="e">
        <f>#REF!</f>
        <v>#REF!</v>
      </c>
      <c r="D279" s="110" t="e">
        <f>#REF!</f>
        <v>#REF!</v>
      </c>
      <c r="E279" s="110" t="e">
        <f>#REF!</f>
        <v>#REF!</v>
      </c>
      <c r="F279" s="112" t="e">
        <f>#REF!</f>
        <v>#REF!</v>
      </c>
      <c r="G279" s="113" t="e">
        <f>#REF!</f>
        <v>#REF!</v>
      </c>
      <c r="H279" s="113" t="s">
        <v>218</v>
      </c>
      <c r="I279" s="113" t="e">
        <f>#REF!</f>
        <v>#REF!</v>
      </c>
      <c r="J279" s="107" t="str">
        <f>'YARIŞMA BİLGİLERİ'!$F$21</f>
        <v>GENÇ KADINLAR</v>
      </c>
      <c r="K279" s="110" t="str">
        <f t="shared" si="4"/>
        <v>ANKARA-Federasyon Deneme Atletizm Yarışmaları</v>
      </c>
      <c r="L279" s="111" t="e">
        <f>#REF!</f>
        <v>#REF!</v>
      </c>
      <c r="M279" s="111" t="s">
        <v>270</v>
      </c>
    </row>
    <row r="280" spans="1:13" s="185" customFormat="1" ht="28.5" customHeight="1">
      <c r="A280" s="105">
        <v>653</v>
      </c>
      <c r="B280" s="115" t="s">
        <v>223</v>
      </c>
      <c r="C280" s="106" t="e">
        <f>#REF!</f>
        <v>#REF!</v>
      </c>
      <c r="D280" s="110" t="e">
        <f>#REF!</f>
        <v>#REF!</v>
      </c>
      <c r="E280" s="110" t="e">
        <f>#REF!</f>
        <v>#REF!</v>
      </c>
      <c r="F280" s="112" t="e">
        <f>#REF!</f>
        <v>#REF!</v>
      </c>
      <c r="G280" s="113" t="e">
        <f>#REF!</f>
        <v>#REF!</v>
      </c>
      <c r="H280" s="113" t="s">
        <v>218</v>
      </c>
      <c r="I280" s="113" t="e">
        <f>#REF!</f>
        <v>#REF!</v>
      </c>
      <c r="J280" s="107" t="str">
        <f>'YARIŞMA BİLGİLERİ'!$F$21</f>
        <v>GENÇ KADINLAR</v>
      </c>
      <c r="K280" s="110" t="str">
        <f t="shared" si="4"/>
        <v>ANKARA-Federasyon Deneme Atletizm Yarışmaları</v>
      </c>
      <c r="L280" s="111" t="e">
        <f>#REF!</f>
        <v>#REF!</v>
      </c>
      <c r="M280" s="111" t="s">
        <v>270</v>
      </c>
    </row>
    <row r="281" spans="1:13" s="185" customFormat="1" ht="28.5" customHeight="1">
      <c r="A281" s="105">
        <v>654</v>
      </c>
      <c r="B281" s="115" t="s">
        <v>223</v>
      </c>
      <c r="C281" s="106" t="e">
        <f>#REF!</f>
        <v>#REF!</v>
      </c>
      <c r="D281" s="110" t="e">
        <f>#REF!</f>
        <v>#REF!</v>
      </c>
      <c r="E281" s="110" t="e">
        <f>#REF!</f>
        <v>#REF!</v>
      </c>
      <c r="F281" s="112" t="e">
        <f>#REF!</f>
        <v>#REF!</v>
      </c>
      <c r="G281" s="113" t="e">
        <f>#REF!</f>
        <v>#REF!</v>
      </c>
      <c r="H281" s="113" t="s">
        <v>218</v>
      </c>
      <c r="I281" s="113" t="e">
        <f>#REF!</f>
        <v>#REF!</v>
      </c>
      <c r="J281" s="107" t="str">
        <f>'YARIŞMA BİLGİLERİ'!$F$21</f>
        <v>GENÇ KADINLAR</v>
      </c>
      <c r="K281" s="110" t="str">
        <f t="shared" si="4"/>
        <v>ANKARA-Federasyon Deneme Atletizm Yarışmaları</v>
      </c>
      <c r="L281" s="111" t="e">
        <f>#REF!</f>
        <v>#REF!</v>
      </c>
      <c r="M281" s="111" t="s">
        <v>270</v>
      </c>
    </row>
    <row r="282" spans="1:13" s="185" customFormat="1" ht="28.5" customHeight="1">
      <c r="A282" s="105">
        <v>655</v>
      </c>
      <c r="B282" s="115" t="s">
        <v>254</v>
      </c>
      <c r="C282" s="106" t="e">
        <f>#REF!</f>
        <v>#REF!</v>
      </c>
      <c r="D282" s="110" t="e">
        <f>#REF!</f>
        <v>#REF!</v>
      </c>
      <c r="E282" s="110" t="e">
        <f>#REF!</f>
        <v>#REF!</v>
      </c>
      <c r="F282" s="141" t="e">
        <f>#REF!</f>
        <v>#REF!</v>
      </c>
      <c r="G282" s="108" t="e">
        <f>#REF!</f>
        <v>#REF!</v>
      </c>
      <c r="H282" s="107" t="s">
        <v>254</v>
      </c>
      <c r="I282" s="113"/>
      <c r="J282" s="107" t="str">
        <f>'YARIŞMA BİLGİLERİ'!$F$21</f>
        <v>GENÇ KADINLAR</v>
      </c>
      <c r="K282" s="110" t="str">
        <f t="shared" si="4"/>
        <v>ANKARA-Federasyon Deneme Atletizm Yarışmaları</v>
      </c>
      <c r="L282" s="111" t="e">
        <f>#REF!</f>
        <v>#REF!</v>
      </c>
      <c r="M282" s="111" t="s">
        <v>270</v>
      </c>
    </row>
    <row r="283" spans="1:13" s="185" customFormat="1" ht="28.5" customHeight="1">
      <c r="A283" s="105">
        <v>656</v>
      </c>
      <c r="B283" s="115" t="s">
        <v>254</v>
      </c>
      <c r="C283" s="106" t="e">
        <f>#REF!</f>
        <v>#REF!</v>
      </c>
      <c r="D283" s="110" t="e">
        <f>#REF!</f>
        <v>#REF!</v>
      </c>
      <c r="E283" s="110" t="e">
        <f>#REF!</f>
        <v>#REF!</v>
      </c>
      <c r="F283" s="141" t="e">
        <f>#REF!</f>
        <v>#REF!</v>
      </c>
      <c r="G283" s="108" t="e">
        <f>#REF!</f>
        <v>#REF!</v>
      </c>
      <c r="H283" s="107" t="s">
        <v>254</v>
      </c>
      <c r="I283" s="113"/>
      <c r="J283" s="107" t="str">
        <f>'YARIŞMA BİLGİLERİ'!$F$21</f>
        <v>GENÇ KADINLAR</v>
      </c>
      <c r="K283" s="110" t="str">
        <f t="shared" si="4"/>
        <v>ANKARA-Federasyon Deneme Atletizm Yarışmaları</v>
      </c>
      <c r="L283" s="111" t="e">
        <f>#REF!</f>
        <v>#REF!</v>
      </c>
      <c r="M283" s="111" t="s">
        <v>270</v>
      </c>
    </row>
    <row r="284" spans="1:13" s="185" customFormat="1" ht="28.5" customHeight="1">
      <c r="A284" s="105">
        <v>657</v>
      </c>
      <c r="B284" s="115" t="s">
        <v>254</v>
      </c>
      <c r="C284" s="106" t="e">
        <f>#REF!</f>
        <v>#REF!</v>
      </c>
      <c r="D284" s="110" t="e">
        <f>#REF!</f>
        <v>#REF!</v>
      </c>
      <c r="E284" s="110" t="e">
        <f>#REF!</f>
        <v>#REF!</v>
      </c>
      <c r="F284" s="141" t="e">
        <f>#REF!</f>
        <v>#REF!</v>
      </c>
      <c r="G284" s="108" t="e">
        <f>#REF!</f>
        <v>#REF!</v>
      </c>
      <c r="H284" s="107" t="s">
        <v>254</v>
      </c>
      <c r="I284" s="113"/>
      <c r="J284" s="107" t="str">
        <f>'YARIŞMA BİLGİLERİ'!$F$21</f>
        <v>GENÇ KADINLAR</v>
      </c>
      <c r="K284" s="110" t="str">
        <f t="shared" si="4"/>
        <v>ANKARA-Federasyon Deneme Atletizm Yarışmaları</v>
      </c>
      <c r="L284" s="111" t="e">
        <f>#REF!</f>
        <v>#REF!</v>
      </c>
      <c r="M284" s="111" t="s">
        <v>270</v>
      </c>
    </row>
    <row r="285" spans="1:13" s="185" customFormat="1" ht="28.5" customHeight="1">
      <c r="A285" s="105">
        <v>658</v>
      </c>
      <c r="B285" s="115" t="s">
        <v>254</v>
      </c>
      <c r="C285" s="106" t="e">
        <f>#REF!</f>
        <v>#REF!</v>
      </c>
      <c r="D285" s="110" t="e">
        <f>#REF!</f>
        <v>#REF!</v>
      </c>
      <c r="E285" s="110" t="e">
        <f>#REF!</f>
        <v>#REF!</v>
      </c>
      <c r="F285" s="141" t="e">
        <f>#REF!</f>
        <v>#REF!</v>
      </c>
      <c r="G285" s="108" t="e">
        <f>#REF!</f>
        <v>#REF!</v>
      </c>
      <c r="H285" s="107" t="s">
        <v>254</v>
      </c>
      <c r="I285" s="113"/>
      <c r="J285" s="107" t="str">
        <f>'YARIŞMA BİLGİLERİ'!$F$21</f>
        <v>GENÇ KADINLAR</v>
      </c>
      <c r="K285" s="110" t="str">
        <f t="shared" si="4"/>
        <v>ANKARA-Federasyon Deneme Atletizm Yarışmaları</v>
      </c>
      <c r="L285" s="111" t="e">
        <f>#REF!</f>
        <v>#REF!</v>
      </c>
      <c r="M285" s="111" t="s">
        <v>270</v>
      </c>
    </row>
    <row r="286" spans="1:13" s="185" customFormat="1" ht="28.5" customHeight="1">
      <c r="A286" s="105">
        <v>659</v>
      </c>
      <c r="B286" s="115" t="s">
        <v>254</v>
      </c>
      <c r="C286" s="106" t="e">
        <f>#REF!</f>
        <v>#REF!</v>
      </c>
      <c r="D286" s="110" t="e">
        <f>#REF!</f>
        <v>#REF!</v>
      </c>
      <c r="E286" s="110" t="e">
        <f>#REF!</f>
        <v>#REF!</v>
      </c>
      <c r="F286" s="141" t="e">
        <f>#REF!</f>
        <v>#REF!</v>
      </c>
      <c r="G286" s="108" t="e">
        <f>#REF!</f>
        <v>#REF!</v>
      </c>
      <c r="H286" s="107" t="s">
        <v>254</v>
      </c>
      <c r="I286" s="113"/>
      <c r="J286" s="107" t="str">
        <f>'YARIŞMA BİLGİLERİ'!$F$21</f>
        <v>GENÇ KADINLAR</v>
      </c>
      <c r="K286" s="110" t="str">
        <f t="shared" si="4"/>
        <v>ANKARA-Federasyon Deneme Atletizm Yarışmaları</v>
      </c>
      <c r="L286" s="111" t="e">
        <f>#REF!</f>
        <v>#REF!</v>
      </c>
      <c r="M286" s="111" t="s">
        <v>270</v>
      </c>
    </row>
    <row r="287" spans="1:13" s="186" customFormat="1" ht="28.5" customHeight="1">
      <c r="A287" s="105">
        <v>675</v>
      </c>
      <c r="B287" s="115" t="s">
        <v>254</v>
      </c>
      <c r="C287" s="106" t="e">
        <f>#REF!</f>
        <v>#REF!</v>
      </c>
      <c r="D287" s="110" t="e">
        <f>#REF!</f>
        <v>#REF!</v>
      </c>
      <c r="E287" s="110" t="e">
        <f>#REF!</f>
        <v>#REF!</v>
      </c>
      <c r="F287" s="141" t="e">
        <f>#REF!</f>
        <v>#REF!</v>
      </c>
      <c r="G287" s="108" t="e">
        <f>#REF!</f>
        <v>#REF!</v>
      </c>
      <c r="H287" s="107" t="s">
        <v>254</v>
      </c>
      <c r="I287" s="113"/>
      <c r="J287" s="107" t="str">
        <f>'YARIŞMA BİLGİLERİ'!$F$21</f>
        <v>GENÇ KADINLAR</v>
      </c>
      <c r="K287" s="110" t="str">
        <f t="shared" si="4"/>
        <v>ANKARA-Federasyon Deneme Atletizm Yarışmaları</v>
      </c>
      <c r="L287" s="111" t="e">
        <f>#REF!</f>
        <v>#REF!</v>
      </c>
      <c r="M287" s="111" t="s">
        <v>270</v>
      </c>
    </row>
    <row r="288" spans="1:13" s="186" customFormat="1" ht="28.5" customHeight="1">
      <c r="A288" s="105">
        <v>676</v>
      </c>
      <c r="B288" s="115" t="s">
        <v>254</v>
      </c>
      <c r="C288" s="106" t="e">
        <f>#REF!</f>
        <v>#REF!</v>
      </c>
      <c r="D288" s="110" t="e">
        <f>#REF!</f>
        <v>#REF!</v>
      </c>
      <c r="E288" s="110" t="e">
        <f>#REF!</f>
        <v>#REF!</v>
      </c>
      <c r="F288" s="141" t="e">
        <f>#REF!</f>
        <v>#REF!</v>
      </c>
      <c r="G288" s="108" t="e">
        <f>#REF!</f>
        <v>#REF!</v>
      </c>
      <c r="H288" s="107" t="s">
        <v>254</v>
      </c>
      <c r="I288" s="113"/>
      <c r="J288" s="107" t="str">
        <f>'YARIŞMA BİLGİLERİ'!$F$21</f>
        <v>GENÇ KADINLAR</v>
      </c>
      <c r="K288" s="110" t="str">
        <f t="shared" si="4"/>
        <v>ANKARA-Federasyon Deneme Atletizm Yarışmaları</v>
      </c>
      <c r="L288" s="111" t="e">
        <f>#REF!</f>
        <v>#REF!</v>
      </c>
      <c r="M288" s="111" t="s">
        <v>270</v>
      </c>
    </row>
    <row r="289" spans="1:13" s="186" customFormat="1" ht="28.5" customHeight="1">
      <c r="A289" s="105">
        <v>677</v>
      </c>
      <c r="B289" s="115" t="s">
        <v>254</v>
      </c>
      <c r="C289" s="106" t="e">
        <f>#REF!</f>
        <v>#REF!</v>
      </c>
      <c r="D289" s="110" t="e">
        <f>#REF!</f>
        <v>#REF!</v>
      </c>
      <c r="E289" s="110" t="e">
        <f>#REF!</f>
        <v>#REF!</v>
      </c>
      <c r="F289" s="141" t="e">
        <f>#REF!</f>
        <v>#REF!</v>
      </c>
      <c r="G289" s="108" t="e">
        <f>#REF!</f>
        <v>#REF!</v>
      </c>
      <c r="H289" s="107" t="s">
        <v>254</v>
      </c>
      <c r="I289" s="113"/>
      <c r="J289" s="107" t="str">
        <f>'YARIŞMA BİLGİLERİ'!$F$21</f>
        <v>GENÇ KADINLAR</v>
      </c>
      <c r="K289" s="110" t="str">
        <f t="shared" si="4"/>
        <v>ANKARA-Federasyon Deneme Atletizm Yarışmaları</v>
      </c>
      <c r="L289" s="111" t="e">
        <f>#REF!</f>
        <v>#REF!</v>
      </c>
      <c r="M289" s="111" t="s">
        <v>270</v>
      </c>
    </row>
    <row r="290" spans="1:13" s="186" customFormat="1" ht="28.5" customHeight="1">
      <c r="A290" s="105">
        <v>678</v>
      </c>
      <c r="B290" s="115" t="s">
        <v>254</v>
      </c>
      <c r="C290" s="106" t="e">
        <f>#REF!</f>
        <v>#REF!</v>
      </c>
      <c r="D290" s="110" t="e">
        <f>#REF!</f>
        <v>#REF!</v>
      </c>
      <c r="E290" s="110" t="e">
        <f>#REF!</f>
        <v>#REF!</v>
      </c>
      <c r="F290" s="141" t="e">
        <f>#REF!</f>
        <v>#REF!</v>
      </c>
      <c r="G290" s="108" t="e">
        <f>#REF!</f>
        <v>#REF!</v>
      </c>
      <c r="H290" s="107" t="s">
        <v>254</v>
      </c>
      <c r="I290" s="113"/>
      <c r="J290" s="107" t="str">
        <f>'YARIŞMA BİLGİLERİ'!$F$21</f>
        <v>GENÇ KADINLAR</v>
      </c>
      <c r="K290" s="110" t="str">
        <f t="shared" si="4"/>
        <v>ANKARA-Federasyon Deneme Atletizm Yarışmaları</v>
      </c>
      <c r="L290" s="111" t="e">
        <f>#REF!</f>
        <v>#REF!</v>
      </c>
      <c r="M290" s="111" t="s">
        <v>270</v>
      </c>
    </row>
    <row r="291" spans="1:13" s="186" customFormat="1" ht="28.5" customHeight="1">
      <c r="A291" s="105">
        <v>679</v>
      </c>
      <c r="B291" s="115" t="s">
        <v>254</v>
      </c>
      <c r="C291" s="106" t="e">
        <f>#REF!</f>
        <v>#REF!</v>
      </c>
      <c r="D291" s="110" t="e">
        <f>#REF!</f>
        <v>#REF!</v>
      </c>
      <c r="E291" s="110" t="e">
        <f>#REF!</f>
        <v>#REF!</v>
      </c>
      <c r="F291" s="141" t="e">
        <f>#REF!</f>
        <v>#REF!</v>
      </c>
      <c r="G291" s="108" t="e">
        <f>#REF!</f>
        <v>#REF!</v>
      </c>
      <c r="H291" s="107" t="s">
        <v>254</v>
      </c>
      <c r="I291" s="113"/>
      <c r="J291" s="107" t="str">
        <f>'YARIŞMA BİLGİLERİ'!$F$21</f>
        <v>GENÇ KADINLAR</v>
      </c>
      <c r="K291" s="110" t="str">
        <f t="shared" si="4"/>
        <v>ANKARA-Federasyon Deneme Atletizm Yarışmaları</v>
      </c>
      <c r="L291" s="111" t="e">
        <f>#REF!</f>
        <v>#REF!</v>
      </c>
      <c r="M291" s="111" t="s">
        <v>270</v>
      </c>
    </row>
    <row r="292" spans="1:13" s="186" customFormat="1" ht="28.5" customHeight="1">
      <c r="A292" s="105">
        <v>680</v>
      </c>
      <c r="B292" s="115" t="s">
        <v>254</v>
      </c>
      <c r="C292" s="106" t="e">
        <f>#REF!</f>
        <v>#REF!</v>
      </c>
      <c r="D292" s="110" t="e">
        <f>#REF!</f>
        <v>#REF!</v>
      </c>
      <c r="E292" s="110" t="e">
        <f>#REF!</f>
        <v>#REF!</v>
      </c>
      <c r="F292" s="141" t="e">
        <f>#REF!</f>
        <v>#REF!</v>
      </c>
      <c r="G292" s="108" t="e">
        <f>#REF!</f>
        <v>#REF!</v>
      </c>
      <c r="H292" s="107" t="s">
        <v>254</v>
      </c>
      <c r="I292" s="113"/>
      <c r="J292" s="107" t="str">
        <f>'YARIŞMA BİLGİLERİ'!$F$21</f>
        <v>GENÇ KADINLAR</v>
      </c>
      <c r="K292" s="110" t="str">
        <f t="shared" si="4"/>
        <v>ANKARA-Federasyon Deneme Atletizm Yarışmaları</v>
      </c>
      <c r="L292" s="111" t="e">
        <f>#REF!</f>
        <v>#REF!</v>
      </c>
      <c r="M292" s="111" t="s">
        <v>270</v>
      </c>
    </row>
    <row r="293" spans="1:13" s="186" customFormat="1" ht="28.5" customHeight="1">
      <c r="A293" s="105">
        <v>681</v>
      </c>
      <c r="B293" s="115" t="s">
        <v>254</v>
      </c>
      <c r="C293" s="106" t="e">
        <f>#REF!</f>
        <v>#REF!</v>
      </c>
      <c r="D293" s="110" t="e">
        <f>#REF!</f>
        <v>#REF!</v>
      </c>
      <c r="E293" s="110" t="e">
        <f>#REF!</f>
        <v>#REF!</v>
      </c>
      <c r="F293" s="141" t="e">
        <f>#REF!</f>
        <v>#REF!</v>
      </c>
      <c r="G293" s="108" t="e">
        <f>#REF!</f>
        <v>#REF!</v>
      </c>
      <c r="H293" s="107" t="s">
        <v>254</v>
      </c>
      <c r="I293" s="113"/>
      <c r="J293" s="107" t="str">
        <f>'YARIŞMA BİLGİLERİ'!$F$21</f>
        <v>GENÇ KADINLAR</v>
      </c>
      <c r="K293" s="110" t="str">
        <f t="shared" si="4"/>
        <v>ANKARA-Federasyon Deneme Atletizm Yarışmaları</v>
      </c>
      <c r="L293" s="111" t="e">
        <f>#REF!</f>
        <v>#REF!</v>
      </c>
      <c r="M293" s="111" t="s">
        <v>270</v>
      </c>
    </row>
    <row r="294" spans="1:13" s="186" customFormat="1" ht="28.5" customHeight="1">
      <c r="A294" s="105">
        <v>682</v>
      </c>
      <c r="B294" s="115" t="s">
        <v>254</v>
      </c>
      <c r="C294" s="106" t="e">
        <f>#REF!</f>
        <v>#REF!</v>
      </c>
      <c r="D294" s="110" t="e">
        <f>#REF!</f>
        <v>#REF!</v>
      </c>
      <c r="E294" s="110" t="e">
        <f>#REF!</f>
        <v>#REF!</v>
      </c>
      <c r="F294" s="141" t="e">
        <f>#REF!</f>
        <v>#REF!</v>
      </c>
      <c r="G294" s="108" t="e">
        <f>#REF!</f>
        <v>#REF!</v>
      </c>
      <c r="H294" s="107" t="s">
        <v>254</v>
      </c>
      <c r="I294" s="113"/>
      <c r="J294" s="107" t="str">
        <f>'YARIŞMA BİLGİLERİ'!$F$21</f>
        <v>GENÇ KADINLAR</v>
      </c>
      <c r="K294" s="110" t="str">
        <f t="shared" si="4"/>
        <v>ANKARA-Federasyon Deneme Atletizm Yarışmaları</v>
      </c>
      <c r="L294" s="111" t="e">
        <f>#REF!</f>
        <v>#REF!</v>
      </c>
      <c r="M294" s="111" t="s">
        <v>270</v>
      </c>
    </row>
    <row r="295" spans="1:13" s="186" customFormat="1" ht="28.5" customHeight="1">
      <c r="A295" s="105">
        <v>683</v>
      </c>
      <c r="B295" s="115" t="s">
        <v>254</v>
      </c>
      <c r="C295" s="106" t="e">
        <f>#REF!</f>
        <v>#REF!</v>
      </c>
      <c r="D295" s="110" t="e">
        <f>#REF!</f>
        <v>#REF!</v>
      </c>
      <c r="E295" s="110" t="e">
        <f>#REF!</f>
        <v>#REF!</v>
      </c>
      <c r="F295" s="141" t="e">
        <f>#REF!</f>
        <v>#REF!</v>
      </c>
      <c r="G295" s="108" t="e">
        <f>#REF!</f>
        <v>#REF!</v>
      </c>
      <c r="H295" s="107" t="s">
        <v>254</v>
      </c>
      <c r="I295" s="113"/>
      <c r="J295" s="107" t="str">
        <f>'YARIŞMA BİLGİLERİ'!$F$21</f>
        <v>GENÇ KADINLAR</v>
      </c>
      <c r="K295" s="110" t="str">
        <f t="shared" si="4"/>
        <v>ANKARA-Federasyon Deneme Atletizm Yarışmaları</v>
      </c>
      <c r="L295" s="111" t="e">
        <f>#REF!</f>
        <v>#REF!</v>
      </c>
      <c r="M295" s="111" t="s">
        <v>270</v>
      </c>
    </row>
    <row r="296" spans="1:13" s="186" customFormat="1" ht="28.5" customHeight="1">
      <c r="A296" s="105">
        <v>684</v>
      </c>
      <c r="B296" s="115" t="s">
        <v>254</v>
      </c>
      <c r="C296" s="106" t="e">
        <f>#REF!</f>
        <v>#REF!</v>
      </c>
      <c r="D296" s="110" t="e">
        <f>#REF!</f>
        <v>#REF!</v>
      </c>
      <c r="E296" s="110" t="e">
        <f>#REF!</f>
        <v>#REF!</v>
      </c>
      <c r="F296" s="141" t="e">
        <f>#REF!</f>
        <v>#REF!</v>
      </c>
      <c r="G296" s="108" t="e">
        <f>#REF!</f>
        <v>#REF!</v>
      </c>
      <c r="H296" s="107" t="s">
        <v>254</v>
      </c>
      <c r="I296" s="113"/>
      <c r="J296" s="107" t="str">
        <f>'YARIŞMA BİLGİLERİ'!$F$21</f>
        <v>GENÇ KADINLAR</v>
      </c>
      <c r="K296" s="110" t="str">
        <f t="shared" si="4"/>
        <v>ANKARA-Federasyon Deneme Atletizm Yarışmaları</v>
      </c>
      <c r="L296" s="111" t="e">
        <f>#REF!</f>
        <v>#REF!</v>
      </c>
      <c r="M296" s="111" t="s">
        <v>270</v>
      </c>
    </row>
    <row r="297" spans="1:13" s="186" customFormat="1" ht="28.5" customHeight="1">
      <c r="A297" s="105">
        <v>685</v>
      </c>
      <c r="B297" s="115" t="s">
        <v>254</v>
      </c>
      <c r="C297" s="106" t="e">
        <f>#REF!</f>
        <v>#REF!</v>
      </c>
      <c r="D297" s="110" t="e">
        <f>#REF!</f>
        <v>#REF!</v>
      </c>
      <c r="E297" s="110" t="e">
        <f>#REF!</f>
        <v>#REF!</v>
      </c>
      <c r="F297" s="141" t="e">
        <f>#REF!</f>
        <v>#REF!</v>
      </c>
      <c r="G297" s="108" t="e">
        <f>#REF!</f>
        <v>#REF!</v>
      </c>
      <c r="H297" s="107" t="s">
        <v>254</v>
      </c>
      <c r="I297" s="113"/>
      <c r="J297" s="107" t="str">
        <f>'YARIŞMA BİLGİLERİ'!$F$21</f>
        <v>GENÇ KADINLAR</v>
      </c>
      <c r="K297" s="110" t="str">
        <f t="shared" si="4"/>
        <v>ANKARA-Federasyon Deneme Atletizm Yarışmaları</v>
      </c>
      <c r="L297" s="111" t="e">
        <f>#REF!</f>
        <v>#REF!</v>
      </c>
      <c r="M297" s="111" t="s">
        <v>270</v>
      </c>
    </row>
    <row r="298" spans="1:13" s="186" customFormat="1" ht="28.5" customHeight="1">
      <c r="A298" s="105">
        <v>686</v>
      </c>
      <c r="B298" s="115" t="s">
        <v>254</v>
      </c>
      <c r="C298" s="106" t="e">
        <f>#REF!</f>
        <v>#REF!</v>
      </c>
      <c r="D298" s="110" t="e">
        <f>#REF!</f>
        <v>#REF!</v>
      </c>
      <c r="E298" s="110" t="e">
        <f>#REF!</f>
        <v>#REF!</v>
      </c>
      <c r="F298" s="141" t="e">
        <f>#REF!</f>
        <v>#REF!</v>
      </c>
      <c r="G298" s="108" t="e">
        <f>#REF!</f>
        <v>#REF!</v>
      </c>
      <c r="H298" s="107" t="s">
        <v>254</v>
      </c>
      <c r="I298" s="113"/>
      <c r="J298" s="107" t="str">
        <f>'YARIŞMA BİLGİLERİ'!$F$21</f>
        <v>GENÇ KADINLAR</v>
      </c>
      <c r="K298" s="110" t="str">
        <f t="shared" si="4"/>
        <v>ANKARA-Federasyon Deneme Atletizm Yarışmaları</v>
      </c>
      <c r="L298" s="111" t="e">
        <f>#REF!</f>
        <v>#REF!</v>
      </c>
      <c r="M298" s="111" t="s">
        <v>270</v>
      </c>
    </row>
    <row r="299" spans="1:13" s="186" customFormat="1" ht="28.5" customHeight="1">
      <c r="A299" s="105">
        <v>687</v>
      </c>
      <c r="B299" s="115" t="s">
        <v>254</v>
      </c>
      <c r="C299" s="106" t="e">
        <f>#REF!</f>
        <v>#REF!</v>
      </c>
      <c r="D299" s="110" t="e">
        <f>#REF!</f>
        <v>#REF!</v>
      </c>
      <c r="E299" s="110" t="e">
        <f>#REF!</f>
        <v>#REF!</v>
      </c>
      <c r="F299" s="141" t="e">
        <f>#REF!</f>
        <v>#REF!</v>
      </c>
      <c r="G299" s="108" t="e">
        <f>#REF!</f>
        <v>#REF!</v>
      </c>
      <c r="H299" s="107" t="s">
        <v>254</v>
      </c>
      <c r="I299" s="113"/>
      <c r="J299" s="107" t="str">
        <f>'YARIŞMA BİLGİLERİ'!$F$21</f>
        <v>GENÇ KADINLAR</v>
      </c>
      <c r="K299" s="110" t="str">
        <f t="shared" si="4"/>
        <v>ANKARA-Federasyon Deneme Atletizm Yarışmaları</v>
      </c>
      <c r="L299" s="111" t="e">
        <f>#REF!</f>
        <v>#REF!</v>
      </c>
      <c r="M299" s="111" t="s">
        <v>270</v>
      </c>
    </row>
    <row r="300" spans="1:13" s="186" customFormat="1" ht="28.5" customHeight="1">
      <c r="A300" s="105">
        <v>688</v>
      </c>
      <c r="B300" s="115" t="s">
        <v>254</v>
      </c>
      <c r="C300" s="106" t="e">
        <f>#REF!</f>
        <v>#REF!</v>
      </c>
      <c r="D300" s="110" t="e">
        <f>#REF!</f>
        <v>#REF!</v>
      </c>
      <c r="E300" s="110" t="e">
        <f>#REF!</f>
        <v>#REF!</v>
      </c>
      <c r="F300" s="141" t="e">
        <f>#REF!</f>
        <v>#REF!</v>
      </c>
      <c r="G300" s="108" t="e">
        <f>#REF!</f>
        <v>#REF!</v>
      </c>
      <c r="H300" s="107" t="s">
        <v>254</v>
      </c>
      <c r="I300" s="113"/>
      <c r="J300" s="107" t="str">
        <f>'YARIŞMA BİLGİLERİ'!$F$21</f>
        <v>GENÇ KADINLAR</v>
      </c>
      <c r="K300" s="110" t="str">
        <f t="shared" si="4"/>
        <v>ANKARA-Federasyon Deneme Atletizm Yarışmaları</v>
      </c>
      <c r="L300" s="111" t="e">
        <f>#REF!</f>
        <v>#REF!</v>
      </c>
      <c r="M300" s="111" t="s">
        <v>270</v>
      </c>
    </row>
    <row r="301" spans="1:13" s="186" customFormat="1" ht="28.5" customHeight="1">
      <c r="A301" s="105">
        <v>689</v>
      </c>
      <c r="B301" s="115" t="s">
        <v>254</v>
      </c>
      <c r="C301" s="106" t="e">
        <f>#REF!</f>
        <v>#REF!</v>
      </c>
      <c r="D301" s="110" t="e">
        <f>#REF!</f>
        <v>#REF!</v>
      </c>
      <c r="E301" s="110" t="e">
        <f>#REF!</f>
        <v>#REF!</v>
      </c>
      <c r="F301" s="141" t="e">
        <f>#REF!</f>
        <v>#REF!</v>
      </c>
      <c r="G301" s="108" t="e">
        <f>#REF!</f>
        <v>#REF!</v>
      </c>
      <c r="H301" s="107" t="s">
        <v>254</v>
      </c>
      <c r="I301" s="113"/>
      <c r="J301" s="107" t="str">
        <f>'YARIŞMA BİLGİLERİ'!$F$21</f>
        <v>GENÇ KADINLAR</v>
      </c>
      <c r="K301" s="110" t="str">
        <f t="shared" si="4"/>
        <v>ANKARA-Federasyon Deneme Atletizm Yarışmaları</v>
      </c>
      <c r="L301" s="111" t="e">
        <f>#REF!</f>
        <v>#REF!</v>
      </c>
      <c r="M301" s="111" t="s">
        <v>270</v>
      </c>
    </row>
    <row r="302" spans="1:13" ht="24.75" customHeight="1">
      <c r="A302" s="105">
        <v>690</v>
      </c>
      <c r="B302" s="153" t="s">
        <v>263</v>
      </c>
      <c r="C302" s="155" t="e">
        <f>#REF!</f>
        <v>#REF!</v>
      </c>
      <c r="D302" s="157" t="e">
        <f>#REF!</f>
        <v>#REF!</v>
      </c>
      <c r="E302" s="157" t="e">
        <f>#REF!</f>
        <v>#REF!</v>
      </c>
      <c r="F302" s="158" t="e">
        <f>#REF!</f>
        <v>#REF!</v>
      </c>
      <c r="G302" s="156" t="e">
        <f>#REF!</f>
        <v>#REF!</v>
      </c>
      <c r="H302" s="113" t="s">
        <v>251</v>
      </c>
      <c r="I302" s="183"/>
      <c r="J302" s="107" t="str">
        <f>'YARIŞMA BİLGİLERİ'!$F$21</f>
        <v>GENÇ KADINLAR</v>
      </c>
      <c r="K302" s="184" t="str">
        <f t="shared" si="4"/>
        <v>ANKARA-Federasyon Deneme Atletizm Yarışmaları</v>
      </c>
      <c r="L302" s="111" t="e">
        <f>#REF!</f>
        <v>#REF!</v>
      </c>
      <c r="M302" s="111" t="s">
        <v>270</v>
      </c>
    </row>
    <row r="303" spans="1:13" ht="24.75" customHeight="1">
      <c r="A303" s="105">
        <v>691</v>
      </c>
      <c r="B303" s="153" t="s">
        <v>263</v>
      </c>
      <c r="C303" s="155" t="e">
        <f>#REF!</f>
        <v>#REF!</v>
      </c>
      <c r="D303" s="157" t="e">
        <f>#REF!</f>
        <v>#REF!</v>
      </c>
      <c r="E303" s="157" t="e">
        <f>#REF!</f>
        <v>#REF!</v>
      </c>
      <c r="F303" s="158" t="e">
        <f>#REF!</f>
        <v>#REF!</v>
      </c>
      <c r="G303" s="156" t="e">
        <f>#REF!</f>
        <v>#REF!</v>
      </c>
      <c r="H303" s="113" t="s">
        <v>251</v>
      </c>
      <c r="I303" s="183"/>
      <c r="J303" s="107" t="str">
        <f>'YARIŞMA BİLGİLERİ'!$F$21</f>
        <v>GENÇ KADINLAR</v>
      </c>
      <c r="K303" s="184" t="str">
        <f t="shared" si="4"/>
        <v>ANKARA-Federasyon Deneme Atletizm Yarışmaları</v>
      </c>
      <c r="L303" s="111" t="e">
        <f>#REF!</f>
        <v>#REF!</v>
      </c>
      <c r="M303" s="111" t="s">
        <v>270</v>
      </c>
    </row>
    <row r="304" spans="1:13" ht="24.75" customHeight="1">
      <c r="A304" s="105">
        <v>692</v>
      </c>
      <c r="B304" s="153" t="s">
        <v>263</v>
      </c>
      <c r="C304" s="155" t="e">
        <f>#REF!</f>
        <v>#REF!</v>
      </c>
      <c r="D304" s="157" t="e">
        <f>#REF!</f>
        <v>#REF!</v>
      </c>
      <c r="E304" s="157" t="e">
        <f>#REF!</f>
        <v>#REF!</v>
      </c>
      <c r="F304" s="158" t="e">
        <f>#REF!</f>
        <v>#REF!</v>
      </c>
      <c r="G304" s="156" t="e">
        <f>#REF!</f>
        <v>#REF!</v>
      </c>
      <c r="H304" s="113" t="s">
        <v>251</v>
      </c>
      <c r="I304" s="183"/>
      <c r="J304" s="107" t="str">
        <f>'YARIŞMA BİLGİLERİ'!$F$21</f>
        <v>GENÇ KADINLAR</v>
      </c>
      <c r="K304" s="184" t="str">
        <f t="shared" si="4"/>
        <v>ANKARA-Federasyon Deneme Atletizm Yarışmaları</v>
      </c>
      <c r="L304" s="111" t="e">
        <f>#REF!</f>
        <v>#REF!</v>
      </c>
      <c r="M304" s="111" t="s">
        <v>270</v>
      </c>
    </row>
    <row r="305" spans="1:13" ht="24.75" customHeight="1">
      <c r="A305" s="105">
        <v>693</v>
      </c>
      <c r="B305" s="153" t="s">
        <v>263</v>
      </c>
      <c r="C305" s="155" t="e">
        <f>#REF!</f>
        <v>#REF!</v>
      </c>
      <c r="D305" s="157" t="e">
        <f>#REF!</f>
        <v>#REF!</v>
      </c>
      <c r="E305" s="157" t="e">
        <f>#REF!</f>
        <v>#REF!</v>
      </c>
      <c r="F305" s="158" t="e">
        <f>#REF!</f>
        <v>#REF!</v>
      </c>
      <c r="G305" s="156" t="e">
        <f>#REF!</f>
        <v>#REF!</v>
      </c>
      <c r="H305" s="113" t="s">
        <v>251</v>
      </c>
      <c r="I305" s="183"/>
      <c r="J305" s="107" t="str">
        <f>'YARIŞMA BİLGİLERİ'!$F$21</f>
        <v>GENÇ KADINLAR</v>
      </c>
      <c r="K305" s="184" t="str">
        <f t="shared" si="4"/>
        <v>ANKARA-Federasyon Deneme Atletizm Yarışmaları</v>
      </c>
      <c r="L305" s="111" t="e">
        <f>#REF!</f>
        <v>#REF!</v>
      </c>
      <c r="M305" s="111" t="s">
        <v>270</v>
      </c>
    </row>
    <row r="306" spans="1:13" ht="24.75" customHeight="1">
      <c r="A306" s="105">
        <v>694</v>
      </c>
      <c r="B306" s="153" t="s">
        <v>263</v>
      </c>
      <c r="C306" s="155" t="e">
        <f>#REF!</f>
        <v>#REF!</v>
      </c>
      <c r="D306" s="157" t="e">
        <f>#REF!</f>
        <v>#REF!</v>
      </c>
      <c r="E306" s="157" t="e">
        <f>#REF!</f>
        <v>#REF!</v>
      </c>
      <c r="F306" s="158" t="e">
        <f>#REF!</f>
        <v>#REF!</v>
      </c>
      <c r="G306" s="156" t="e">
        <f>#REF!</f>
        <v>#REF!</v>
      </c>
      <c r="H306" s="113" t="s">
        <v>251</v>
      </c>
      <c r="I306" s="183"/>
      <c r="J306" s="107" t="str">
        <f>'YARIŞMA BİLGİLERİ'!$F$21</f>
        <v>GENÇ KADINLAR</v>
      </c>
      <c r="K306" s="184" t="str">
        <f t="shared" si="4"/>
        <v>ANKARA-Federasyon Deneme Atletizm Yarışmaları</v>
      </c>
      <c r="L306" s="111" t="e">
        <f>#REF!</f>
        <v>#REF!</v>
      </c>
      <c r="M306" s="111" t="s">
        <v>270</v>
      </c>
    </row>
    <row r="307" spans="1:13" ht="24.75" customHeight="1">
      <c r="A307" s="105">
        <v>695</v>
      </c>
      <c r="B307" s="153" t="s">
        <v>263</v>
      </c>
      <c r="C307" s="155" t="e">
        <f>#REF!</f>
        <v>#REF!</v>
      </c>
      <c r="D307" s="157" t="e">
        <f>#REF!</f>
        <v>#REF!</v>
      </c>
      <c r="E307" s="157" t="e">
        <f>#REF!</f>
        <v>#REF!</v>
      </c>
      <c r="F307" s="158" t="e">
        <f>#REF!</f>
        <v>#REF!</v>
      </c>
      <c r="G307" s="156" t="e">
        <f>#REF!</f>
        <v>#REF!</v>
      </c>
      <c r="H307" s="113" t="s">
        <v>251</v>
      </c>
      <c r="I307" s="183"/>
      <c r="J307" s="107" t="str">
        <f>'YARIŞMA BİLGİLERİ'!$F$21</f>
        <v>GENÇ KADINLAR</v>
      </c>
      <c r="K307" s="184" t="str">
        <f t="shared" si="4"/>
        <v>ANKARA-Federasyon Deneme Atletizm Yarışmaları</v>
      </c>
      <c r="L307" s="111" t="e">
        <f>#REF!</f>
        <v>#REF!</v>
      </c>
      <c r="M307" s="111" t="s">
        <v>270</v>
      </c>
    </row>
    <row r="308" spans="1:13" ht="24.75" customHeight="1">
      <c r="A308" s="105">
        <v>696</v>
      </c>
      <c r="B308" s="153" t="s">
        <v>263</v>
      </c>
      <c r="C308" s="155" t="e">
        <f>#REF!</f>
        <v>#REF!</v>
      </c>
      <c r="D308" s="157" t="e">
        <f>#REF!</f>
        <v>#REF!</v>
      </c>
      <c r="E308" s="157" t="e">
        <f>#REF!</f>
        <v>#REF!</v>
      </c>
      <c r="F308" s="158" t="e">
        <f>#REF!</f>
        <v>#REF!</v>
      </c>
      <c r="G308" s="156" t="e">
        <f>#REF!</f>
        <v>#REF!</v>
      </c>
      <c r="H308" s="113" t="s">
        <v>251</v>
      </c>
      <c r="I308" s="183"/>
      <c r="J308" s="107" t="str">
        <f>'YARIŞMA BİLGİLERİ'!$F$21</f>
        <v>GENÇ KADINLAR</v>
      </c>
      <c r="K308" s="184" t="str">
        <f t="shared" si="4"/>
        <v>ANKARA-Federasyon Deneme Atletizm Yarışmaları</v>
      </c>
      <c r="L308" s="111" t="e">
        <f>#REF!</f>
        <v>#REF!</v>
      </c>
      <c r="M308" s="111" t="s">
        <v>270</v>
      </c>
    </row>
    <row r="309" spans="1:13" ht="24.75" customHeight="1">
      <c r="A309" s="105">
        <v>697</v>
      </c>
      <c r="B309" s="153" t="s">
        <v>263</v>
      </c>
      <c r="C309" s="155" t="e">
        <f>#REF!</f>
        <v>#REF!</v>
      </c>
      <c r="D309" s="157" t="e">
        <f>#REF!</f>
        <v>#REF!</v>
      </c>
      <c r="E309" s="157" t="e">
        <f>#REF!</f>
        <v>#REF!</v>
      </c>
      <c r="F309" s="158" t="e">
        <f>#REF!</f>
        <v>#REF!</v>
      </c>
      <c r="G309" s="156" t="e">
        <f>#REF!</f>
        <v>#REF!</v>
      </c>
      <c r="H309" s="113" t="s">
        <v>251</v>
      </c>
      <c r="I309" s="183"/>
      <c r="J309" s="107" t="str">
        <f>'YARIŞMA BİLGİLERİ'!$F$21</f>
        <v>GENÇ KADINLAR</v>
      </c>
      <c r="K309" s="184" t="str">
        <f t="shared" si="4"/>
        <v>ANKARA-Federasyon Deneme Atletizm Yarışmaları</v>
      </c>
      <c r="L309" s="111" t="e">
        <f>#REF!</f>
        <v>#REF!</v>
      </c>
      <c r="M309" s="111" t="s">
        <v>270</v>
      </c>
    </row>
    <row r="310" spans="1:13" ht="24.75" customHeight="1">
      <c r="A310" s="105">
        <v>698</v>
      </c>
      <c r="B310" s="153" t="s">
        <v>263</v>
      </c>
      <c r="C310" s="155" t="e">
        <f>#REF!</f>
        <v>#REF!</v>
      </c>
      <c r="D310" s="157" t="e">
        <f>#REF!</f>
        <v>#REF!</v>
      </c>
      <c r="E310" s="157" t="e">
        <f>#REF!</f>
        <v>#REF!</v>
      </c>
      <c r="F310" s="158" t="e">
        <f>#REF!</f>
        <v>#REF!</v>
      </c>
      <c r="G310" s="156" t="e">
        <f>#REF!</f>
        <v>#REF!</v>
      </c>
      <c r="H310" s="113" t="s">
        <v>251</v>
      </c>
      <c r="I310" s="183"/>
      <c r="J310" s="107" t="str">
        <f>'YARIŞMA BİLGİLERİ'!$F$21</f>
        <v>GENÇ KADINLAR</v>
      </c>
      <c r="K310" s="184" t="str">
        <f t="shared" si="4"/>
        <v>ANKARA-Federasyon Deneme Atletizm Yarışmaları</v>
      </c>
      <c r="L310" s="111" t="e">
        <f>#REF!</f>
        <v>#REF!</v>
      </c>
      <c r="M310" s="111" t="s">
        <v>270</v>
      </c>
    </row>
    <row r="311" spans="1:13" ht="24.75" customHeight="1">
      <c r="A311" s="105">
        <v>699</v>
      </c>
      <c r="B311" s="153" t="s">
        <v>263</v>
      </c>
      <c r="C311" s="155" t="e">
        <f>#REF!</f>
        <v>#REF!</v>
      </c>
      <c r="D311" s="157" t="e">
        <f>#REF!</f>
        <v>#REF!</v>
      </c>
      <c r="E311" s="157" t="e">
        <f>#REF!</f>
        <v>#REF!</v>
      </c>
      <c r="F311" s="158" t="e">
        <f>#REF!</f>
        <v>#REF!</v>
      </c>
      <c r="G311" s="156" t="e">
        <f>#REF!</f>
        <v>#REF!</v>
      </c>
      <c r="H311" s="113" t="s">
        <v>251</v>
      </c>
      <c r="I311" s="183"/>
      <c r="J311" s="107" t="str">
        <f>'YARIŞMA BİLGİLERİ'!$F$21</f>
        <v>GENÇ KADINLAR</v>
      </c>
      <c r="K311" s="184" t="str">
        <f t="shared" si="4"/>
        <v>ANKARA-Federasyon Deneme Atletizm Yarışmaları</v>
      </c>
      <c r="L311" s="111" t="e">
        <f>#REF!</f>
        <v>#REF!</v>
      </c>
      <c r="M311" s="111" t="s">
        <v>270</v>
      </c>
    </row>
    <row r="312" spans="1:13" ht="24.75" customHeight="1">
      <c r="A312" s="105">
        <v>700</v>
      </c>
      <c r="B312" s="153" t="s">
        <v>263</v>
      </c>
      <c r="C312" s="155" t="e">
        <f>#REF!</f>
        <v>#REF!</v>
      </c>
      <c r="D312" s="157" t="e">
        <f>#REF!</f>
        <v>#REF!</v>
      </c>
      <c r="E312" s="157" t="e">
        <f>#REF!</f>
        <v>#REF!</v>
      </c>
      <c r="F312" s="158" t="e">
        <f>#REF!</f>
        <v>#REF!</v>
      </c>
      <c r="G312" s="156" t="e">
        <f>#REF!</f>
        <v>#REF!</v>
      </c>
      <c r="H312" s="113" t="s">
        <v>251</v>
      </c>
      <c r="I312" s="183"/>
      <c r="J312" s="107" t="str">
        <f>'YARIŞMA BİLGİLERİ'!$F$21</f>
        <v>GENÇ KADINLAR</v>
      </c>
      <c r="K312" s="184" t="str">
        <f t="shared" si="4"/>
        <v>ANKARA-Federasyon Deneme Atletizm Yarışmaları</v>
      </c>
      <c r="L312" s="111" t="e">
        <f>#REF!</f>
        <v>#REF!</v>
      </c>
      <c r="M312" s="111" t="s">
        <v>270</v>
      </c>
    </row>
    <row r="313" spans="1:13" ht="24.75" customHeight="1">
      <c r="A313" s="105">
        <v>701</v>
      </c>
      <c r="B313" s="153" t="s">
        <v>263</v>
      </c>
      <c r="C313" s="155" t="e">
        <f>#REF!</f>
        <v>#REF!</v>
      </c>
      <c r="D313" s="157" t="e">
        <f>#REF!</f>
        <v>#REF!</v>
      </c>
      <c r="E313" s="157" t="e">
        <f>#REF!</f>
        <v>#REF!</v>
      </c>
      <c r="F313" s="158" t="e">
        <f>#REF!</f>
        <v>#REF!</v>
      </c>
      <c r="G313" s="156" t="e">
        <f>#REF!</f>
        <v>#REF!</v>
      </c>
      <c r="H313" s="113" t="s">
        <v>251</v>
      </c>
      <c r="I313" s="183"/>
      <c r="J313" s="107" t="str">
        <f>'YARIŞMA BİLGİLERİ'!$F$21</f>
        <v>GENÇ KADINLAR</v>
      </c>
      <c r="K313" s="184" t="str">
        <f t="shared" si="4"/>
        <v>ANKARA-Federasyon Deneme Atletizm Yarışmaları</v>
      </c>
      <c r="L313" s="111" t="e">
        <f>#REF!</f>
        <v>#REF!</v>
      </c>
      <c r="M313" s="111" t="s">
        <v>270</v>
      </c>
    </row>
    <row r="314" spans="1:13" ht="24.75" customHeight="1">
      <c r="A314" s="105">
        <v>702</v>
      </c>
      <c r="B314" s="153" t="s">
        <v>263</v>
      </c>
      <c r="C314" s="155" t="e">
        <f>#REF!</f>
        <v>#REF!</v>
      </c>
      <c r="D314" s="157" t="e">
        <f>#REF!</f>
        <v>#REF!</v>
      </c>
      <c r="E314" s="157" t="e">
        <f>#REF!</f>
        <v>#REF!</v>
      </c>
      <c r="F314" s="158" t="e">
        <f>#REF!</f>
        <v>#REF!</v>
      </c>
      <c r="G314" s="156" t="e">
        <f>#REF!</f>
        <v>#REF!</v>
      </c>
      <c r="H314" s="113" t="s">
        <v>251</v>
      </c>
      <c r="I314" s="183"/>
      <c r="J314" s="107" t="str">
        <f>'YARIŞMA BİLGİLERİ'!$F$21</f>
        <v>GENÇ KADINLAR</v>
      </c>
      <c r="K314" s="184" t="str">
        <f t="shared" si="4"/>
        <v>ANKARA-Federasyon Deneme Atletizm Yarışmaları</v>
      </c>
      <c r="L314" s="111" t="e">
        <f>#REF!</f>
        <v>#REF!</v>
      </c>
      <c r="M314" s="111" t="s">
        <v>270</v>
      </c>
    </row>
    <row r="315" spans="1:13" ht="24.75" customHeight="1">
      <c r="A315" s="105">
        <v>737</v>
      </c>
      <c r="B315" s="153" t="s">
        <v>263</v>
      </c>
      <c r="C315" s="155" t="e">
        <f>#REF!</f>
        <v>#REF!</v>
      </c>
      <c r="D315" s="157" t="e">
        <f>#REF!</f>
        <v>#REF!</v>
      </c>
      <c r="E315" s="157" t="e">
        <f>#REF!</f>
        <v>#REF!</v>
      </c>
      <c r="F315" s="158" t="e">
        <f>#REF!</f>
        <v>#REF!</v>
      </c>
      <c r="G315" s="156" t="e">
        <f>#REF!</f>
        <v>#REF!</v>
      </c>
      <c r="H315" s="113" t="s">
        <v>251</v>
      </c>
      <c r="I315" s="183"/>
      <c r="J315" s="107" t="str">
        <f>'YARIŞMA BİLGİLERİ'!$F$21</f>
        <v>GENÇ KADINLAR</v>
      </c>
      <c r="K315" s="184" t="str">
        <f t="shared" si="4"/>
        <v>ANKARA-Federasyon Deneme Atletizm Yarışmaları</v>
      </c>
      <c r="L315" s="111" t="e">
        <f>#REF!</f>
        <v>#REF!</v>
      </c>
      <c r="M315" s="111" t="s">
        <v>270</v>
      </c>
    </row>
    <row r="316" spans="1:13" ht="24.75" customHeight="1">
      <c r="A316" s="105">
        <v>738</v>
      </c>
      <c r="B316" s="153" t="s">
        <v>263</v>
      </c>
      <c r="C316" s="155" t="e">
        <f>#REF!</f>
        <v>#REF!</v>
      </c>
      <c r="D316" s="157" t="e">
        <f>#REF!</f>
        <v>#REF!</v>
      </c>
      <c r="E316" s="157" t="e">
        <f>#REF!</f>
        <v>#REF!</v>
      </c>
      <c r="F316" s="158" t="e">
        <f>#REF!</f>
        <v>#REF!</v>
      </c>
      <c r="G316" s="156" t="e">
        <f>#REF!</f>
        <v>#REF!</v>
      </c>
      <c r="H316" s="113" t="s">
        <v>251</v>
      </c>
      <c r="I316" s="183"/>
      <c r="J316" s="107" t="str">
        <f>'YARIŞMA BİLGİLERİ'!$F$21</f>
        <v>GENÇ KADINLAR</v>
      </c>
      <c r="K316" s="184" t="str">
        <f t="shared" si="4"/>
        <v>ANKARA-Federasyon Deneme Atletizm Yarışmaları</v>
      </c>
      <c r="L316" s="111" t="e">
        <f>#REF!</f>
        <v>#REF!</v>
      </c>
      <c r="M316" s="111" t="s">
        <v>270</v>
      </c>
    </row>
    <row r="317" spans="1:13" ht="24.75" customHeight="1">
      <c r="A317" s="105">
        <v>739</v>
      </c>
      <c r="B317" s="153" t="s">
        <v>263</v>
      </c>
      <c r="C317" s="155" t="e">
        <f>#REF!</f>
        <v>#REF!</v>
      </c>
      <c r="D317" s="157" t="e">
        <f>#REF!</f>
        <v>#REF!</v>
      </c>
      <c r="E317" s="157" t="e">
        <f>#REF!</f>
        <v>#REF!</v>
      </c>
      <c r="F317" s="158" t="e">
        <f>#REF!</f>
        <v>#REF!</v>
      </c>
      <c r="G317" s="156" t="e">
        <f>#REF!</f>
        <v>#REF!</v>
      </c>
      <c r="H317" s="113" t="s">
        <v>251</v>
      </c>
      <c r="I317" s="183"/>
      <c r="J317" s="107" t="str">
        <f>'YARIŞMA BİLGİLERİ'!$F$21</f>
        <v>GENÇ KADINLAR</v>
      </c>
      <c r="K317" s="184" t="str">
        <f t="shared" si="4"/>
        <v>ANKARA-Federasyon Deneme Atletizm Yarışmaları</v>
      </c>
      <c r="L317" s="111" t="e">
        <f>#REF!</f>
        <v>#REF!</v>
      </c>
      <c r="M317" s="111" t="s">
        <v>270</v>
      </c>
    </row>
    <row r="318" spans="1:13" ht="24.75" customHeight="1">
      <c r="A318" s="105">
        <v>740</v>
      </c>
      <c r="B318" s="153" t="s">
        <v>263</v>
      </c>
      <c r="C318" s="155" t="e">
        <f>#REF!</f>
        <v>#REF!</v>
      </c>
      <c r="D318" s="157" t="e">
        <f>#REF!</f>
        <v>#REF!</v>
      </c>
      <c r="E318" s="157" t="e">
        <f>#REF!</f>
        <v>#REF!</v>
      </c>
      <c r="F318" s="158" t="e">
        <f>#REF!</f>
        <v>#REF!</v>
      </c>
      <c r="G318" s="156" t="e">
        <f>#REF!</f>
        <v>#REF!</v>
      </c>
      <c r="H318" s="113" t="s">
        <v>251</v>
      </c>
      <c r="I318" s="183"/>
      <c r="J318" s="107" t="str">
        <f>'YARIŞMA BİLGİLERİ'!$F$21</f>
        <v>GENÇ KADINLAR</v>
      </c>
      <c r="K318" s="184" t="str">
        <f t="shared" si="4"/>
        <v>ANKARA-Federasyon Deneme Atletizm Yarışmaları</v>
      </c>
      <c r="L318" s="111" t="e">
        <f>#REF!</f>
        <v>#REF!</v>
      </c>
      <c r="M318" s="111" t="s">
        <v>270</v>
      </c>
    </row>
    <row r="319" spans="1:13" ht="24.75" customHeight="1">
      <c r="A319" s="105">
        <v>741</v>
      </c>
      <c r="B319" s="153" t="s">
        <v>263</v>
      </c>
      <c r="C319" s="155" t="e">
        <f>#REF!</f>
        <v>#REF!</v>
      </c>
      <c r="D319" s="157" t="e">
        <f>#REF!</f>
        <v>#REF!</v>
      </c>
      <c r="E319" s="157" t="e">
        <f>#REF!</f>
        <v>#REF!</v>
      </c>
      <c r="F319" s="158" t="e">
        <f>#REF!</f>
        <v>#REF!</v>
      </c>
      <c r="G319" s="156" t="e">
        <f>#REF!</f>
        <v>#REF!</v>
      </c>
      <c r="H319" s="113" t="s">
        <v>251</v>
      </c>
      <c r="I319" s="183"/>
      <c r="J319" s="107" t="str">
        <f>'YARIŞMA BİLGİLERİ'!$F$21</f>
        <v>GENÇ KADINLAR</v>
      </c>
      <c r="K319" s="184" t="str">
        <f t="shared" si="4"/>
        <v>ANKARA-Federasyon Deneme Atletizm Yarışmaları</v>
      </c>
      <c r="L319" s="111" t="e">
        <f>#REF!</f>
        <v>#REF!</v>
      </c>
      <c r="M319" s="111" t="s">
        <v>270</v>
      </c>
    </row>
    <row r="320" spans="1:13" ht="24.75" customHeight="1">
      <c r="A320" s="105">
        <v>742</v>
      </c>
      <c r="B320" s="153" t="s">
        <v>263</v>
      </c>
      <c r="C320" s="155" t="e">
        <f>#REF!</f>
        <v>#REF!</v>
      </c>
      <c r="D320" s="157" t="e">
        <f>#REF!</f>
        <v>#REF!</v>
      </c>
      <c r="E320" s="157" t="e">
        <f>#REF!</f>
        <v>#REF!</v>
      </c>
      <c r="F320" s="158" t="e">
        <f>#REF!</f>
        <v>#REF!</v>
      </c>
      <c r="G320" s="156" t="e">
        <f>#REF!</f>
        <v>#REF!</v>
      </c>
      <c r="H320" s="113" t="s">
        <v>251</v>
      </c>
      <c r="I320" s="183"/>
      <c r="J320" s="107" t="str">
        <f>'YARIŞMA BİLGİLERİ'!$F$21</f>
        <v>GENÇ KADINLAR</v>
      </c>
      <c r="K320" s="184" t="str">
        <f t="shared" si="4"/>
        <v>ANKARA-Federasyon Deneme Atletizm Yarışmaları</v>
      </c>
      <c r="L320" s="111" t="e">
        <f>#REF!</f>
        <v>#REF!</v>
      </c>
      <c r="M320" s="111" t="s">
        <v>270</v>
      </c>
    </row>
    <row r="321" spans="1:13" ht="24.75" customHeight="1">
      <c r="A321" s="105">
        <v>743</v>
      </c>
      <c r="B321" s="153" t="s">
        <v>263</v>
      </c>
      <c r="C321" s="155" t="e">
        <f>#REF!</f>
        <v>#REF!</v>
      </c>
      <c r="D321" s="157" t="e">
        <f>#REF!</f>
        <v>#REF!</v>
      </c>
      <c r="E321" s="157" t="e">
        <f>#REF!</f>
        <v>#REF!</v>
      </c>
      <c r="F321" s="158" t="e">
        <f>#REF!</f>
        <v>#REF!</v>
      </c>
      <c r="G321" s="156" t="e">
        <f>#REF!</f>
        <v>#REF!</v>
      </c>
      <c r="H321" s="113" t="s">
        <v>251</v>
      </c>
      <c r="I321" s="183"/>
      <c r="J321" s="107" t="str">
        <f>'YARIŞMA BİLGİLERİ'!$F$21</f>
        <v>GENÇ KADINLAR</v>
      </c>
      <c r="K321" s="184" t="str">
        <f t="shared" si="4"/>
        <v>ANKARA-Federasyon Deneme Atletizm Yarışmaları</v>
      </c>
      <c r="L321" s="111" t="e">
        <f>#REF!</f>
        <v>#REF!</v>
      </c>
      <c r="M321" s="111" t="s">
        <v>270</v>
      </c>
    </row>
    <row r="322" spans="1:13" ht="24.75" customHeight="1">
      <c r="A322" s="105">
        <v>744</v>
      </c>
      <c r="B322" s="153" t="s">
        <v>263</v>
      </c>
      <c r="C322" s="155" t="e">
        <f>#REF!</f>
        <v>#REF!</v>
      </c>
      <c r="D322" s="157" t="e">
        <f>#REF!</f>
        <v>#REF!</v>
      </c>
      <c r="E322" s="157" t="e">
        <f>#REF!</f>
        <v>#REF!</v>
      </c>
      <c r="F322" s="158" t="e">
        <f>#REF!</f>
        <v>#REF!</v>
      </c>
      <c r="G322" s="156" t="e">
        <f>#REF!</f>
        <v>#REF!</v>
      </c>
      <c r="H322" s="113" t="s">
        <v>251</v>
      </c>
      <c r="I322" s="183"/>
      <c r="J322" s="107" t="str">
        <f>'YARIŞMA BİLGİLERİ'!$F$21</f>
        <v>GENÇ KADINLAR</v>
      </c>
      <c r="K322" s="184" t="str">
        <f t="shared" si="4"/>
        <v>ANKARA-Federasyon Deneme Atletizm Yarışmaları</v>
      </c>
      <c r="L322" s="111" t="e">
        <f>#REF!</f>
        <v>#REF!</v>
      </c>
      <c r="M322" s="111" t="s">
        <v>270</v>
      </c>
    </row>
    <row r="323" spans="1:13" ht="24.75" customHeight="1">
      <c r="A323" s="105">
        <v>745</v>
      </c>
      <c r="B323" s="153" t="s">
        <v>263</v>
      </c>
      <c r="C323" s="155" t="e">
        <f>#REF!</f>
        <v>#REF!</v>
      </c>
      <c r="D323" s="157" t="e">
        <f>#REF!</f>
        <v>#REF!</v>
      </c>
      <c r="E323" s="157" t="e">
        <f>#REF!</f>
        <v>#REF!</v>
      </c>
      <c r="F323" s="158" t="e">
        <f>#REF!</f>
        <v>#REF!</v>
      </c>
      <c r="G323" s="156" t="e">
        <f>#REF!</f>
        <v>#REF!</v>
      </c>
      <c r="H323" s="113" t="s">
        <v>251</v>
      </c>
      <c r="I323" s="183"/>
      <c r="J323" s="107" t="str">
        <f>'YARIŞMA BİLGİLERİ'!$F$21</f>
        <v>GENÇ KADINLAR</v>
      </c>
      <c r="K323" s="184" t="str">
        <f aca="true" t="shared" si="5" ref="K323:K386">CONCATENATE(K$1,"-",A$1)</f>
        <v>ANKARA-Federasyon Deneme Atletizm Yarışmaları</v>
      </c>
      <c r="L323" s="111" t="e">
        <f>#REF!</f>
        <v>#REF!</v>
      </c>
      <c r="M323" s="111" t="s">
        <v>270</v>
      </c>
    </row>
    <row r="324" spans="1:13" ht="24.75" customHeight="1">
      <c r="A324" s="105">
        <v>746</v>
      </c>
      <c r="B324" s="153" t="s">
        <v>263</v>
      </c>
      <c r="C324" s="155" t="e">
        <f>#REF!</f>
        <v>#REF!</v>
      </c>
      <c r="D324" s="157" t="e">
        <f>#REF!</f>
        <v>#REF!</v>
      </c>
      <c r="E324" s="157" t="e">
        <f>#REF!</f>
        <v>#REF!</v>
      </c>
      <c r="F324" s="158" t="e">
        <f>#REF!</f>
        <v>#REF!</v>
      </c>
      <c r="G324" s="156" t="e">
        <f>#REF!</f>
        <v>#REF!</v>
      </c>
      <c r="H324" s="113" t="s">
        <v>251</v>
      </c>
      <c r="I324" s="183"/>
      <c r="J324" s="107" t="str">
        <f>'YARIŞMA BİLGİLERİ'!$F$21</f>
        <v>GENÇ KADINLAR</v>
      </c>
      <c r="K324" s="184" t="str">
        <f t="shared" si="5"/>
        <v>ANKARA-Federasyon Deneme Atletizm Yarışmaları</v>
      </c>
      <c r="L324" s="111" t="e">
        <f>#REF!</f>
        <v>#REF!</v>
      </c>
      <c r="M324" s="111" t="s">
        <v>270</v>
      </c>
    </row>
    <row r="325" spans="1:13" ht="24.75" customHeight="1">
      <c r="A325" s="105">
        <v>747</v>
      </c>
      <c r="B325" s="153" t="s">
        <v>263</v>
      </c>
      <c r="C325" s="155" t="e">
        <f>#REF!</f>
        <v>#REF!</v>
      </c>
      <c r="D325" s="157" t="e">
        <f>#REF!</f>
        <v>#REF!</v>
      </c>
      <c r="E325" s="157" t="e">
        <f>#REF!</f>
        <v>#REF!</v>
      </c>
      <c r="F325" s="158" t="e">
        <f>#REF!</f>
        <v>#REF!</v>
      </c>
      <c r="G325" s="156" t="e">
        <f>#REF!</f>
        <v>#REF!</v>
      </c>
      <c r="H325" s="113" t="s">
        <v>251</v>
      </c>
      <c r="I325" s="183"/>
      <c r="J325" s="107" t="str">
        <f>'YARIŞMA BİLGİLERİ'!$F$21</f>
        <v>GENÇ KADINLAR</v>
      </c>
      <c r="K325" s="184" t="str">
        <f t="shared" si="5"/>
        <v>ANKARA-Federasyon Deneme Atletizm Yarışmaları</v>
      </c>
      <c r="L325" s="111" t="e">
        <f>#REF!</f>
        <v>#REF!</v>
      </c>
      <c r="M325" s="111" t="s">
        <v>270</v>
      </c>
    </row>
    <row r="326" spans="1:13" ht="24.75" customHeight="1">
      <c r="A326" s="105">
        <v>748</v>
      </c>
      <c r="B326" s="153" t="s">
        <v>263</v>
      </c>
      <c r="C326" s="155" t="e">
        <f>#REF!</f>
        <v>#REF!</v>
      </c>
      <c r="D326" s="157" t="e">
        <f>#REF!</f>
        <v>#REF!</v>
      </c>
      <c r="E326" s="157" t="e">
        <f>#REF!</f>
        <v>#REF!</v>
      </c>
      <c r="F326" s="158" t="e">
        <f>#REF!</f>
        <v>#REF!</v>
      </c>
      <c r="G326" s="156" t="e">
        <f>#REF!</f>
        <v>#REF!</v>
      </c>
      <c r="H326" s="113" t="s">
        <v>251</v>
      </c>
      <c r="I326" s="183"/>
      <c r="J326" s="107" t="str">
        <f>'YARIŞMA BİLGİLERİ'!$F$21</f>
        <v>GENÇ KADINLAR</v>
      </c>
      <c r="K326" s="184" t="str">
        <f t="shared" si="5"/>
        <v>ANKARA-Federasyon Deneme Atletizm Yarışmaları</v>
      </c>
      <c r="L326" s="111" t="e">
        <f>#REF!</f>
        <v>#REF!</v>
      </c>
      <c r="M326" s="111" t="s">
        <v>270</v>
      </c>
    </row>
    <row r="327" spans="1:13" ht="24.75" customHeight="1">
      <c r="A327" s="105">
        <v>749</v>
      </c>
      <c r="B327" s="153" t="s">
        <v>263</v>
      </c>
      <c r="C327" s="155" t="e">
        <f>#REF!</f>
        <v>#REF!</v>
      </c>
      <c r="D327" s="157" t="e">
        <f>#REF!</f>
        <v>#REF!</v>
      </c>
      <c r="E327" s="157" t="e">
        <f>#REF!</f>
        <v>#REF!</v>
      </c>
      <c r="F327" s="158" t="e">
        <f>#REF!</f>
        <v>#REF!</v>
      </c>
      <c r="G327" s="156" t="e">
        <f>#REF!</f>
        <v>#REF!</v>
      </c>
      <c r="H327" s="113" t="s">
        <v>251</v>
      </c>
      <c r="I327" s="183"/>
      <c r="J327" s="107" t="str">
        <f>'YARIŞMA BİLGİLERİ'!$F$21</f>
        <v>GENÇ KADINLAR</v>
      </c>
      <c r="K327" s="184" t="str">
        <f t="shared" si="5"/>
        <v>ANKARA-Federasyon Deneme Atletizm Yarışmaları</v>
      </c>
      <c r="L327" s="111" t="e">
        <f>#REF!</f>
        <v>#REF!</v>
      </c>
      <c r="M327" s="111" t="s">
        <v>270</v>
      </c>
    </row>
    <row r="328" spans="1:13" ht="24.75" customHeight="1">
      <c r="A328" s="105">
        <v>750</v>
      </c>
      <c r="B328" s="153" t="s">
        <v>263</v>
      </c>
      <c r="C328" s="155" t="e">
        <f>#REF!</f>
        <v>#REF!</v>
      </c>
      <c r="D328" s="157" t="e">
        <f>#REF!</f>
        <v>#REF!</v>
      </c>
      <c r="E328" s="157" t="e">
        <f>#REF!</f>
        <v>#REF!</v>
      </c>
      <c r="F328" s="158" t="e">
        <f>#REF!</f>
        <v>#REF!</v>
      </c>
      <c r="G328" s="156" t="e">
        <f>#REF!</f>
        <v>#REF!</v>
      </c>
      <c r="H328" s="113" t="s">
        <v>251</v>
      </c>
      <c r="I328" s="183"/>
      <c r="J328" s="107" t="str">
        <f>'YARIŞMA BİLGİLERİ'!$F$21</f>
        <v>GENÇ KADINLAR</v>
      </c>
      <c r="K328" s="184" t="str">
        <f t="shared" si="5"/>
        <v>ANKARA-Federasyon Deneme Atletizm Yarışmaları</v>
      </c>
      <c r="L328" s="111" t="e">
        <f>#REF!</f>
        <v>#REF!</v>
      </c>
      <c r="M328" s="111" t="s">
        <v>270</v>
      </c>
    </row>
    <row r="329" spans="1:13" ht="24.75" customHeight="1">
      <c r="A329" s="105">
        <v>751</v>
      </c>
      <c r="B329" s="153" t="s">
        <v>263</v>
      </c>
      <c r="C329" s="155" t="e">
        <f>#REF!</f>
        <v>#REF!</v>
      </c>
      <c r="D329" s="157" t="e">
        <f>#REF!</f>
        <v>#REF!</v>
      </c>
      <c r="E329" s="157" t="e">
        <f>#REF!</f>
        <v>#REF!</v>
      </c>
      <c r="F329" s="158" t="e">
        <f>#REF!</f>
        <v>#REF!</v>
      </c>
      <c r="G329" s="156" t="e">
        <f>#REF!</f>
        <v>#REF!</v>
      </c>
      <c r="H329" s="113" t="s">
        <v>251</v>
      </c>
      <c r="I329" s="183"/>
      <c r="J329" s="107" t="str">
        <f>'YARIŞMA BİLGİLERİ'!$F$21</f>
        <v>GENÇ KADINLAR</v>
      </c>
      <c r="K329" s="184" t="str">
        <f t="shared" si="5"/>
        <v>ANKARA-Federasyon Deneme Atletizm Yarışmaları</v>
      </c>
      <c r="L329" s="111" t="e">
        <f>#REF!</f>
        <v>#REF!</v>
      </c>
      <c r="M329" s="111" t="s">
        <v>270</v>
      </c>
    </row>
    <row r="330" spans="1:13" ht="24.75" customHeight="1">
      <c r="A330" s="105">
        <v>752</v>
      </c>
      <c r="B330" s="153" t="s">
        <v>307</v>
      </c>
      <c r="C330" s="155" t="e">
        <f>#REF!</f>
        <v>#REF!</v>
      </c>
      <c r="D330" s="157" t="e">
        <f>#REF!</f>
        <v>#REF!</v>
      </c>
      <c r="E330" s="157" t="e">
        <f>#REF!</f>
        <v>#REF!</v>
      </c>
      <c r="F330" s="158" t="e">
        <f>#REF!</f>
        <v>#REF!</v>
      </c>
      <c r="G330" s="156" t="e">
        <f>#REF!</f>
        <v>#REF!</v>
      </c>
      <c r="H330" s="113" t="s">
        <v>275</v>
      </c>
      <c r="I330" s="183"/>
      <c r="J330" s="107" t="str">
        <f>'YARIŞMA BİLGİLERİ'!$F$21</f>
        <v>GENÇ KADINLAR</v>
      </c>
      <c r="K330" s="184" t="str">
        <f t="shared" si="5"/>
        <v>ANKARA-Federasyon Deneme Atletizm Yarışmaları</v>
      </c>
      <c r="L330" s="111" t="e">
        <f>#REF!</f>
        <v>#REF!</v>
      </c>
      <c r="M330" s="111" t="s">
        <v>270</v>
      </c>
    </row>
    <row r="331" spans="1:13" ht="24.75" customHeight="1">
      <c r="A331" s="105">
        <v>753</v>
      </c>
      <c r="B331" s="153" t="s">
        <v>307</v>
      </c>
      <c r="C331" s="155" t="e">
        <f>#REF!</f>
        <v>#REF!</v>
      </c>
      <c r="D331" s="157" t="e">
        <f>#REF!</f>
        <v>#REF!</v>
      </c>
      <c r="E331" s="157" t="e">
        <f>#REF!</f>
        <v>#REF!</v>
      </c>
      <c r="F331" s="158" t="e">
        <f>#REF!</f>
        <v>#REF!</v>
      </c>
      <c r="G331" s="156" t="e">
        <f>#REF!</f>
        <v>#REF!</v>
      </c>
      <c r="H331" s="113" t="s">
        <v>275</v>
      </c>
      <c r="I331" s="183"/>
      <c r="J331" s="107" t="str">
        <f>'YARIŞMA BİLGİLERİ'!$F$21</f>
        <v>GENÇ KADINLAR</v>
      </c>
      <c r="K331" s="184" t="str">
        <f t="shared" si="5"/>
        <v>ANKARA-Federasyon Deneme Atletizm Yarışmaları</v>
      </c>
      <c r="L331" s="111" t="e">
        <f>#REF!</f>
        <v>#REF!</v>
      </c>
      <c r="M331" s="111" t="s">
        <v>270</v>
      </c>
    </row>
    <row r="332" spans="1:13" ht="24.75" customHeight="1">
      <c r="A332" s="105">
        <v>754</v>
      </c>
      <c r="B332" s="153" t="s">
        <v>307</v>
      </c>
      <c r="C332" s="155" t="e">
        <f>#REF!</f>
        <v>#REF!</v>
      </c>
      <c r="D332" s="157" t="e">
        <f>#REF!</f>
        <v>#REF!</v>
      </c>
      <c r="E332" s="157" t="e">
        <f>#REF!</f>
        <v>#REF!</v>
      </c>
      <c r="F332" s="158" t="e">
        <f>#REF!</f>
        <v>#REF!</v>
      </c>
      <c r="G332" s="156" t="e">
        <f>#REF!</f>
        <v>#REF!</v>
      </c>
      <c r="H332" s="113" t="s">
        <v>275</v>
      </c>
      <c r="I332" s="183"/>
      <c r="J332" s="107" t="str">
        <f>'YARIŞMA BİLGİLERİ'!$F$21</f>
        <v>GENÇ KADINLAR</v>
      </c>
      <c r="K332" s="184" t="str">
        <f t="shared" si="5"/>
        <v>ANKARA-Federasyon Deneme Atletizm Yarışmaları</v>
      </c>
      <c r="L332" s="111" t="e">
        <f>#REF!</f>
        <v>#REF!</v>
      </c>
      <c r="M332" s="111" t="s">
        <v>270</v>
      </c>
    </row>
    <row r="333" spans="1:13" ht="24.75" customHeight="1">
      <c r="A333" s="105">
        <v>755</v>
      </c>
      <c r="B333" s="153" t="s">
        <v>307</v>
      </c>
      <c r="C333" s="155" t="e">
        <f>#REF!</f>
        <v>#REF!</v>
      </c>
      <c r="D333" s="157" t="e">
        <f>#REF!</f>
        <v>#REF!</v>
      </c>
      <c r="E333" s="157" t="e">
        <f>#REF!</f>
        <v>#REF!</v>
      </c>
      <c r="F333" s="158" t="e">
        <f>#REF!</f>
        <v>#REF!</v>
      </c>
      <c r="G333" s="156" t="e">
        <f>#REF!</f>
        <v>#REF!</v>
      </c>
      <c r="H333" s="113" t="s">
        <v>275</v>
      </c>
      <c r="I333" s="183"/>
      <c r="J333" s="107" t="str">
        <f>'YARIŞMA BİLGİLERİ'!$F$21</f>
        <v>GENÇ KADINLAR</v>
      </c>
      <c r="K333" s="184" t="str">
        <f t="shared" si="5"/>
        <v>ANKARA-Federasyon Deneme Atletizm Yarışmaları</v>
      </c>
      <c r="L333" s="111" t="e">
        <f>#REF!</f>
        <v>#REF!</v>
      </c>
      <c r="M333" s="111" t="s">
        <v>270</v>
      </c>
    </row>
    <row r="334" spans="1:13" ht="24.75" customHeight="1">
      <c r="A334" s="105">
        <v>756</v>
      </c>
      <c r="B334" s="153" t="s">
        <v>307</v>
      </c>
      <c r="C334" s="155" t="e">
        <f>#REF!</f>
        <v>#REF!</v>
      </c>
      <c r="D334" s="157" t="e">
        <f>#REF!</f>
        <v>#REF!</v>
      </c>
      <c r="E334" s="157" t="e">
        <f>#REF!</f>
        <v>#REF!</v>
      </c>
      <c r="F334" s="158" t="e">
        <f>#REF!</f>
        <v>#REF!</v>
      </c>
      <c r="G334" s="156" t="e">
        <f>#REF!</f>
        <v>#REF!</v>
      </c>
      <c r="H334" s="113" t="s">
        <v>275</v>
      </c>
      <c r="I334" s="183"/>
      <c r="J334" s="107" t="str">
        <f>'YARIŞMA BİLGİLERİ'!$F$21</f>
        <v>GENÇ KADINLAR</v>
      </c>
      <c r="K334" s="184" t="str">
        <f t="shared" si="5"/>
        <v>ANKARA-Federasyon Deneme Atletizm Yarışmaları</v>
      </c>
      <c r="L334" s="111" t="e">
        <f>#REF!</f>
        <v>#REF!</v>
      </c>
      <c r="M334" s="111" t="s">
        <v>270</v>
      </c>
    </row>
    <row r="335" spans="1:13" ht="24.75" customHeight="1">
      <c r="A335" s="105">
        <v>757</v>
      </c>
      <c r="B335" s="153" t="s">
        <v>307</v>
      </c>
      <c r="C335" s="155" t="e">
        <f>#REF!</f>
        <v>#REF!</v>
      </c>
      <c r="D335" s="157" t="e">
        <f>#REF!</f>
        <v>#REF!</v>
      </c>
      <c r="E335" s="157" t="e">
        <f>#REF!</f>
        <v>#REF!</v>
      </c>
      <c r="F335" s="158" t="e">
        <f>#REF!</f>
        <v>#REF!</v>
      </c>
      <c r="G335" s="156" t="e">
        <f>#REF!</f>
        <v>#REF!</v>
      </c>
      <c r="H335" s="113" t="s">
        <v>275</v>
      </c>
      <c r="I335" s="183"/>
      <c r="J335" s="107" t="str">
        <f>'YARIŞMA BİLGİLERİ'!$F$21</f>
        <v>GENÇ KADINLAR</v>
      </c>
      <c r="K335" s="184" t="str">
        <f t="shared" si="5"/>
        <v>ANKARA-Federasyon Deneme Atletizm Yarışmaları</v>
      </c>
      <c r="L335" s="111" t="e">
        <f>#REF!</f>
        <v>#REF!</v>
      </c>
      <c r="M335" s="111" t="s">
        <v>270</v>
      </c>
    </row>
    <row r="336" spans="1:13" ht="24.75" customHeight="1">
      <c r="A336" s="105">
        <v>758</v>
      </c>
      <c r="B336" s="153" t="s">
        <v>307</v>
      </c>
      <c r="C336" s="155" t="e">
        <f>#REF!</f>
        <v>#REF!</v>
      </c>
      <c r="D336" s="157" t="e">
        <f>#REF!</f>
        <v>#REF!</v>
      </c>
      <c r="E336" s="157" t="e">
        <f>#REF!</f>
        <v>#REF!</v>
      </c>
      <c r="F336" s="158" t="e">
        <f>#REF!</f>
        <v>#REF!</v>
      </c>
      <c r="G336" s="156" t="e">
        <f>#REF!</f>
        <v>#REF!</v>
      </c>
      <c r="H336" s="113" t="s">
        <v>275</v>
      </c>
      <c r="I336" s="183"/>
      <c r="J336" s="107" t="str">
        <f>'YARIŞMA BİLGİLERİ'!$F$21</f>
        <v>GENÇ KADINLAR</v>
      </c>
      <c r="K336" s="184" t="str">
        <f t="shared" si="5"/>
        <v>ANKARA-Federasyon Deneme Atletizm Yarışmaları</v>
      </c>
      <c r="L336" s="111" t="e">
        <f>#REF!</f>
        <v>#REF!</v>
      </c>
      <c r="M336" s="111" t="s">
        <v>270</v>
      </c>
    </row>
    <row r="337" spans="1:13" ht="24.75" customHeight="1">
      <c r="A337" s="105">
        <v>759</v>
      </c>
      <c r="B337" s="153" t="s">
        <v>307</v>
      </c>
      <c r="C337" s="155" t="e">
        <f>#REF!</f>
        <v>#REF!</v>
      </c>
      <c r="D337" s="157" t="e">
        <f>#REF!</f>
        <v>#REF!</v>
      </c>
      <c r="E337" s="157" t="e">
        <f>#REF!</f>
        <v>#REF!</v>
      </c>
      <c r="F337" s="158" t="e">
        <f>#REF!</f>
        <v>#REF!</v>
      </c>
      <c r="G337" s="156" t="e">
        <f>#REF!</f>
        <v>#REF!</v>
      </c>
      <c r="H337" s="113" t="s">
        <v>275</v>
      </c>
      <c r="I337" s="183"/>
      <c r="J337" s="107" t="str">
        <f>'YARIŞMA BİLGİLERİ'!$F$21</f>
        <v>GENÇ KADINLAR</v>
      </c>
      <c r="K337" s="184" t="str">
        <f t="shared" si="5"/>
        <v>ANKARA-Federasyon Deneme Atletizm Yarışmaları</v>
      </c>
      <c r="L337" s="111" t="e">
        <f>#REF!</f>
        <v>#REF!</v>
      </c>
      <c r="M337" s="111" t="s">
        <v>270</v>
      </c>
    </row>
    <row r="338" spans="1:13" ht="24.75" customHeight="1">
      <c r="A338" s="105">
        <v>760</v>
      </c>
      <c r="B338" s="153" t="s">
        <v>307</v>
      </c>
      <c r="C338" s="155" t="e">
        <f>#REF!</f>
        <v>#REF!</v>
      </c>
      <c r="D338" s="157" t="e">
        <f>#REF!</f>
        <v>#REF!</v>
      </c>
      <c r="E338" s="157" t="e">
        <f>#REF!</f>
        <v>#REF!</v>
      </c>
      <c r="F338" s="158" t="e">
        <f>#REF!</f>
        <v>#REF!</v>
      </c>
      <c r="G338" s="156" t="e">
        <f>#REF!</f>
        <v>#REF!</v>
      </c>
      <c r="H338" s="113" t="s">
        <v>275</v>
      </c>
      <c r="I338" s="183"/>
      <c r="J338" s="107" t="str">
        <f>'YARIŞMA BİLGİLERİ'!$F$21</f>
        <v>GENÇ KADINLAR</v>
      </c>
      <c r="K338" s="184" t="str">
        <f t="shared" si="5"/>
        <v>ANKARA-Federasyon Deneme Atletizm Yarışmaları</v>
      </c>
      <c r="L338" s="111" t="e">
        <f>#REF!</f>
        <v>#REF!</v>
      </c>
      <c r="M338" s="111" t="s">
        <v>270</v>
      </c>
    </row>
    <row r="339" spans="1:13" ht="24.75" customHeight="1">
      <c r="A339" s="105">
        <v>761</v>
      </c>
      <c r="B339" s="153" t="s">
        <v>307</v>
      </c>
      <c r="C339" s="155" t="e">
        <f>#REF!</f>
        <v>#REF!</v>
      </c>
      <c r="D339" s="157" t="e">
        <f>#REF!</f>
        <v>#REF!</v>
      </c>
      <c r="E339" s="157" t="e">
        <f>#REF!</f>
        <v>#REF!</v>
      </c>
      <c r="F339" s="158" t="e">
        <f>#REF!</f>
        <v>#REF!</v>
      </c>
      <c r="G339" s="156" t="e">
        <f>#REF!</f>
        <v>#REF!</v>
      </c>
      <c r="H339" s="113" t="s">
        <v>275</v>
      </c>
      <c r="I339" s="183"/>
      <c r="J339" s="107" t="str">
        <f>'YARIŞMA BİLGİLERİ'!$F$21</f>
        <v>GENÇ KADINLAR</v>
      </c>
      <c r="K339" s="184" t="str">
        <f t="shared" si="5"/>
        <v>ANKARA-Federasyon Deneme Atletizm Yarışmaları</v>
      </c>
      <c r="L339" s="111" t="e">
        <f>#REF!</f>
        <v>#REF!</v>
      </c>
      <c r="M339" s="111" t="s">
        <v>270</v>
      </c>
    </row>
    <row r="340" spans="1:13" ht="24.75" customHeight="1">
      <c r="A340" s="105">
        <v>762</v>
      </c>
      <c r="B340" s="153" t="s">
        <v>307</v>
      </c>
      <c r="C340" s="155" t="e">
        <f>#REF!</f>
        <v>#REF!</v>
      </c>
      <c r="D340" s="157" t="e">
        <f>#REF!</f>
        <v>#REF!</v>
      </c>
      <c r="E340" s="157" t="e">
        <f>#REF!</f>
        <v>#REF!</v>
      </c>
      <c r="F340" s="158" t="e">
        <f>#REF!</f>
        <v>#REF!</v>
      </c>
      <c r="G340" s="156" t="e">
        <f>#REF!</f>
        <v>#REF!</v>
      </c>
      <c r="H340" s="113" t="s">
        <v>275</v>
      </c>
      <c r="I340" s="183"/>
      <c r="J340" s="107" t="str">
        <f>'YARIŞMA BİLGİLERİ'!$F$21</f>
        <v>GENÇ KADINLAR</v>
      </c>
      <c r="K340" s="184" t="str">
        <f t="shared" si="5"/>
        <v>ANKARA-Federasyon Deneme Atletizm Yarışmaları</v>
      </c>
      <c r="L340" s="111" t="e">
        <f>#REF!</f>
        <v>#REF!</v>
      </c>
      <c r="M340" s="111" t="s">
        <v>270</v>
      </c>
    </row>
    <row r="341" spans="1:13" ht="24.75" customHeight="1">
      <c r="A341" s="105">
        <v>763</v>
      </c>
      <c r="B341" s="153" t="s">
        <v>307</v>
      </c>
      <c r="C341" s="155" t="e">
        <f>#REF!</f>
        <v>#REF!</v>
      </c>
      <c r="D341" s="157" t="e">
        <f>#REF!</f>
        <v>#REF!</v>
      </c>
      <c r="E341" s="157" t="e">
        <f>#REF!</f>
        <v>#REF!</v>
      </c>
      <c r="F341" s="158" t="e">
        <f>#REF!</f>
        <v>#REF!</v>
      </c>
      <c r="G341" s="156" t="e">
        <f>#REF!</f>
        <v>#REF!</v>
      </c>
      <c r="H341" s="113" t="s">
        <v>275</v>
      </c>
      <c r="I341" s="183"/>
      <c r="J341" s="107" t="str">
        <f>'YARIŞMA BİLGİLERİ'!$F$21</f>
        <v>GENÇ KADINLAR</v>
      </c>
      <c r="K341" s="184" t="str">
        <f t="shared" si="5"/>
        <v>ANKARA-Federasyon Deneme Atletizm Yarışmaları</v>
      </c>
      <c r="L341" s="111" t="e">
        <f>#REF!</f>
        <v>#REF!</v>
      </c>
      <c r="M341" s="111" t="s">
        <v>270</v>
      </c>
    </row>
    <row r="342" spans="1:13" ht="24.75" customHeight="1">
      <c r="A342" s="105">
        <v>764</v>
      </c>
      <c r="B342" s="153" t="s">
        <v>307</v>
      </c>
      <c r="C342" s="155" t="e">
        <f>#REF!</f>
        <v>#REF!</v>
      </c>
      <c r="D342" s="157" t="e">
        <f>#REF!</f>
        <v>#REF!</v>
      </c>
      <c r="E342" s="157" t="e">
        <f>#REF!</f>
        <v>#REF!</v>
      </c>
      <c r="F342" s="158" t="e">
        <f>#REF!</f>
        <v>#REF!</v>
      </c>
      <c r="G342" s="156" t="e">
        <f>#REF!</f>
        <v>#REF!</v>
      </c>
      <c r="H342" s="113" t="s">
        <v>275</v>
      </c>
      <c r="I342" s="183"/>
      <c r="J342" s="107" t="str">
        <f>'YARIŞMA BİLGİLERİ'!$F$21</f>
        <v>GENÇ KADINLAR</v>
      </c>
      <c r="K342" s="184" t="str">
        <f t="shared" si="5"/>
        <v>ANKARA-Federasyon Deneme Atletizm Yarışmaları</v>
      </c>
      <c r="L342" s="111" t="e">
        <f>#REF!</f>
        <v>#REF!</v>
      </c>
      <c r="M342" s="111" t="s">
        <v>270</v>
      </c>
    </row>
    <row r="343" spans="1:13" ht="24.75" customHeight="1">
      <c r="A343" s="105">
        <v>771</v>
      </c>
      <c r="B343" s="153" t="s">
        <v>307</v>
      </c>
      <c r="C343" s="155" t="e">
        <f>#REF!</f>
        <v>#REF!</v>
      </c>
      <c r="D343" s="157" t="e">
        <f>#REF!</f>
        <v>#REF!</v>
      </c>
      <c r="E343" s="157" t="e">
        <f>#REF!</f>
        <v>#REF!</v>
      </c>
      <c r="F343" s="158" t="e">
        <f>#REF!</f>
        <v>#REF!</v>
      </c>
      <c r="G343" s="156" t="e">
        <f>#REF!</f>
        <v>#REF!</v>
      </c>
      <c r="H343" s="113" t="s">
        <v>275</v>
      </c>
      <c r="I343" s="183"/>
      <c r="J343" s="107" t="str">
        <f>'YARIŞMA BİLGİLERİ'!$F$21</f>
        <v>GENÇ KADINLAR</v>
      </c>
      <c r="K343" s="184" t="str">
        <f t="shared" si="5"/>
        <v>ANKARA-Federasyon Deneme Atletizm Yarışmaları</v>
      </c>
      <c r="L343" s="111" t="e">
        <f>#REF!</f>
        <v>#REF!</v>
      </c>
      <c r="M343" s="111" t="s">
        <v>270</v>
      </c>
    </row>
    <row r="344" spans="1:13" ht="24.75" customHeight="1">
      <c r="A344" s="105">
        <v>772</v>
      </c>
      <c r="B344" s="153" t="s">
        <v>307</v>
      </c>
      <c r="C344" s="155" t="e">
        <f>#REF!</f>
        <v>#REF!</v>
      </c>
      <c r="D344" s="157" t="e">
        <f>#REF!</f>
        <v>#REF!</v>
      </c>
      <c r="E344" s="157" t="e">
        <f>#REF!</f>
        <v>#REF!</v>
      </c>
      <c r="F344" s="158" t="e">
        <f>#REF!</f>
        <v>#REF!</v>
      </c>
      <c r="G344" s="156" t="e">
        <f>#REF!</f>
        <v>#REF!</v>
      </c>
      <c r="H344" s="113" t="s">
        <v>275</v>
      </c>
      <c r="I344" s="183"/>
      <c r="J344" s="107" t="str">
        <f>'YARIŞMA BİLGİLERİ'!$F$21</f>
        <v>GENÇ KADINLAR</v>
      </c>
      <c r="K344" s="184" t="str">
        <f t="shared" si="5"/>
        <v>ANKARA-Federasyon Deneme Atletizm Yarışmaları</v>
      </c>
      <c r="L344" s="111" t="e">
        <f>#REF!</f>
        <v>#REF!</v>
      </c>
      <c r="M344" s="111" t="s">
        <v>270</v>
      </c>
    </row>
    <row r="345" spans="1:13" ht="24.75" customHeight="1">
      <c r="A345" s="105">
        <v>773</v>
      </c>
      <c r="B345" s="153" t="s">
        <v>307</v>
      </c>
      <c r="C345" s="155" t="e">
        <f>#REF!</f>
        <v>#REF!</v>
      </c>
      <c r="D345" s="157" t="e">
        <f>#REF!</f>
        <v>#REF!</v>
      </c>
      <c r="E345" s="157" t="e">
        <f>#REF!</f>
        <v>#REF!</v>
      </c>
      <c r="F345" s="158" t="e">
        <f>#REF!</f>
        <v>#REF!</v>
      </c>
      <c r="G345" s="156" t="e">
        <f>#REF!</f>
        <v>#REF!</v>
      </c>
      <c r="H345" s="113" t="s">
        <v>275</v>
      </c>
      <c r="I345" s="183"/>
      <c r="J345" s="107" t="str">
        <f>'YARIŞMA BİLGİLERİ'!$F$21</f>
        <v>GENÇ KADINLAR</v>
      </c>
      <c r="K345" s="184" t="str">
        <f t="shared" si="5"/>
        <v>ANKARA-Federasyon Deneme Atletizm Yarışmaları</v>
      </c>
      <c r="L345" s="111" t="e">
        <f>#REF!</f>
        <v>#REF!</v>
      </c>
      <c r="M345" s="111" t="s">
        <v>270</v>
      </c>
    </row>
    <row r="346" spans="1:13" ht="24.75" customHeight="1">
      <c r="A346" s="105">
        <v>774</v>
      </c>
      <c r="B346" s="153" t="s">
        <v>307</v>
      </c>
      <c r="C346" s="155" t="e">
        <f>#REF!</f>
        <v>#REF!</v>
      </c>
      <c r="D346" s="157" t="e">
        <f>#REF!</f>
        <v>#REF!</v>
      </c>
      <c r="E346" s="157" t="e">
        <f>#REF!</f>
        <v>#REF!</v>
      </c>
      <c r="F346" s="158" t="e">
        <f>#REF!</f>
        <v>#REF!</v>
      </c>
      <c r="G346" s="156" t="e">
        <f>#REF!</f>
        <v>#REF!</v>
      </c>
      <c r="H346" s="113" t="s">
        <v>275</v>
      </c>
      <c r="I346" s="183"/>
      <c r="J346" s="107" t="str">
        <f>'YARIŞMA BİLGİLERİ'!$F$21</f>
        <v>GENÇ KADINLAR</v>
      </c>
      <c r="K346" s="184" t="str">
        <f t="shared" si="5"/>
        <v>ANKARA-Federasyon Deneme Atletizm Yarışmaları</v>
      </c>
      <c r="L346" s="111" t="e">
        <f>#REF!</f>
        <v>#REF!</v>
      </c>
      <c r="M346" s="111" t="s">
        <v>270</v>
      </c>
    </row>
    <row r="347" spans="1:13" ht="24.75" customHeight="1">
      <c r="A347" s="105">
        <v>775</v>
      </c>
      <c r="B347" s="153" t="s">
        <v>307</v>
      </c>
      <c r="C347" s="155" t="e">
        <f>#REF!</f>
        <v>#REF!</v>
      </c>
      <c r="D347" s="157" t="e">
        <f>#REF!</f>
        <v>#REF!</v>
      </c>
      <c r="E347" s="157" t="e">
        <f>#REF!</f>
        <v>#REF!</v>
      </c>
      <c r="F347" s="158" t="e">
        <f>#REF!</f>
        <v>#REF!</v>
      </c>
      <c r="G347" s="156" t="e">
        <f>#REF!</f>
        <v>#REF!</v>
      </c>
      <c r="H347" s="113" t="s">
        <v>275</v>
      </c>
      <c r="I347" s="183"/>
      <c r="J347" s="107" t="str">
        <f>'YARIŞMA BİLGİLERİ'!$F$21</f>
        <v>GENÇ KADINLAR</v>
      </c>
      <c r="K347" s="184" t="str">
        <f t="shared" si="5"/>
        <v>ANKARA-Federasyon Deneme Atletizm Yarışmaları</v>
      </c>
      <c r="L347" s="111" t="e">
        <f>#REF!</f>
        <v>#REF!</v>
      </c>
      <c r="M347" s="111" t="s">
        <v>270</v>
      </c>
    </row>
    <row r="348" spans="1:13" ht="24.75" customHeight="1">
      <c r="A348" s="105">
        <v>776</v>
      </c>
      <c r="B348" s="153" t="s">
        <v>307</v>
      </c>
      <c r="C348" s="155" t="e">
        <f>#REF!</f>
        <v>#REF!</v>
      </c>
      <c r="D348" s="157" t="e">
        <f>#REF!</f>
        <v>#REF!</v>
      </c>
      <c r="E348" s="157" t="e">
        <f>#REF!</f>
        <v>#REF!</v>
      </c>
      <c r="F348" s="158" t="e">
        <f>#REF!</f>
        <v>#REF!</v>
      </c>
      <c r="G348" s="156" t="e">
        <f>#REF!</f>
        <v>#REF!</v>
      </c>
      <c r="H348" s="113" t="s">
        <v>275</v>
      </c>
      <c r="I348" s="183"/>
      <c r="J348" s="107" t="str">
        <f>'YARIŞMA BİLGİLERİ'!$F$21</f>
        <v>GENÇ KADINLAR</v>
      </c>
      <c r="K348" s="184" t="str">
        <f t="shared" si="5"/>
        <v>ANKARA-Federasyon Deneme Atletizm Yarışmaları</v>
      </c>
      <c r="L348" s="111" t="e">
        <f>#REF!</f>
        <v>#REF!</v>
      </c>
      <c r="M348" s="111" t="s">
        <v>270</v>
      </c>
    </row>
    <row r="349" spans="1:13" ht="24.75" customHeight="1">
      <c r="A349" s="105">
        <v>777</v>
      </c>
      <c r="B349" s="153" t="s">
        <v>307</v>
      </c>
      <c r="C349" s="155" t="e">
        <f>#REF!</f>
        <v>#REF!</v>
      </c>
      <c r="D349" s="157" t="e">
        <f>#REF!</f>
        <v>#REF!</v>
      </c>
      <c r="E349" s="157" t="e">
        <f>#REF!</f>
        <v>#REF!</v>
      </c>
      <c r="F349" s="158" t="e">
        <f>#REF!</f>
        <v>#REF!</v>
      </c>
      <c r="G349" s="156" t="e">
        <f>#REF!</f>
        <v>#REF!</v>
      </c>
      <c r="H349" s="113" t="s">
        <v>275</v>
      </c>
      <c r="I349" s="183"/>
      <c r="J349" s="107" t="str">
        <f>'YARIŞMA BİLGİLERİ'!$F$21</f>
        <v>GENÇ KADINLAR</v>
      </c>
      <c r="K349" s="184" t="str">
        <f t="shared" si="5"/>
        <v>ANKARA-Federasyon Deneme Atletizm Yarışmaları</v>
      </c>
      <c r="L349" s="111" t="e">
        <f>#REF!</f>
        <v>#REF!</v>
      </c>
      <c r="M349" s="111" t="s">
        <v>270</v>
      </c>
    </row>
    <row r="350" spans="1:13" ht="24.75" customHeight="1">
      <c r="A350" s="105">
        <v>778</v>
      </c>
      <c r="B350" s="153" t="s">
        <v>307</v>
      </c>
      <c r="C350" s="155" t="e">
        <f>#REF!</f>
        <v>#REF!</v>
      </c>
      <c r="D350" s="157" t="e">
        <f>#REF!</f>
        <v>#REF!</v>
      </c>
      <c r="E350" s="157" t="e">
        <f>#REF!</f>
        <v>#REF!</v>
      </c>
      <c r="F350" s="158" t="e">
        <f>#REF!</f>
        <v>#REF!</v>
      </c>
      <c r="G350" s="156" t="e">
        <f>#REF!</f>
        <v>#REF!</v>
      </c>
      <c r="H350" s="113" t="s">
        <v>275</v>
      </c>
      <c r="I350" s="183"/>
      <c r="J350" s="107" t="str">
        <f>'YARIŞMA BİLGİLERİ'!$F$21</f>
        <v>GENÇ KADINLAR</v>
      </c>
      <c r="K350" s="184" t="str">
        <f t="shared" si="5"/>
        <v>ANKARA-Federasyon Deneme Atletizm Yarışmaları</v>
      </c>
      <c r="L350" s="111" t="e">
        <f>#REF!</f>
        <v>#REF!</v>
      </c>
      <c r="M350" s="111" t="s">
        <v>270</v>
      </c>
    </row>
    <row r="351" spans="1:13" ht="24.75" customHeight="1">
      <c r="A351" s="105">
        <v>779</v>
      </c>
      <c r="B351" s="153" t="s">
        <v>307</v>
      </c>
      <c r="C351" s="155" t="e">
        <f>#REF!</f>
        <v>#REF!</v>
      </c>
      <c r="D351" s="157" t="e">
        <f>#REF!</f>
        <v>#REF!</v>
      </c>
      <c r="E351" s="157" t="e">
        <f>#REF!</f>
        <v>#REF!</v>
      </c>
      <c r="F351" s="158" t="e">
        <f>#REF!</f>
        <v>#REF!</v>
      </c>
      <c r="G351" s="156" t="e">
        <f>#REF!</f>
        <v>#REF!</v>
      </c>
      <c r="H351" s="113" t="s">
        <v>275</v>
      </c>
      <c r="I351" s="183"/>
      <c r="J351" s="107" t="str">
        <f>'YARIŞMA BİLGİLERİ'!$F$21</f>
        <v>GENÇ KADINLAR</v>
      </c>
      <c r="K351" s="184" t="str">
        <f t="shared" si="5"/>
        <v>ANKARA-Federasyon Deneme Atletizm Yarışmaları</v>
      </c>
      <c r="L351" s="111" t="e">
        <f>#REF!</f>
        <v>#REF!</v>
      </c>
      <c r="M351" s="111" t="s">
        <v>270</v>
      </c>
    </row>
    <row r="352" spans="1:13" ht="24.75" customHeight="1">
      <c r="A352" s="105">
        <v>780</v>
      </c>
      <c r="B352" s="153" t="s">
        <v>307</v>
      </c>
      <c r="C352" s="155" t="e">
        <f>#REF!</f>
        <v>#REF!</v>
      </c>
      <c r="D352" s="157" t="e">
        <f>#REF!</f>
        <v>#REF!</v>
      </c>
      <c r="E352" s="157" t="e">
        <f>#REF!</f>
        <v>#REF!</v>
      </c>
      <c r="F352" s="158" t="e">
        <f>#REF!</f>
        <v>#REF!</v>
      </c>
      <c r="G352" s="156" t="e">
        <f>#REF!</f>
        <v>#REF!</v>
      </c>
      <c r="H352" s="113" t="s">
        <v>275</v>
      </c>
      <c r="I352" s="183"/>
      <c r="J352" s="107" t="str">
        <f>'YARIŞMA BİLGİLERİ'!$F$21</f>
        <v>GENÇ KADINLAR</v>
      </c>
      <c r="K352" s="184" t="str">
        <f t="shared" si="5"/>
        <v>ANKARA-Federasyon Deneme Atletizm Yarışmaları</v>
      </c>
      <c r="L352" s="111" t="e">
        <f>#REF!</f>
        <v>#REF!</v>
      </c>
      <c r="M352" s="111" t="s">
        <v>270</v>
      </c>
    </row>
    <row r="353" spans="1:13" ht="24.75" customHeight="1">
      <c r="A353" s="105">
        <v>781</v>
      </c>
      <c r="B353" s="153" t="s">
        <v>307</v>
      </c>
      <c r="C353" s="155" t="e">
        <f>#REF!</f>
        <v>#REF!</v>
      </c>
      <c r="D353" s="157" t="e">
        <f>#REF!</f>
        <v>#REF!</v>
      </c>
      <c r="E353" s="157" t="e">
        <f>#REF!</f>
        <v>#REF!</v>
      </c>
      <c r="F353" s="158" t="e">
        <f>#REF!</f>
        <v>#REF!</v>
      </c>
      <c r="G353" s="156" t="e">
        <f>#REF!</f>
        <v>#REF!</v>
      </c>
      <c r="H353" s="113" t="s">
        <v>275</v>
      </c>
      <c r="I353" s="183"/>
      <c r="J353" s="107" t="str">
        <f>'YARIŞMA BİLGİLERİ'!$F$21</f>
        <v>GENÇ KADINLAR</v>
      </c>
      <c r="K353" s="184" t="str">
        <f t="shared" si="5"/>
        <v>ANKARA-Federasyon Deneme Atletizm Yarışmaları</v>
      </c>
      <c r="L353" s="111" t="e">
        <f>#REF!</f>
        <v>#REF!</v>
      </c>
      <c r="M353" s="111" t="s">
        <v>270</v>
      </c>
    </row>
    <row r="354" spans="1:13" ht="24.75" customHeight="1">
      <c r="A354" s="105">
        <v>782</v>
      </c>
      <c r="B354" s="153" t="s">
        <v>307</v>
      </c>
      <c r="C354" s="155" t="e">
        <f>#REF!</f>
        <v>#REF!</v>
      </c>
      <c r="D354" s="157" t="e">
        <f>#REF!</f>
        <v>#REF!</v>
      </c>
      <c r="E354" s="157" t="e">
        <f>#REF!</f>
        <v>#REF!</v>
      </c>
      <c r="F354" s="158" t="e">
        <f>#REF!</f>
        <v>#REF!</v>
      </c>
      <c r="G354" s="156" t="e">
        <f>#REF!</f>
        <v>#REF!</v>
      </c>
      <c r="H354" s="113" t="s">
        <v>275</v>
      </c>
      <c r="I354" s="183"/>
      <c r="J354" s="107" t="str">
        <f>'YARIŞMA BİLGİLERİ'!$F$21</f>
        <v>GENÇ KADINLAR</v>
      </c>
      <c r="K354" s="184" t="str">
        <f t="shared" si="5"/>
        <v>ANKARA-Federasyon Deneme Atletizm Yarışmaları</v>
      </c>
      <c r="L354" s="111" t="e">
        <f>#REF!</f>
        <v>#REF!</v>
      </c>
      <c r="M354" s="111" t="s">
        <v>270</v>
      </c>
    </row>
    <row r="355" spans="1:13" ht="24.75" customHeight="1">
      <c r="A355" s="105">
        <v>783</v>
      </c>
      <c r="B355" s="153" t="s">
        <v>307</v>
      </c>
      <c r="C355" s="155" t="e">
        <f>#REF!</f>
        <v>#REF!</v>
      </c>
      <c r="D355" s="157" t="e">
        <f>#REF!</f>
        <v>#REF!</v>
      </c>
      <c r="E355" s="157" t="e">
        <f>#REF!</f>
        <v>#REF!</v>
      </c>
      <c r="F355" s="158" t="e">
        <f>#REF!</f>
        <v>#REF!</v>
      </c>
      <c r="G355" s="156" t="e">
        <f>#REF!</f>
        <v>#REF!</v>
      </c>
      <c r="H355" s="113" t="s">
        <v>275</v>
      </c>
      <c r="I355" s="183"/>
      <c r="J355" s="107" t="str">
        <f>'YARIŞMA BİLGİLERİ'!$F$21</f>
        <v>GENÇ KADINLAR</v>
      </c>
      <c r="K355" s="184" t="str">
        <f t="shared" si="5"/>
        <v>ANKARA-Federasyon Deneme Atletizm Yarışmaları</v>
      </c>
      <c r="L355" s="111" t="e">
        <f>#REF!</f>
        <v>#REF!</v>
      </c>
      <c r="M355" s="111" t="s">
        <v>270</v>
      </c>
    </row>
    <row r="356" spans="1:13" ht="24.75" customHeight="1">
      <c r="A356" s="105">
        <v>784</v>
      </c>
      <c r="B356" s="153" t="s">
        <v>307</v>
      </c>
      <c r="C356" s="155" t="e">
        <f>#REF!</f>
        <v>#REF!</v>
      </c>
      <c r="D356" s="157" t="e">
        <f>#REF!</f>
        <v>#REF!</v>
      </c>
      <c r="E356" s="157" t="e">
        <f>#REF!</f>
        <v>#REF!</v>
      </c>
      <c r="F356" s="158" t="e">
        <f>#REF!</f>
        <v>#REF!</v>
      </c>
      <c r="G356" s="156" t="e">
        <f>#REF!</f>
        <v>#REF!</v>
      </c>
      <c r="H356" s="113" t="s">
        <v>275</v>
      </c>
      <c r="I356" s="183"/>
      <c r="J356" s="107" t="str">
        <f>'YARIŞMA BİLGİLERİ'!$F$21</f>
        <v>GENÇ KADINLAR</v>
      </c>
      <c r="K356" s="184" t="str">
        <f t="shared" si="5"/>
        <v>ANKARA-Federasyon Deneme Atletizm Yarışmaları</v>
      </c>
      <c r="L356" s="111" t="e">
        <f>#REF!</f>
        <v>#REF!</v>
      </c>
      <c r="M356" s="111" t="s">
        <v>270</v>
      </c>
    </row>
    <row r="357" spans="1:13" ht="24.75" customHeight="1">
      <c r="A357" s="105">
        <v>785</v>
      </c>
      <c r="B357" s="153" t="s">
        <v>307</v>
      </c>
      <c r="C357" s="155" t="e">
        <f>#REF!</f>
        <v>#REF!</v>
      </c>
      <c r="D357" s="157" t="e">
        <f>#REF!</f>
        <v>#REF!</v>
      </c>
      <c r="E357" s="157" t="e">
        <f>#REF!</f>
        <v>#REF!</v>
      </c>
      <c r="F357" s="158" t="e">
        <f>#REF!</f>
        <v>#REF!</v>
      </c>
      <c r="G357" s="156" t="e">
        <f>#REF!</f>
        <v>#REF!</v>
      </c>
      <c r="H357" s="113" t="s">
        <v>275</v>
      </c>
      <c r="I357" s="183"/>
      <c r="J357" s="107" t="str">
        <f>'YARIŞMA BİLGİLERİ'!$F$21</f>
        <v>GENÇ KADINLAR</v>
      </c>
      <c r="K357" s="184" t="str">
        <f t="shared" si="5"/>
        <v>ANKARA-Federasyon Deneme Atletizm Yarışmaları</v>
      </c>
      <c r="L357" s="111" t="e">
        <f>#REF!</f>
        <v>#REF!</v>
      </c>
      <c r="M357" s="111" t="s">
        <v>270</v>
      </c>
    </row>
    <row r="358" spans="1:13" ht="57.75" customHeight="1">
      <c r="A358" s="105">
        <v>786</v>
      </c>
      <c r="B358" s="115" t="s">
        <v>306</v>
      </c>
      <c r="C358" s="106" t="e">
        <f>#REF!</f>
        <v>#REF!</v>
      </c>
      <c r="D358" s="110" t="e">
        <f>#REF!</f>
        <v>#REF!</v>
      </c>
      <c r="E358" s="110" t="e">
        <f>#REF!</f>
        <v>#REF!</v>
      </c>
      <c r="F358" s="142" t="e">
        <f>#REF!</f>
        <v>#REF!</v>
      </c>
      <c r="G358" s="113" t="e">
        <f>#REF!</f>
        <v>#REF!</v>
      </c>
      <c r="H358" s="113" t="s">
        <v>306</v>
      </c>
      <c r="I358" s="113"/>
      <c r="J358" s="107" t="str">
        <f>'YARIŞMA BİLGİLERİ'!$F$21</f>
        <v>GENÇ KADINLAR</v>
      </c>
      <c r="K358" s="110" t="str">
        <f t="shared" si="5"/>
        <v>ANKARA-Federasyon Deneme Atletizm Yarışmaları</v>
      </c>
      <c r="L358" s="111" t="e">
        <f>#REF!</f>
        <v>#REF!</v>
      </c>
      <c r="M358" s="111" t="s">
        <v>270</v>
      </c>
    </row>
    <row r="359" spans="1:13" ht="57.75" customHeight="1">
      <c r="A359" s="105">
        <v>787</v>
      </c>
      <c r="B359" s="115" t="s">
        <v>306</v>
      </c>
      <c r="C359" s="106" t="e">
        <f>#REF!</f>
        <v>#REF!</v>
      </c>
      <c r="D359" s="110" t="e">
        <f>#REF!</f>
        <v>#REF!</v>
      </c>
      <c r="E359" s="110" t="e">
        <f>#REF!</f>
        <v>#REF!</v>
      </c>
      <c r="F359" s="142" t="e">
        <f>#REF!</f>
        <v>#REF!</v>
      </c>
      <c r="G359" s="113" t="e">
        <f>#REF!</f>
        <v>#REF!</v>
      </c>
      <c r="H359" s="113" t="s">
        <v>306</v>
      </c>
      <c r="I359" s="113"/>
      <c r="J359" s="107" t="str">
        <f>'YARIŞMA BİLGİLERİ'!$F$21</f>
        <v>GENÇ KADINLAR</v>
      </c>
      <c r="K359" s="110" t="str">
        <f t="shared" si="5"/>
        <v>ANKARA-Federasyon Deneme Atletizm Yarışmaları</v>
      </c>
      <c r="L359" s="111" t="e">
        <f>#REF!</f>
        <v>#REF!</v>
      </c>
      <c r="M359" s="111" t="s">
        <v>270</v>
      </c>
    </row>
    <row r="360" spans="1:13" ht="57.75" customHeight="1">
      <c r="A360" s="105">
        <v>788</v>
      </c>
      <c r="B360" s="115" t="s">
        <v>306</v>
      </c>
      <c r="C360" s="106" t="e">
        <f>#REF!</f>
        <v>#REF!</v>
      </c>
      <c r="D360" s="110" t="e">
        <f>#REF!</f>
        <v>#REF!</v>
      </c>
      <c r="E360" s="110" t="e">
        <f>#REF!</f>
        <v>#REF!</v>
      </c>
      <c r="F360" s="142" t="e">
        <f>#REF!</f>
        <v>#REF!</v>
      </c>
      <c r="G360" s="113" t="e">
        <f>#REF!</f>
        <v>#REF!</v>
      </c>
      <c r="H360" s="113" t="s">
        <v>306</v>
      </c>
      <c r="I360" s="113"/>
      <c r="J360" s="107" t="str">
        <f>'YARIŞMA BİLGİLERİ'!$F$21</f>
        <v>GENÇ KADINLAR</v>
      </c>
      <c r="K360" s="110" t="str">
        <f t="shared" si="5"/>
        <v>ANKARA-Federasyon Deneme Atletizm Yarışmaları</v>
      </c>
      <c r="L360" s="111" t="e">
        <f>#REF!</f>
        <v>#REF!</v>
      </c>
      <c r="M360" s="111" t="s">
        <v>270</v>
      </c>
    </row>
    <row r="361" spans="1:13" ht="57.75" customHeight="1">
      <c r="A361" s="105">
        <v>789</v>
      </c>
      <c r="B361" s="115" t="s">
        <v>306</v>
      </c>
      <c r="C361" s="106" t="e">
        <f>#REF!</f>
        <v>#REF!</v>
      </c>
      <c r="D361" s="110" t="e">
        <f>#REF!</f>
        <v>#REF!</v>
      </c>
      <c r="E361" s="110" t="e">
        <f>#REF!</f>
        <v>#REF!</v>
      </c>
      <c r="F361" s="142" t="e">
        <f>#REF!</f>
        <v>#REF!</v>
      </c>
      <c r="G361" s="113" t="e">
        <f>#REF!</f>
        <v>#REF!</v>
      </c>
      <c r="H361" s="113" t="s">
        <v>306</v>
      </c>
      <c r="I361" s="113"/>
      <c r="J361" s="107" t="str">
        <f>'YARIŞMA BİLGİLERİ'!$F$21</f>
        <v>GENÇ KADINLAR</v>
      </c>
      <c r="K361" s="110" t="str">
        <f t="shared" si="5"/>
        <v>ANKARA-Federasyon Deneme Atletizm Yarışmaları</v>
      </c>
      <c r="L361" s="111" t="e">
        <f>#REF!</f>
        <v>#REF!</v>
      </c>
      <c r="M361" s="111" t="s">
        <v>270</v>
      </c>
    </row>
    <row r="362" spans="1:13" ht="57.75" customHeight="1">
      <c r="A362" s="105">
        <v>790</v>
      </c>
      <c r="B362" s="115" t="s">
        <v>306</v>
      </c>
      <c r="C362" s="106" t="e">
        <f>#REF!</f>
        <v>#REF!</v>
      </c>
      <c r="D362" s="110" t="e">
        <f>#REF!</f>
        <v>#REF!</v>
      </c>
      <c r="E362" s="110" t="e">
        <f>#REF!</f>
        <v>#REF!</v>
      </c>
      <c r="F362" s="142" t="e">
        <f>#REF!</f>
        <v>#REF!</v>
      </c>
      <c r="G362" s="113" t="e">
        <f>#REF!</f>
        <v>#REF!</v>
      </c>
      <c r="H362" s="113" t="s">
        <v>306</v>
      </c>
      <c r="I362" s="113"/>
      <c r="J362" s="107" t="str">
        <f>'YARIŞMA BİLGİLERİ'!$F$21</f>
        <v>GENÇ KADINLAR</v>
      </c>
      <c r="K362" s="110" t="str">
        <f t="shared" si="5"/>
        <v>ANKARA-Federasyon Deneme Atletizm Yarışmaları</v>
      </c>
      <c r="L362" s="111" t="e">
        <f>#REF!</f>
        <v>#REF!</v>
      </c>
      <c r="M362" s="111" t="s">
        <v>270</v>
      </c>
    </row>
    <row r="363" spans="1:13" ht="57.75" customHeight="1">
      <c r="A363" s="105">
        <v>791</v>
      </c>
      <c r="B363" s="115" t="s">
        <v>306</v>
      </c>
      <c r="C363" s="106" t="e">
        <f>#REF!</f>
        <v>#REF!</v>
      </c>
      <c r="D363" s="110" t="e">
        <f>#REF!</f>
        <v>#REF!</v>
      </c>
      <c r="E363" s="110" t="e">
        <f>#REF!</f>
        <v>#REF!</v>
      </c>
      <c r="F363" s="142" t="e">
        <f>#REF!</f>
        <v>#REF!</v>
      </c>
      <c r="G363" s="113" t="e">
        <f>#REF!</f>
        <v>#REF!</v>
      </c>
      <c r="H363" s="113" t="s">
        <v>306</v>
      </c>
      <c r="I363" s="113"/>
      <c r="J363" s="107" t="str">
        <f>'YARIŞMA BİLGİLERİ'!$F$21</f>
        <v>GENÇ KADINLAR</v>
      </c>
      <c r="K363" s="110" t="str">
        <f t="shared" si="5"/>
        <v>ANKARA-Federasyon Deneme Atletizm Yarışmaları</v>
      </c>
      <c r="L363" s="111" t="e">
        <f>#REF!</f>
        <v>#REF!</v>
      </c>
      <c r="M363" s="111" t="s">
        <v>270</v>
      </c>
    </row>
    <row r="364" spans="1:13" ht="57.75" customHeight="1">
      <c r="A364" s="105">
        <v>792</v>
      </c>
      <c r="B364" s="115" t="s">
        <v>306</v>
      </c>
      <c r="C364" s="106" t="e">
        <f>#REF!</f>
        <v>#REF!</v>
      </c>
      <c r="D364" s="110" t="e">
        <f>#REF!</f>
        <v>#REF!</v>
      </c>
      <c r="E364" s="110" t="e">
        <f>#REF!</f>
        <v>#REF!</v>
      </c>
      <c r="F364" s="142" t="e">
        <f>#REF!</f>
        <v>#REF!</v>
      </c>
      <c r="G364" s="113" t="e">
        <f>#REF!</f>
        <v>#REF!</v>
      </c>
      <c r="H364" s="113" t="s">
        <v>306</v>
      </c>
      <c r="I364" s="113"/>
      <c r="J364" s="107" t="str">
        <f>'YARIŞMA BİLGİLERİ'!$F$21</f>
        <v>GENÇ KADINLAR</v>
      </c>
      <c r="K364" s="110" t="str">
        <f t="shared" si="5"/>
        <v>ANKARA-Federasyon Deneme Atletizm Yarışmaları</v>
      </c>
      <c r="L364" s="111" t="e">
        <f>#REF!</f>
        <v>#REF!</v>
      </c>
      <c r="M364" s="111" t="s">
        <v>270</v>
      </c>
    </row>
    <row r="365" spans="1:13" ht="57.75" customHeight="1">
      <c r="A365" s="105">
        <v>793</v>
      </c>
      <c r="B365" s="115" t="s">
        <v>306</v>
      </c>
      <c r="C365" s="106" t="e">
        <f>#REF!</f>
        <v>#REF!</v>
      </c>
      <c r="D365" s="110" t="e">
        <f>#REF!</f>
        <v>#REF!</v>
      </c>
      <c r="E365" s="110" t="e">
        <f>#REF!</f>
        <v>#REF!</v>
      </c>
      <c r="F365" s="142" t="e">
        <f>#REF!</f>
        <v>#REF!</v>
      </c>
      <c r="G365" s="113" t="e">
        <f>#REF!</f>
        <v>#REF!</v>
      </c>
      <c r="H365" s="113" t="s">
        <v>306</v>
      </c>
      <c r="I365" s="113"/>
      <c r="J365" s="107" t="str">
        <f>'YARIŞMA BİLGİLERİ'!$F$21</f>
        <v>GENÇ KADINLAR</v>
      </c>
      <c r="K365" s="110" t="str">
        <f t="shared" si="5"/>
        <v>ANKARA-Federasyon Deneme Atletizm Yarışmaları</v>
      </c>
      <c r="L365" s="111" t="e">
        <f>#REF!</f>
        <v>#REF!</v>
      </c>
      <c r="M365" s="111" t="s">
        <v>270</v>
      </c>
    </row>
    <row r="366" spans="1:13" ht="57.75" customHeight="1">
      <c r="A366" s="105">
        <v>794</v>
      </c>
      <c r="B366" s="115" t="s">
        <v>306</v>
      </c>
      <c r="C366" s="106" t="e">
        <f>#REF!</f>
        <v>#REF!</v>
      </c>
      <c r="D366" s="110" t="e">
        <f>#REF!</f>
        <v>#REF!</v>
      </c>
      <c r="E366" s="110" t="e">
        <f>#REF!</f>
        <v>#REF!</v>
      </c>
      <c r="F366" s="142" t="e">
        <f>#REF!</f>
        <v>#REF!</v>
      </c>
      <c r="G366" s="113" t="e">
        <f>#REF!</f>
        <v>#REF!</v>
      </c>
      <c r="H366" s="113" t="s">
        <v>306</v>
      </c>
      <c r="I366" s="113"/>
      <c r="J366" s="107" t="str">
        <f>'YARIŞMA BİLGİLERİ'!$F$21</f>
        <v>GENÇ KADINLAR</v>
      </c>
      <c r="K366" s="110" t="str">
        <f t="shared" si="5"/>
        <v>ANKARA-Federasyon Deneme Atletizm Yarışmaları</v>
      </c>
      <c r="L366" s="111" t="e">
        <f>#REF!</f>
        <v>#REF!</v>
      </c>
      <c r="M366" s="111" t="s">
        <v>270</v>
      </c>
    </row>
    <row r="367" spans="1:13" ht="57.75" customHeight="1">
      <c r="A367" s="105">
        <v>795</v>
      </c>
      <c r="B367" s="115" t="s">
        <v>306</v>
      </c>
      <c r="C367" s="106" t="e">
        <f>#REF!</f>
        <v>#REF!</v>
      </c>
      <c r="D367" s="110" t="e">
        <f>#REF!</f>
        <v>#REF!</v>
      </c>
      <c r="E367" s="110" t="e">
        <f>#REF!</f>
        <v>#REF!</v>
      </c>
      <c r="F367" s="142" t="e">
        <f>#REF!</f>
        <v>#REF!</v>
      </c>
      <c r="G367" s="113" t="e">
        <f>#REF!</f>
        <v>#REF!</v>
      </c>
      <c r="H367" s="113" t="s">
        <v>306</v>
      </c>
      <c r="I367" s="113"/>
      <c r="J367" s="107" t="str">
        <f>'YARIŞMA BİLGİLERİ'!$F$21</f>
        <v>GENÇ KADINLAR</v>
      </c>
      <c r="K367" s="110" t="str">
        <f t="shared" si="5"/>
        <v>ANKARA-Federasyon Deneme Atletizm Yarışmaları</v>
      </c>
      <c r="L367" s="111" t="e">
        <f>#REF!</f>
        <v>#REF!</v>
      </c>
      <c r="M367" s="111" t="s">
        <v>270</v>
      </c>
    </row>
    <row r="368" spans="1:13" ht="57.75" customHeight="1">
      <c r="A368" s="105">
        <v>796</v>
      </c>
      <c r="B368" s="115" t="s">
        <v>306</v>
      </c>
      <c r="C368" s="106" t="e">
        <f>#REF!</f>
        <v>#REF!</v>
      </c>
      <c r="D368" s="110" t="e">
        <f>#REF!</f>
        <v>#REF!</v>
      </c>
      <c r="E368" s="110" t="e">
        <f>#REF!</f>
        <v>#REF!</v>
      </c>
      <c r="F368" s="142" t="e">
        <f>#REF!</f>
        <v>#REF!</v>
      </c>
      <c r="G368" s="113" t="e">
        <f>#REF!</f>
        <v>#REF!</v>
      </c>
      <c r="H368" s="113" t="s">
        <v>306</v>
      </c>
      <c r="I368" s="113"/>
      <c r="J368" s="107" t="str">
        <f>'YARIŞMA BİLGİLERİ'!$F$21</f>
        <v>GENÇ KADINLAR</v>
      </c>
      <c r="K368" s="110" t="str">
        <f t="shared" si="5"/>
        <v>ANKARA-Federasyon Deneme Atletizm Yarışmaları</v>
      </c>
      <c r="L368" s="111" t="e">
        <f>#REF!</f>
        <v>#REF!</v>
      </c>
      <c r="M368" s="111" t="s">
        <v>270</v>
      </c>
    </row>
    <row r="369" spans="1:13" ht="57.75" customHeight="1">
      <c r="A369" s="105">
        <v>797</v>
      </c>
      <c r="B369" s="115" t="s">
        <v>306</v>
      </c>
      <c r="C369" s="106" t="e">
        <f>#REF!</f>
        <v>#REF!</v>
      </c>
      <c r="D369" s="110" t="e">
        <f>#REF!</f>
        <v>#REF!</v>
      </c>
      <c r="E369" s="110" t="e">
        <f>#REF!</f>
        <v>#REF!</v>
      </c>
      <c r="F369" s="142" t="e">
        <f>#REF!</f>
        <v>#REF!</v>
      </c>
      <c r="G369" s="113" t="e">
        <f>#REF!</f>
        <v>#REF!</v>
      </c>
      <c r="H369" s="113" t="s">
        <v>306</v>
      </c>
      <c r="I369" s="113"/>
      <c r="J369" s="107" t="str">
        <f>'YARIŞMA BİLGİLERİ'!$F$21</f>
        <v>GENÇ KADINLAR</v>
      </c>
      <c r="K369" s="110" t="str">
        <f t="shared" si="5"/>
        <v>ANKARA-Federasyon Deneme Atletizm Yarışmaları</v>
      </c>
      <c r="L369" s="111" t="e">
        <f>#REF!</f>
        <v>#REF!</v>
      </c>
      <c r="M369" s="111" t="s">
        <v>270</v>
      </c>
    </row>
    <row r="370" spans="1:13" ht="57.75" customHeight="1">
      <c r="A370" s="105">
        <v>798</v>
      </c>
      <c r="B370" s="115" t="s">
        <v>306</v>
      </c>
      <c r="C370" s="106" t="e">
        <f>#REF!</f>
        <v>#REF!</v>
      </c>
      <c r="D370" s="110" t="e">
        <f>#REF!</f>
        <v>#REF!</v>
      </c>
      <c r="E370" s="110" t="e">
        <f>#REF!</f>
        <v>#REF!</v>
      </c>
      <c r="F370" s="142" t="e">
        <f>#REF!</f>
        <v>#REF!</v>
      </c>
      <c r="G370" s="113" t="e">
        <f>#REF!</f>
        <v>#REF!</v>
      </c>
      <c r="H370" s="113" t="s">
        <v>306</v>
      </c>
      <c r="I370" s="113"/>
      <c r="J370" s="107" t="str">
        <f>'YARIŞMA BİLGİLERİ'!$F$21</f>
        <v>GENÇ KADINLAR</v>
      </c>
      <c r="K370" s="110" t="str">
        <f t="shared" si="5"/>
        <v>ANKARA-Federasyon Deneme Atletizm Yarışmaları</v>
      </c>
      <c r="L370" s="111" t="e">
        <f>#REF!</f>
        <v>#REF!</v>
      </c>
      <c r="M370" s="111" t="s">
        <v>270</v>
      </c>
    </row>
    <row r="371" spans="1:13" ht="57.75" customHeight="1">
      <c r="A371" s="105">
        <v>799</v>
      </c>
      <c r="B371" s="115" t="s">
        <v>306</v>
      </c>
      <c r="C371" s="106" t="e">
        <f>#REF!</f>
        <v>#REF!</v>
      </c>
      <c r="D371" s="110" t="e">
        <f>#REF!</f>
        <v>#REF!</v>
      </c>
      <c r="E371" s="110" t="e">
        <f>#REF!</f>
        <v>#REF!</v>
      </c>
      <c r="F371" s="142" t="e">
        <f>#REF!</f>
        <v>#REF!</v>
      </c>
      <c r="G371" s="113" t="e">
        <f>#REF!</f>
        <v>#REF!</v>
      </c>
      <c r="H371" s="113" t="s">
        <v>306</v>
      </c>
      <c r="I371" s="113"/>
      <c r="J371" s="107" t="str">
        <f>'YARIŞMA BİLGİLERİ'!$F$21</f>
        <v>GENÇ KADINLAR</v>
      </c>
      <c r="K371" s="110" t="str">
        <f t="shared" si="5"/>
        <v>ANKARA-Federasyon Deneme Atletizm Yarışmaları</v>
      </c>
      <c r="L371" s="111" t="e">
        <f>#REF!</f>
        <v>#REF!</v>
      </c>
      <c r="M371" s="111" t="s">
        <v>270</v>
      </c>
    </row>
    <row r="372" spans="1:13" ht="57.75" customHeight="1">
      <c r="A372" s="105">
        <v>800</v>
      </c>
      <c r="B372" s="115" t="s">
        <v>306</v>
      </c>
      <c r="C372" s="106" t="e">
        <f>#REF!</f>
        <v>#REF!</v>
      </c>
      <c r="D372" s="110" t="e">
        <f>#REF!</f>
        <v>#REF!</v>
      </c>
      <c r="E372" s="110" t="e">
        <f>#REF!</f>
        <v>#REF!</v>
      </c>
      <c r="F372" s="142" t="e">
        <f>#REF!</f>
        <v>#REF!</v>
      </c>
      <c r="G372" s="113" t="e">
        <f>#REF!</f>
        <v>#REF!</v>
      </c>
      <c r="H372" s="113" t="s">
        <v>306</v>
      </c>
      <c r="I372" s="113"/>
      <c r="J372" s="107" t="str">
        <f>'YARIŞMA BİLGİLERİ'!$F$21</f>
        <v>GENÇ KADINLAR</v>
      </c>
      <c r="K372" s="110" t="str">
        <f t="shared" si="5"/>
        <v>ANKARA-Federasyon Deneme Atletizm Yarışmaları</v>
      </c>
      <c r="L372" s="111" t="e">
        <f>#REF!</f>
        <v>#REF!</v>
      </c>
      <c r="M372" s="111" t="s">
        <v>270</v>
      </c>
    </row>
    <row r="373" spans="1:13" ht="57.75" customHeight="1">
      <c r="A373" s="105">
        <v>801</v>
      </c>
      <c r="B373" s="115" t="s">
        <v>306</v>
      </c>
      <c r="C373" s="106" t="e">
        <f>#REF!</f>
        <v>#REF!</v>
      </c>
      <c r="D373" s="110" t="e">
        <f>#REF!</f>
        <v>#REF!</v>
      </c>
      <c r="E373" s="110" t="e">
        <f>#REF!</f>
        <v>#REF!</v>
      </c>
      <c r="F373" s="142" t="e">
        <f>#REF!</f>
        <v>#REF!</v>
      </c>
      <c r="G373" s="113" t="e">
        <f>#REF!</f>
        <v>#REF!</v>
      </c>
      <c r="H373" s="113" t="s">
        <v>306</v>
      </c>
      <c r="I373" s="113"/>
      <c r="J373" s="107" t="str">
        <f>'YARIŞMA BİLGİLERİ'!$F$21</f>
        <v>GENÇ KADINLAR</v>
      </c>
      <c r="K373" s="110" t="str">
        <f t="shared" si="5"/>
        <v>ANKARA-Federasyon Deneme Atletizm Yarışmaları</v>
      </c>
      <c r="L373" s="111" t="e">
        <f>#REF!</f>
        <v>#REF!</v>
      </c>
      <c r="M373" s="111" t="s">
        <v>270</v>
      </c>
    </row>
    <row r="374" spans="1:13" ht="57.75" customHeight="1">
      <c r="A374" s="105">
        <v>802</v>
      </c>
      <c r="B374" s="115" t="s">
        <v>306</v>
      </c>
      <c r="C374" s="106" t="e">
        <f>#REF!</f>
        <v>#REF!</v>
      </c>
      <c r="D374" s="110" t="e">
        <f>#REF!</f>
        <v>#REF!</v>
      </c>
      <c r="E374" s="110" t="e">
        <f>#REF!</f>
        <v>#REF!</v>
      </c>
      <c r="F374" s="142" t="e">
        <f>#REF!</f>
        <v>#REF!</v>
      </c>
      <c r="G374" s="113" t="e">
        <f>#REF!</f>
        <v>#REF!</v>
      </c>
      <c r="H374" s="113" t="s">
        <v>306</v>
      </c>
      <c r="I374" s="113"/>
      <c r="J374" s="107" t="str">
        <f>'YARIŞMA BİLGİLERİ'!$F$21</f>
        <v>GENÇ KADINLAR</v>
      </c>
      <c r="K374" s="110" t="str">
        <f t="shared" si="5"/>
        <v>ANKARA-Federasyon Deneme Atletizm Yarışmaları</v>
      </c>
      <c r="L374" s="111" t="e">
        <f>#REF!</f>
        <v>#REF!</v>
      </c>
      <c r="M374" s="111" t="s">
        <v>270</v>
      </c>
    </row>
    <row r="375" spans="1:13" ht="57.75" customHeight="1">
      <c r="A375" s="105">
        <v>803</v>
      </c>
      <c r="B375" s="115" t="s">
        <v>306</v>
      </c>
      <c r="C375" s="106" t="e">
        <f>#REF!</f>
        <v>#REF!</v>
      </c>
      <c r="D375" s="110" t="e">
        <f>#REF!</f>
        <v>#REF!</v>
      </c>
      <c r="E375" s="110" t="e">
        <f>#REF!</f>
        <v>#REF!</v>
      </c>
      <c r="F375" s="142" t="e">
        <f>#REF!</f>
        <v>#REF!</v>
      </c>
      <c r="G375" s="113" t="e">
        <f>#REF!</f>
        <v>#REF!</v>
      </c>
      <c r="H375" s="113" t="s">
        <v>306</v>
      </c>
      <c r="I375" s="113"/>
      <c r="J375" s="107" t="str">
        <f>'YARIŞMA BİLGİLERİ'!$F$21</f>
        <v>GENÇ KADINLAR</v>
      </c>
      <c r="K375" s="110" t="str">
        <f t="shared" si="5"/>
        <v>ANKARA-Federasyon Deneme Atletizm Yarışmaları</v>
      </c>
      <c r="L375" s="111" t="e">
        <f>#REF!</f>
        <v>#REF!</v>
      </c>
      <c r="M375" s="111" t="s">
        <v>270</v>
      </c>
    </row>
    <row r="376" spans="1:13" ht="24">
      <c r="A376" s="105">
        <v>804</v>
      </c>
      <c r="B376" s="115" t="s">
        <v>110</v>
      </c>
      <c r="C376" s="106" t="e">
        <f>#REF!</f>
        <v>#REF!</v>
      </c>
      <c r="D376" s="110" t="e">
        <f>#REF!</f>
        <v>#REF!</v>
      </c>
      <c r="E376" s="110" t="e">
        <f>#REF!</f>
        <v>#REF!</v>
      </c>
      <c r="F376" s="142" t="e">
        <f>#REF!</f>
        <v>#REF!</v>
      </c>
      <c r="G376" s="108" t="e">
        <f>#REF!</f>
        <v>#REF!</v>
      </c>
      <c r="H376" s="107" t="s">
        <v>110</v>
      </c>
      <c r="I376" s="113"/>
      <c r="J376" s="107" t="str">
        <f>'YARIŞMA BİLGİLERİ'!$F$21</f>
        <v>GENÇ KADINLAR</v>
      </c>
      <c r="K376" s="110" t="str">
        <f t="shared" si="5"/>
        <v>ANKARA-Federasyon Deneme Atletizm Yarışmaları</v>
      </c>
      <c r="L376" s="111" t="e">
        <f>#REF!</f>
        <v>#REF!</v>
      </c>
      <c r="M376" s="111" t="s">
        <v>270</v>
      </c>
    </row>
    <row r="377" spans="1:13" ht="24">
      <c r="A377" s="105">
        <v>805</v>
      </c>
      <c r="B377" s="115" t="s">
        <v>110</v>
      </c>
      <c r="C377" s="106" t="e">
        <f>#REF!</f>
        <v>#REF!</v>
      </c>
      <c r="D377" s="110" t="e">
        <f>#REF!</f>
        <v>#REF!</v>
      </c>
      <c r="E377" s="110" t="e">
        <f>#REF!</f>
        <v>#REF!</v>
      </c>
      <c r="F377" s="142" t="e">
        <f>#REF!</f>
        <v>#REF!</v>
      </c>
      <c r="G377" s="108" t="e">
        <f>#REF!</f>
        <v>#REF!</v>
      </c>
      <c r="H377" s="107" t="s">
        <v>110</v>
      </c>
      <c r="I377" s="113"/>
      <c r="J377" s="107" t="str">
        <f>'YARIŞMA BİLGİLERİ'!$F$21</f>
        <v>GENÇ KADINLAR</v>
      </c>
      <c r="K377" s="110" t="str">
        <f t="shared" si="5"/>
        <v>ANKARA-Federasyon Deneme Atletizm Yarışmaları</v>
      </c>
      <c r="L377" s="111" t="e">
        <f>#REF!</f>
        <v>#REF!</v>
      </c>
      <c r="M377" s="111" t="s">
        <v>270</v>
      </c>
    </row>
    <row r="378" spans="1:13" ht="24">
      <c r="A378" s="105">
        <v>806</v>
      </c>
      <c r="B378" s="115" t="s">
        <v>110</v>
      </c>
      <c r="C378" s="106" t="e">
        <f>#REF!</f>
        <v>#REF!</v>
      </c>
      <c r="D378" s="110" t="e">
        <f>#REF!</f>
        <v>#REF!</v>
      </c>
      <c r="E378" s="110" t="e">
        <f>#REF!</f>
        <v>#REF!</v>
      </c>
      <c r="F378" s="142" t="e">
        <f>#REF!</f>
        <v>#REF!</v>
      </c>
      <c r="G378" s="108" t="e">
        <f>#REF!</f>
        <v>#REF!</v>
      </c>
      <c r="H378" s="107" t="s">
        <v>110</v>
      </c>
      <c r="I378" s="113"/>
      <c r="J378" s="107" t="str">
        <f>'YARIŞMA BİLGİLERİ'!$F$21</f>
        <v>GENÇ KADINLAR</v>
      </c>
      <c r="K378" s="110" t="str">
        <f t="shared" si="5"/>
        <v>ANKARA-Federasyon Deneme Atletizm Yarışmaları</v>
      </c>
      <c r="L378" s="111" t="e">
        <f>#REF!</f>
        <v>#REF!</v>
      </c>
      <c r="M378" s="111" t="s">
        <v>270</v>
      </c>
    </row>
    <row r="379" spans="1:13" ht="24">
      <c r="A379" s="105">
        <v>807</v>
      </c>
      <c r="B379" s="115" t="s">
        <v>110</v>
      </c>
      <c r="C379" s="106" t="e">
        <f>#REF!</f>
        <v>#REF!</v>
      </c>
      <c r="D379" s="110" t="e">
        <f>#REF!</f>
        <v>#REF!</v>
      </c>
      <c r="E379" s="110" t="e">
        <f>#REF!</f>
        <v>#REF!</v>
      </c>
      <c r="F379" s="142" t="e">
        <f>#REF!</f>
        <v>#REF!</v>
      </c>
      <c r="G379" s="108" t="e">
        <f>#REF!</f>
        <v>#REF!</v>
      </c>
      <c r="H379" s="107" t="s">
        <v>110</v>
      </c>
      <c r="I379" s="113"/>
      <c r="J379" s="107" t="str">
        <f>'YARIŞMA BİLGİLERİ'!$F$21</f>
        <v>GENÇ KADINLAR</v>
      </c>
      <c r="K379" s="110" t="str">
        <f t="shared" si="5"/>
        <v>ANKARA-Federasyon Deneme Atletizm Yarışmaları</v>
      </c>
      <c r="L379" s="111" t="e">
        <f>#REF!</f>
        <v>#REF!</v>
      </c>
      <c r="M379" s="111" t="s">
        <v>270</v>
      </c>
    </row>
    <row r="380" spans="1:13" ht="24">
      <c r="A380" s="105">
        <v>808</v>
      </c>
      <c r="B380" s="115" t="s">
        <v>110</v>
      </c>
      <c r="C380" s="106" t="e">
        <f>#REF!</f>
        <v>#REF!</v>
      </c>
      <c r="D380" s="110" t="e">
        <f>#REF!</f>
        <v>#REF!</v>
      </c>
      <c r="E380" s="110" t="e">
        <f>#REF!</f>
        <v>#REF!</v>
      </c>
      <c r="F380" s="142" t="e">
        <f>#REF!</f>
        <v>#REF!</v>
      </c>
      <c r="G380" s="108" t="e">
        <f>#REF!</f>
        <v>#REF!</v>
      </c>
      <c r="H380" s="107" t="s">
        <v>110</v>
      </c>
      <c r="I380" s="113"/>
      <c r="J380" s="107" t="str">
        <f>'YARIŞMA BİLGİLERİ'!$F$21</f>
        <v>GENÇ KADINLAR</v>
      </c>
      <c r="K380" s="110" t="str">
        <f t="shared" si="5"/>
        <v>ANKARA-Federasyon Deneme Atletizm Yarışmaları</v>
      </c>
      <c r="L380" s="111" t="e">
        <f>#REF!</f>
        <v>#REF!</v>
      </c>
      <c r="M380" s="111" t="s">
        <v>270</v>
      </c>
    </row>
    <row r="381" spans="1:13" ht="24">
      <c r="A381" s="105">
        <v>809</v>
      </c>
      <c r="B381" s="115" t="s">
        <v>110</v>
      </c>
      <c r="C381" s="106" t="e">
        <f>#REF!</f>
        <v>#REF!</v>
      </c>
      <c r="D381" s="110" t="e">
        <f>#REF!</f>
        <v>#REF!</v>
      </c>
      <c r="E381" s="110" t="e">
        <f>#REF!</f>
        <v>#REF!</v>
      </c>
      <c r="F381" s="142" t="e">
        <f>#REF!</f>
        <v>#REF!</v>
      </c>
      <c r="G381" s="108" t="e">
        <f>#REF!</f>
        <v>#REF!</v>
      </c>
      <c r="H381" s="107" t="s">
        <v>110</v>
      </c>
      <c r="I381" s="113"/>
      <c r="J381" s="107" t="str">
        <f>'YARIŞMA BİLGİLERİ'!$F$21</f>
        <v>GENÇ KADINLAR</v>
      </c>
      <c r="K381" s="110" t="str">
        <f t="shared" si="5"/>
        <v>ANKARA-Federasyon Deneme Atletizm Yarışmaları</v>
      </c>
      <c r="L381" s="111" t="e">
        <f>#REF!</f>
        <v>#REF!</v>
      </c>
      <c r="M381" s="111" t="s">
        <v>270</v>
      </c>
    </row>
    <row r="382" spans="1:13" ht="24">
      <c r="A382" s="105">
        <v>810</v>
      </c>
      <c r="B382" s="115" t="s">
        <v>110</v>
      </c>
      <c r="C382" s="106" t="e">
        <f>#REF!</f>
        <v>#REF!</v>
      </c>
      <c r="D382" s="110" t="e">
        <f>#REF!</f>
        <v>#REF!</v>
      </c>
      <c r="E382" s="110" t="e">
        <f>#REF!</f>
        <v>#REF!</v>
      </c>
      <c r="F382" s="142" t="e">
        <f>#REF!</f>
        <v>#REF!</v>
      </c>
      <c r="G382" s="108" t="e">
        <f>#REF!</f>
        <v>#REF!</v>
      </c>
      <c r="H382" s="107" t="s">
        <v>110</v>
      </c>
      <c r="I382" s="113"/>
      <c r="J382" s="107" t="str">
        <f>'YARIŞMA BİLGİLERİ'!$F$21</f>
        <v>GENÇ KADINLAR</v>
      </c>
      <c r="K382" s="110" t="str">
        <f t="shared" si="5"/>
        <v>ANKARA-Federasyon Deneme Atletizm Yarışmaları</v>
      </c>
      <c r="L382" s="111" t="e">
        <f>#REF!</f>
        <v>#REF!</v>
      </c>
      <c r="M382" s="111" t="s">
        <v>270</v>
      </c>
    </row>
    <row r="383" spans="1:13" ht="24">
      <c r="A383" s="105">
        <v>811</v>
      </c>
      <c r="B383" s="115" t="s">
        <v>110</v>
      </c>
      <c r="C383" s="106" t="e">
        <f>#REF!</f>
        <v>#REF!</v>
      </c>
      <c r="D383" s="110" t="e">
        <f>#REF!</f>
        <v>#REF!</v>
      </c>
      <c r="E383" s="110" t="e">
        <f>#REF!</f>
        <v>#REF!</v>
      </c>
      <c r="F383" s="142" t="e">
        <f>#REF!</f>
        <v>#REF!</v>
      </c>
      <c r="G383" s="108" t="e">
        <f>#REF!</f>
        <v>#REF!</v>
      </c>
      <c r="H383" s="107" t="s">
        <v>110</v>
      </c>
      <c r="I383" s="113"/>
      <c r="J383" s="107" t="str">
        <f>'YARIŞMA BİLGİLERİ'!$F$21</f>
        <v>GENÇ KADINLAR</v>
      </c>
      <c r="K383" s="110" t="str">
        <f t="shared" si="5"/>
        <v>ANKARA-Federasyon Deneme Atletizm Yarışmaları</v>
      </c>
      <c r="L383" s="111" t="e">
        <f>#REF!</f>
        <v>#REF!</v>
      </c>
      <c r="M383" s="111" t="s">
        <v>270</v>
      </c>
    </row>
    <row r="384" spans="1:13" ht="24">
      <c r="A384" s="105">
        <v>812</v>
      </c>
      <c r="B384" s="115" t="s">
        <v>110</v>
      </c>
      <c r="C384" s="106" t="e">
        <f>#REF!</f>
        <v>#REF!</v>
      </c>
      <c r="D384" s="110" t="e">
        <f>#REF!</f>
        <v>#REF!</v>
      </c>
      <c r="E384" s="110" t="e">
        <f>#REF!</f>
        <v>#REF!</v>
      </c>
      <c r="F384" s="142" t="e">
        <f>#REF!</f>
        <v>#REF!</v>
      </c>
      <c r="G384" s="108" t="e">
        <f>#REF!</f>
        <v>#REF!</v>
      </c>
      <c r="H384" s="107" t="s">
        <v>110</v>
      </c>
      <c r="I384" s="113"/>
      <c r="J384" s="107" t="str">
        <f>'YARIŞMA BİLGİLERİ'!$F$21</f>
        <v>GENÇ KADINLAR</v>
      </c>
      <c r="K384" s="110" t="str">
        <f t="shared" si="5"/>
        <v>ANKARA-Federasyon Deneme Atletizm Yarışmaları</v>
      </c>
      <c r="L384" s="111" t="e">
        <f>#REF!</f>
        <v>#REF!</v>
      </c>
      <c r="M384" s="111" t="s">
        <v>270</v>
      </c>
    </row>
    <row r="385" spans="1:13" ht="24">
      <c r="A385" s="105">
        <v>813</v>
      </c>
      <c r="B385" s="115" t="s">
        <v>110</v>
      </c>
      <c r="C385" s="106" t="e">
        <f>#REF!</f>
        <v>#REF!</v>
      </c>
      <c r="D385" s="110" t="e">
        <f>#REF!</f>
        <v>#REF!</v>
      </c>
      <c r="E385" s="110" t="e">
        <f>#REF!</f>
        <v>#REF!</v>
      </c>
      <c r="F385" s="142" t="e">
        <f>#REF!</f>
        <v>#REF!</v>
      </c>
      <c r="G385" s="108" t="e">
        <f>#REF!</f>
        <v>#REF!</v>
      </c>
      <c r="H385" s="107" t="s">
        <v>110</v>
      </c>
      <c r="I385" s="113"/>
      <c r="J385" s="107" t="str">
        <f>'YARIŞMA BİLGİLERİ'!$F$21</f>
        <v>GENÇ KADINLAR</v>
      </c>
      <c r="K385" s="110" t="str">
        <f t="shared" si="5"/>
        <v>ANKARA-Federasyon Deneme Atletizm Yarışmaları</v>
      </c>
      <c r="L385" s="111" t="e">
        <f>#REF!</f>
        <v>#REF!</v>
      </c>
      <c r="M385" s="111" t="s">
        <v>270</v>
      </c>
    </row>
    <row r="386" spans="1:13" ht="24">
      <c r="A386" s="105">
        <v>814</v>
      </c>
      <c r="B386" s="115" t="s">
        <v>110</v>
      </c>
      <c r="C386" s="106" t="e">
        <f>#REF!</f>
        <v>#REF!</v>
      </c>
      <c r="D386" s="110" t="e">
        <f>#REF!</f>
        <v>#REF!</v>
      </c>
      <c r="E386" s="110" t="e">
        <f>#REF!</f>
        <v>#REF!</v>
      </c>
      <c r="F386" s="142" t="e">
        <f>#REF!</f>
        <v>#REF!</v>
      </c>
      <c r="G386" s="108" t="e">
        <f>#REF!</f>
        <v>#REF!</v>
      </c>
      <c r="H386" s="107" t="s">
        <v>110</v>
      </c>
      <c r="I386" s="113"/>
      <c r="J386" s="107" t="str">
        <f>'YARIŞMA BİLGİLERİ'!$F$21</f>
        <v>GENÇ KADINLAR</v>
      </c>
      <c r="K386" s="110" t="str">
        <f t="shared" si="5"/>
        <v>ANKARA-Federasyon Deneme Atletizm Yarışmaları</v>
      </c>
      <c r="L386" s="111" t="e">
        <f>#REF!</f>
        <v>#REF!</v>
      </c>
      <c r="M386" s="111" t="s">
        <v>270</v>
      </c>
    </row>
    <row r="387" spans="1:13" ht="24">
      <c r="A387" s="105">
        <v>815</v>
      </c>
      <c r="B387" s="115" t="s">
        <v>110</v>
      </c>
      <c r="C387" s="106" t="e">
        <f>#REF!</f>
        <v>#REF!</v>
      </c>
      <c r="D387" s="110" t="e">
        <f>#REF!</f>
        <v>#REF!</v>
      </c>
      <c r="E387" s="110" t="e">
        <f>#REF!</f>
        <v>#REF!</v>
      </c>
      <c r="F387" s="142" t="e">
        <f>#REF!</f>
        <v>#REF!</v>
      </c>
      <c r="G387" s="108" t="e">
        <f>#REF!</f>
        <v>#REF!</v>
      </c>
      <c r="H387" s="107" t="s">
        <v>110</v>
      </c>
      <c r="I387" s="113"/>
      <c r="J387" s="107" t="str">
        <f>'YARIŞMA BİLGİLERİ'!$F$21</f>
        <v>GENÇ KADINLAR</v>
      </c>
      <c r="K387" s="110" t="str">
        <f aca="true" t="shared" si="6" ref="K387:K450">CONCATENATE(K$1,"-",A$1)</f>
        <v>ANKARA-Federasyon Deneme Atletizm Yarışmaları</v>
      </c>
      <c r="L387" s="111" t="e">
        <f>#REF!</f>
        <v>#REF!</v>
      </c>
      <c r="M387" s="111" t="s">
        <v>270</v>
      </c>
    </row>
    <row r="388" spans="1:13" ht="24">
      <c r="A388" s="105">
        <v>816</v>
      </c>
      <c r="B388" s="115" t="s">
        <v>110</v>
      </c>
      <c r="C388" s="106" t="e">
        <f>#REF!</f>
        <v>#REF!</v>
      </c>
      <c r="D388" s="110" t="e">
        <f>#REF!</f>
        <v>#REF!</v>
      </c>
      <c r="E388" s="110" t="e">
        <f>#REF!</f>
        <v>#REF!</v>
      </c>
      <c r="F388" s="142" t="e">
        <f>#REF!</f>
        <v>#REF!</v>
      </c>
      <c r="G388" s="108" t="e">
        <f>#REF!</f>
        <v>#REF!</v>
      </c>
      <c r="H388" s="107" t="s">
        <v>110</v>
      </c>
      <c r="I388" s="113"/>
      <c r="J388" s="107" t="str">
        <f>'YARIŞMA BİLGİLERİ'!$F$21</f>
        <v>GENÇ KADINLAR</v>
      </c>
      <c r="K388" s="110" t="str">
        <f t="shared" si="6"/>
        <v>ANKARA-Federasyon Deneme Atletizm Yarışmaları</v>
      </c>
      <c r="L388" s="111" t="e">
        <f>#REF!</f>
        <v>#REF!</v>
      </c>
      <c r="M388" s="111" t="s">
        <v>270</v>
      </c>
    </row>
    <row r="389" spans="1:13" ht="24">
      <c r="A389" s="105">
        <v>817</v>
      </c>
      <c r="B389" s="115" t="s">
        <v>110</v>
      </c>
      <c r="C389" s="106" t="e">
        <f>#REF!</f>
        <v>#REF!</v>
      </c>
      <c r="D389" s="110" t="e">
        <f>#REF!</f>
        <v>#REF!</v>
      </c>
      <c r="E389" s="110" t="e">
        <f>#REF!</f>
        <v>#REF!</v>
      </c>
      <c r="F389" s="142" t="e">
        <f>#REF!</f>
        <v>#REF!</v>
      </c>
      <c r="G389" s="108" t="e">
        <f>#REF!</f>
        <v>#REF!</v>
      </c>
      <c r="H389" s="107" t="s">
        <v>110</v>
      </c>
      <c r="I389" s="113"/>
      <c r="J389" s="107" t="str">
        <f>'YARIŞMA BİLGİLERİ'!$F$21</f>
        <v>GENÇ KADINLAR</v>
      </c>
      <c r="K389" s="110" t="str">
        <f t="shared" si="6"/>
        <v>ANKARA-Federasyon Deneme Atletizm Yarışmaları</v>
      </c>
      <c r="L389" s="111" t="e">
        <f>#REF!</f>
        <v>#REF!</v>
      </c>
      <c r="M389" s="111" t="s">
        <v>270</v>
      </c>
    </row>
    <row r="390" spans="1:13" ht="24">
      <c r="A390" s="105">
        <v>818</v>
      </c>
      <c r="B390" s="115" t="s">
        <v>110</v>
      </c>
      <c r="C390" s="106" t="e">
        <f>#REF!</f>
        <v>#REF!</v>
      </c>
      <c r="D390" s="110" t="e">
        <f>#REF!</f>
        <v>#REF!</v>
      </c>
      <c r="E390" s="110" t="e">
        <f>#REF!</f>
        <v>#REF!</v>
      </c>
      <c r="F390" s="142" t="e">
        <f>#REF!</f>
        <v>#REF!</v>
      </c>
      <c r="G390" s="108" t="e">
        <f>#REF!</f>
        <v>#REF!</v>
      </c>
      <c r="H390" s="107" t="s">
        <v>110</v>
      </c>
      <c r="I390" s="113"/>
      <c r="J390" s="107" t="str">
        <f>'YARIŞMA BİLGİLERİ'!$F$21</f>
        <v>GENÇ KADINLAR</v>
      </c>
      <c r="K390" s="110" t="str">
        <f t="shared" si="6"/>
        <v>ANKARA-Federasyon Deneme Atletizm Yarışmaları</v>
      </c>
      <c r="L390" s="111" t="e">
        <f>#REF!</f>
        <v>#REF!</v>
      </c>
      <c r="M390" s="111" t="s">
        <v>270</v>
      </c>
    </row>
    <row r="391" spans="1:13" ht="24">
      <c r="A391" s="105">
        <v>819</v>
      </c>
      <c r="B391" s="115" t="s">
        <v>110</v>
      </c>
      <c r="C391" s="106" t="e">
        <f>#REF!</f>
        <v>#REF!</v>
      </c>
      <c r="D391" s="110" t="e">
        <f>#REF!</f>
        <v>#REF!</v>
      </c>
      <c r="E391" s="110" t="e">
        <f>#REF!</f>
        <v>#REF!</v>
      </c>
      <c r="F391" s="142" t="e">
        <f>#REF!</f>
        <v>#REF!</v>
      </c>
      <c r="G391" s="108" t="e">
        <f>#REF!</f>
        <v>#REF!</v>
      </c>
      <c r="H391" s="107" t="s">
        <v>110</v>
      </c>
      <c r="I391" s="113"/>
      <c r="J391" s="107" t="str">
        <f>'YARIŞMA BİLGİLERİ'!$F$21</f>
        <v>GENÇ KADINLAR</v>
      </c>
      <c r="K391" s="110" t="str">
        <f t="shared" si="6"/>
        <v>ANKARA-Federasyon Deneme Atletizm Yarışmaları</v>
      </c>
      <c r="L391" s="111" t="e">
        <f>#REF!</f>
        <v>#REF!</v>
      </c>
      <c r="M391" s="111" t="s">
        <v>270</v>
      </c>
    </row>
    <row r="392" spans="1:13" ht="24">
      <c r="A392" s="105">
        <v>820</v>
      </c>
      <c r="B392" s="115" t="s">
        <v>110</v>
      </c>
      <c r="C392" s="106" t="e">
        <f>#REF!</f>
        <v>#REF!</v>
      </c>
      <c r="D392" s="110" t="e">
        <f>#REF!</f>
        <v>#REF!</v>
      </c>
      <c r="E392" s="110" t="e">
        <f>#REF!</f>
        <v>#REF!</v>
      </c>
      <c r="F392" s="142" t="e">
        <f>#REF!</f>
        <v>#REF!</v>
      </c>
      <c r="G392" s="108" t="e">
        <f>#REF!</f>
        <v>#REF!</v>
      </c>
      <c r="H392" s="107" t="s">
        <v>110</v>
      </c>
      <c r="I392" s="113"/>
      <c r="J392" s="107" t="str">
        <f>'YARIŞMA BİLGİLERİ'!$F$21</f>
        <v>GENÇ KADINLAR</v>
      </c>
      <c r="K392" s="110" t="str">
        <f t="shared" si="6"/>
        <v>ANKARA-Federasyon Deneme Atletizm Yarışmaları</v>
      </c>
      <c r="L392" s="111" t="e">
        <f>#REF!</f>
        <v>#REF!</v>
      </c>
      <c r="M392" s="111" t="s">
        <v>270</v>
      </c>
    </row>
    <row r="393" spans="1:13" ht="24">
      <c r="A393" s="105">
        <v>821</v>
      </c>
      <c r="B393" s="115" t="s">
        <v>110</v>
      </c>
      <c r="C393" s="106" t="e">
        <f>#REF!</f>
        <v>#REF!</v>
      </c>
      <c r="D393" s="110" t="e">
        <f>#REF!</f>
        <v>#REF!</v>
      </c>
      <c r="E393" s="110" t="e">
        <f>#REF!</f>
        <v>#REF!</v>
      </c>
      <c r="F393" s="142" t="e">
        <f>#REF!</f>
        <v>#REF!</v>
      </c>
      <c r="G393" s="108" t="e">
        <f>#REF!</f>
        <v>#REF!</v>
      </c>
      <c r="H393" s="107" t="s">
        <v>110</v>
      </c>
      <c r="I393" s="113"/>
      <c r="J393" s="107" t="str">
        <f>'YARIŞMA BİLGİLERİ'!$F$21</f>
        <v>GENÇ KADINLAR</v>
      </c>
      <c r="K393" s="110" t="str">
        <f t="shared" si="6"/>
        <v>ANKARA-Federasyon Deneme Atletizm Yarışmaları</v>
      </c>
      <c r="L393" s="111" t="e">
        <f>#REF!</f>
        <v>#REF!</v>
      </c>
      <c r="M393" s="111" t="s">
        <v>270</v>
      </c>
    </row>
    <row r="394" spans="1:13" ht="24">
      <c r="A394" s="105">
        <v>822</v>
      </c>
      <c r="B394" s="115" t="s">
        <v>110</v>
      </c>
      <c r="C394" s="106" t="e">
        <f>#REF!</f>
        <v>#REF!</v>
      </c>
      <c r="D394" s="110" t="e">
        <f>#REF!</f>
        <v>#REF!</v>
      </c>
      <c r="E394" s="110" t="e">
        <f>#REF!</f>
        <v>#REF!</v>
      </c>
      <c r="F394" s="142" t="e">
        <f>#REF!</f>
        <v>#REF!</v>
      </c>
      <c r="G394" s="108" t="e">
        <f>#REF!</f>
        <v>#REF!</v>
      </c>
      <c r="H394" s="107" t="s">
        <v>110</v>
      </c>
      <c r="I394" s="113"/>
      <c r="J394" s="107" t="str">
        <f>'YARIŞMA BİLGİLERİ'!$F$21</f>
        <v>GENÇ KADINLAR</v>
      </c>
      <c r="K394" s="110" t="str">
        <f t="shared" si="6"/>
        <v>ANKARA-Federasyon Deneme Atletizm Yarışmaları</v>
      </c>
      <c r="L394" s="111" t="e">
        <f>#REF!</f>
        <v>#REF!</v>
      </c>
      <c r="M394" s="111" t="s">
        <v>270</v>
      </c>
    </row>
    <row r="395" spans="1:13" ht="24">
      <c r="A395" s="105">
        <v>823</v>
      </c>
      <c r="B395" s="115" t="s">
        <v>110</v>
      </c>
      <c r="C395" s="106" t="e">
        <f>#REF!</f>
        <v>#REF!</v>
      </c>
      <c r="D395" s="110" t="e">
        <f>#REF!</f>
        <v>#REF!</v>
      </c>
      <c r="E395" s="110" t="e">
        <f>#REF!</f>
        <v>#REF!</v>
      </c>
      <c r="F395" s="142" t="e">
        <f>#REF!</f>
        <v>#REF!</v>
      </c>
      <c r="G395" s="108" t="e">
        <f>#REF!</f>
        <v>#REF!</v>
      </c>
      <c r="H395" s="107" t="s">
        <v>110</v>
      </c>
      <c r="I395" s="113"/>
      <c r="J395" s="107" t="str">
        <f>'YARIŞMA BİLGİLERİ'!$F$21</f>
        <v>GENÇ KADINLAR</v>
      </c>
      <c r="K395" s="110" t="str">
        <f t="shared" si="6"/>
        <v>ANKARA-Federasyon Deneme Atletizm Yarışmaları</v>
      </c>
      <c r="L395" s="111" t="e">
        <f>#REF!</f>
        <v>#REF!</v>
      </c>
      <c r="M395" s="111" t="s">
        <v>270</v>
      </c>
    </row>
    <row r="396" spans="1:13" ht="24">
      <c r="A396" s="105">
        <v>824</v>
      </c>
      <c r="B396" s="115" t="s">
        <v>110</v>
      </c>
      <c r="C396" s="106" t="e">
        <f>#REF!</f>
        <v>#REF!</v>
      </c>
      <c r="D396" s="110" t="e">
        <f>#REF!</f>
        <v>#REF!</v>
      </c>
      <c r="E396" s="110" t="e">
        <f>#REF!</f>
        <v>#REF!</v>
      </c>
      <c r="F396" s="142" t="e">
        <f>#REF!</f>
        <v>#REF!</v>
      </c>
      <c r="G396" s="108" t="e">
        <f>#REF!</f>
        <v>#REF!</v>
      </c>
      <c r="H396" s="107" t="s">
        <v>110</v>
      </c>
      <c r="I396" s="113"/>
      <c r="J396" s="107" t="str">
        <f>'YARIŞMA BİLGİLERİ'!$F$21</f>
        <v>GENÇ KADINLAR</v>
      </c>
      <c r="K396" s="110" t="str">
        <f t="shared" si="6"/>
        <v>ANKARA-Federasyon Deneme Atletizm Yarışmaları</v>
      </c>
      <c r="L396" s="111" t="e">
        <f>#REF!</f>
        <v>#REF!</v>
      </c>
      <c r="M396" s="111" t="s">
        <v>270</v>
      </c>
    </row>
    <row r="397" spans="1:13" ht="24">
      <c r="A397" s="105">
        <v>825</v>
      </c>
      <c r="B397" s="115" t="s">
        <v>110</v>
      </c>
      <c r="C397" s="106" t="e">
        <f>#REF!</f>
        <v>#REF!</v>
      </c>
      <c r="D397" s="110" t="e">
        <f>#REF!</f>
        <v>#REF!</v>
      </c>
      <c r="E397" s="110" t="e">
        <f>#REF!</f>
        <v>#REF!</v>
      </c>
      <c r="F397" s="142" t="e">
        <f>#REF!</f>
        <v>#REF!</v>
      </c>
      <c r="G397" s="108" t="e">
        <f>#REF!</f>
        <v>#REF!</v>
      </c>
      <c r="H397" s="107" t="s">
        <v>110</v>
      </c>
      <c r="I397" s="113"/>
      <c r="J397" s="107" t="str">
        <f>'YARIŞMA BİLGİLERİ'!$F$21</f>
        <v>GENÇ KADINLAR</v>
      </c>
      <c r="K397" s="110" t="str">
        <f t="shared" si="6"/>
        <v>ANKARA-Federasyon Deneme Atletizm Yarışmaları</v>
      </c>
      <c r="L397" s="111" t="e">
        <f>#REF!</f>
        <v>#REF!</v>
      </c>
      <c r="M397" s="111" t="s">
        <v>270</v>
      </c>
    </row>
    <row r="398" spans="1:13" ht="24">
      <c r="A398" s="105">
        <v>826</v>
      </c>
      <c r="B398" s="115" t="s">
        <v>110</v>
      </c>
      <c r="C398" s="106" t="e">
        <f>#REF!</f>
        <v>#REF!</v>
      </c>
      <c r="D398" s="110" t="e">
        <f>#REF!</f>
        <v>#REF!</v>
      </c>
      <c r="E398" s="110" t="e">
        <f>#REF!</f>
        <v>#REF!</v>
      </c>
      <c r="F398" s="142" t="e">
        <f>#REF!</f>
        <v>#REF!</v>
      </c>
      <c r="G398" s="108" t="e">
        <f>#REF!</f>
        <v>#REF!</v>
      </c>
      <c r="H398" s="107" t="s">
        <v>110</v>
      </c>
      <c r="I398" s="113"/>
      <c r="J398" s="107" t="str">
        <f>'YARIŞMA BİLGİLERİ'!$F$21</f>
        <v>GENÇ KADINLAR</v>
      </c>
      <c r="K398" s="110" t="str">
        <f t="shared" si="6"/>
        <v>ANKARA-Federasyon Deneme Atletizm Yarışmaları</v>
      </c>
      <c r="L398" s="111" t="e">
        <f>#REF!</f>
        <v>#REF!</v>
      </c>
      <c r="M398" s="111" t="s">
        <v>270</v>
      </c>
    </row>
    <row r="399" spans="1:13" ht="24">
      <c r="A399" s="105">
        <v>827</v>
      </c>
      <c r="B399" s="115" t="s">
        <v>110</v>
      </c>
      <c r="C399" s="106" t="e">
        <f>#REF!</f>
        <v>#REF!</v>
      </c>
      <c r="D399" s="110" t="e">
        <f>#REF!</f>
        <v>#REF!</v>
      </c>
      <c r="E399" s="110" t="e">
        <f>#REF!</f>
        <v>#REF!</v>
      </c>
      <c r="F399" s="142" t="e">
        <f>#REF!</f>
        <v>#REF!</v>
      </c>
      <c r="G399" s="108" t="e">
        <f>#REF!</f>
        <v>#REF!</v>
      </c>
      <c r="H399" s="107" t="s">
        <v>110</v>
      </c>
      <c r="I399" s="113"/>
      <c r="J399" s="107" t="str">
        <f>'YARIŞMA BİLGİLERİ'!$F$21</f>
        <v>GENÇ KADINLAR</v>
      </c>
      <c r="K399" s="110" t="str">
        <f t="shared" si="6"/>
        <v>ANKARA-Federasyon Deneme Atletizm Yarışmaları</v>
      </c>
      <c r="L399" s="111" t="e">
        <f>#REF!</f>
        <v>#REF!</v>
      </c>
      <c r="M399" s="111" t="s">
        <v>270</v>
      </c>
    </row>
    <row r="400" spans="1:13" ht="24">
      <c r="A400" s="105">
        <v>828</v>
      </c>
      <c r="B400" s="115" t="s">
        <v>110</v>
      </c>
      <c r="C400" s="106" t="e">
        <f>#REF!</f>
        <v>#REF!</v>
      </c>
      <c r="D400" s="110" t="e">
        <f>#REF!</f>
        <v>#REF!</v>
      </c>
      <c r="E400" s="110" t="e">
        <f>#REF!</f>
        <v>#REF!</v>
      </c>
      <c r="F400" s="142" t="e">
        <f>#REF!</f>
        <v>#REF!</v>
      </c>
      <c r="G400" s="108" t="e">
        <f>#REF!</f>
        <v>#REF!</v>
      </c>
      <c r="H400" s="107" t="s">
        <v>110</v>
      </c>
      <c r="I400" s="113"/>
      <c r="J400" s="107" t="str">
        <f>'YARIŞMA BİLGİLERİ'!$F$21</f>
        <v>GENÇ KADINLAR</v>
      </c>
      <c r="K400" s="110" t="str">
        <f t="shared" si="6"/>
        <v>ANKARA-Federasyon Deneme Atletizm Yarışmaları</v>
      </c>
      <c r="L400" s="111" t="e">
        <f>#REF!</f>
        <v>#REF!</v>
      </c>
      <c r="M400" s="111" t="s">
        <v>270</v>
      </c>
    </row>
    <row r="401" spans="1:13" ht="24">
      <c r="A401" s="105">
        <v>829</v>
      </c>
      <c r="B401" s="115" t="s">
        <v>110</v>
      </c>
      <c r="C401" s="106" t="e">
        <f>#REF!</f>
        <v>#REF!</v>
      </c>
      <c r="D401" s="110" t="e">
        <f>#REF!</f>
        <v>#REF!</v>
      </c>
      <c r="E401" s="110" t="e">
        <f>#REF!</f>
        <v>#REF!</v>
      </c>
      <c r="F401" s="142" t="e">
        <f>#REF!</f>
        <v>#REF!</v>
      </c>
      <c r="G401" s="108" t="e">
        <f>#REF!</f>
        <v>#REF!</v>
      </c>
      <c r="H401" s="107" t="s">
        <v>110</v>
      </c>
      <c r="I401" s="113"/>
      <c r="J401" s="107" t="str">
        <f>'YARIŞMA BİLGİLERİ'!$F$21</f>
        <v>GENÇ KADINLAR</v>
      </c>
      <c r="K401" s="110" t="str">
        <f t="shared" si="6"/>
        <v>ANKARA-Federasyon Deneme Atletizm Yarışmaları</v>
      </c>
      <c r="L401" s="111" t="e">
        <f>#REF!</f>
        <v>#REF!</v>
      </c>
      <c r="M401" s="111" t="s">
        <v>270</v>
      </c>
    </row>
    <row r="402" spans="1:13" ht="24">
      <c r="A402" s="105">
        <v>830</v>
      </c>
      <c r="B402" s="115" t="s">
        <v>110</v>
      </c>
      <c r="C402" s="106" t="e">
        <f>#REF!</f>
        <v>#REF!</v>
      </c>
      <c r="D402" s="110" t="e">
        <f>#REF!</f>
        <v>#REF!</v>
      </c>
      <c r="E402" s="110" t="e">
        <f>#REF!</f>
        <v>#REF!</v>
      </c>
      <c r="F402" s="142" t="e">
        <f>#REF!</f>
        <v>#REF!</v>
      </c>
      <c r="G402" s="108" t="e">
        <f>#REF!</f>
        <v>#REF!</v>
      </c>
      <c r="H402" s="107" t="s">
        <v>110</v>
      </c>
      <c r="I402" s="113"/>
      <c r="J402" s="107" t="str">
        <f>'YARIŞMA BİLGİLERİ'!$F$21</f>
        <v>GENÇ KADINLAR</v>
      </c>
      <c r="K402" s="110" t="str">
        <f t="shared" si="6"/>
        <v>ANKARA-Federasyon Deneme Atletizm Yarışmaları</v>
      </c>
      <c r="L402" s="111" t="e">
        <f>#REF!</f>
        <v>#REF!</v>
      </c>
      <c r="M402" s="111" t="s">
        <v>270</v>
      </c>
    </row>
    <row r="403" spans="1:13" ht="24">
      <c r="A403" s="105">
        <v>831</v>
      </c>
      <c r="B403" s="115" t="s">
        <v>110</v>
      </c>
      <c r="C403" s="106" t="e">
        <f>#REF!</f>
        <v>#REF!</v>
      </c>
      <c r="D403" s="110" t="e">
        <f>#REF!</f>
        <v>#REF!</v>
      </c>
      <c r="E403" s="110" t="e">
        <f>#REF!</f>
        <v>#REF!</v>
      </c>
      <c r="F403" s="142" t="e">
        <f>#REF!</f>
        <v>#REF!</v>
      </c>
      <c r="G403" s="108" t="e">
        <f>#REF!</f>
        <v>#REF!</v>
      </c>
      <c r="H403" s="107" t="s">
        <v>110</v>
      </c>
      <c r="I403" s="113"/>
      <c r="J403" s="107" t="str">
        <f>'YARIŞMA BİLGİLERİ'!$F$21</f>
        <v>GENÇ KADINLAR</v>
      </c>
      <c r="K403" s="110" t="str">
        <f t="shared" si="6"/>
        <v>ANKARA-Federasyon Deneme Atletizm Yarışmaları</v>
      </c>
      <c r="L403" s="111" t="e">
        <f>#REF!</f>
        <v>#REF!</v>
      </c>
      <c r="M403" s="111" t="s">
        <v>270</v>
      </c>
    </row>
    <row r="404" spans="1:13" ht="24">
      <c r="A404" s="105">
        <v>832</v>
      </c>
      <c r="B404" s="153" t="s">
        <v>220</v>
      </c>
      <c r="C404" s="155" t="e">
        <f>#REF!</f>
        <v>#REF!</v>
      </c>
      <c r="D404" s="157" t="e">
        <f>#REF!</f>
        <v>#REF!</v>
      </c>
      <c r="E404" s="157" t="e">
        <f>#REF!</f>
        <v>#REF!</v>
      </c>
      <c r="F404" s="158" t="e">
        <f>#REF!</f>
        <v>#REF!</v>
      </c>
      <c r="G404" s="156" t="e">
        <f>#REF!</f>
        <v>#REF!</v>
      </c>
      <c r="H404" s="113" t="s">
        <v>220</v>
      </c>
      <c r="I404" s="113" t="e">
        <f>#REF!</f>
        <v>#REF!</v>
      </c>
      <c r="J404" s="107" t="str">
        <f>'YARIŞMA BİLGİLERİ'!$F$21</f>
        <v>GENÇ KADINLAR</v>
      </c>
      <c r="K404" s="184" t="str">
        <f t="shared" si="6"/>
        <v>ANKARA-Federasyon Deneme Atletizm Yarışmaları</v>
      </c>
      <c r="L404" s="111" t="e">
        <f>#REF!</f>
        <v>#REF!</v>
      </c>
      <c r="M404" s="111" t="s">
        <v>270</v>
      </c>
    </row>
    <row r="405" spans="1:13" ht="24">
      <c r="A405" s="105">
        <v>833</v>
      </c>
      <c r="B405" s="153" t="s">
        <v>220</v>
      </c>
      <c r="C405" s="155" t="e">
        <f>#REF!</f>
        <v>#REF!</v>
      </c>
      <c r="D405" s="157" t="e">
        <f>#REF!</f>
        <v>#REF!</v>
      </c>
      <c r="E405" s="157" t="e">
        <f>#REF!</f>
        <v>#REF!</v>
      </c>
      <c r="F405" s="158" t="e">
        <f>#REF!</f>
        <v>#REF!</v>
      </c>
      <c r="G405" s="156" t="e">
        <f>#REF!</f>
        <v>#REF!</v>
      </c>
      <c r="H405" s="113" t="s">
        <v>220</v>
      </c>
      <c r="I405" s="113" t="e">
        <f>#REF!</f>
        <v>#REF!</v>
      </c>
      <c r="J405" s="107" t="str">
        <f>'YARIŞMA BİLGİLERİ'!$F$21</f>
        <v>GENÇ KADINLAR</v>
      </c>
      <c r="K405" s="184" t="str">
        <f t="shared" si="6"/>
        <v>ANKARA-Federasyon Deneme Atletizm Yarışmaları</v>
      </c>
      <c r="L405" s="111" t="e">
        <f>#REF!</f>
        <v>#REF!</v>
      </c>
      <c r="M405" s="111" t="s">
        <v>270</v>
      </c>
    </row>
    <row r="406" spans="1:13" ht="24">
      <c r="A406" s="105">
        <v>834</v>
      </c>
      <c r="B406" s="153" t="s">
        <v>220</v>
      </c>
      <c r="C406" s="155" t="e">
        <f>#REF!</f>
        <v>#REF!</v>
      </c>
      <c r="D406" s="157" t="e">
        <f>#REF!</f>
        <v>#REF!</v>
      </c>
      <c r="E406" s="157" t="e">
        <f>#REF!</f>
        <v>#REF!</v>
      </c>
      <c r="F406" s="158" t="e">
        <f>#REF!</f>
        <v>#REF!</v>
      </c>
      <c r="G406" s="156" t="e">
        <f>#REF!</f>
        <v>#REF!</v>
      </c>
      <c r="H406" s="113" t="s">
        <v>220</v>
      </c>
      <c r="I406" s="113" t="e">
        <f>#REF!</f>
        <v>#REF!</v>
      </c>
      <c r="J406" s="107" t="str">
        <f>'YARIŞMA BİLGİLERİ'!$F$21</f>
        <v>GENÇ KADINLAR</v>
      </c>
      <c r="K406" s="184" t="str">
        <f t="shared" si="6"/>
        <v>ANKARA-Federasyon Deneme Atletizm Yarışmaları</v>
      </c>
      <c r="L406" s="111" t="e">
        <f>#REF!</f>
        <v>#REF!</v>
      </c>
      <c r="M406" s="111" t="s">
        <v>270</v>
      </c>
    </row>
    <row r="407" spans="1:13" ht="24">
      <c r="A407" s="105">
        <v>835</v>
      </c>
      <c r="B407" s="153" t="s">
        <v>220</v>
      </c>
      <c r="C407" s="155" t="e">
        <f>#REF!</f>
        <v>#REF!</v>
      </c>
      <c r="D407" s="157" t="e">
        <f>#REF!</f>
        <v>#REF!</v>
      </c>
      <c r="E407" s="157" t="e">
        <f>#REF!</f>
        <v>#REF!</v>
      </c>
      <c r="F407" s="158" t="e">
        <f>#REF!</f>
        <v>#REF!</v>
      </c>
      <c r="G407" s="156" t="e">
        <f>#REF!</f>
        <v>#REF!</v>
      </c>
      <c r="H407" s="113" t="s">
        <v>220</v>
      </c>
      <c r="I407" s="113" t="e">
        <f>#REF!</f>
        <v>#REF!</v>
      </c>
      <c r="J407" s="107" t="str">
        <f>'YARIŞMA BİLGİLERİ'!$F$21</f>
        <v>GENÇ KADINLAR</v>
      </c>
      <c r="K407" s="184" t="str">
        <f t="shared" si="6"/>
        <v>ANKARA-Federasyon Deneme Atletizm Yarışmaları</v>
      </c>
      <c r="L407" s="111" t="e">
        <f>#REF!</f>
        <v>#REF!</v>
      </c>
      <c r="M407" s="111" t="s">
        <v>270</v>
      </c>
    </row>
    <row r="408" spans="1:13" ht="24">
      <c r="A408" s="105">
        <v>836</v>
      </c>
      <c r="B408" s="153" t="s">
        <v>220</v>
      </c>
      <c r="C408" s="155" t="e">
        <f>#REF!</f>
        <v>#REF!</v>
      </c>
      <c r="D408" s="157" t="e">
        <f>#REF!</f>
        <v>#REF!</v>
      </c>
      <c r="E408" s="157" t="e">
        <f>#REF!</f>
        <v>#REF!</v>
      </c>
      <c r="F408" s="158" t="e">
        <f>#REF!</f>
        <v>#REF!</v>
      </c>
      <c r="G408" s="156" t="e">
        <f>#REF!</f>
        <v>#REF!</v>
      </c>
      <c r="H408" s="113" t="s">
        <v>220</v>
      </c>
      <c r="I408" s="113" t="e">
        <f>#REF!</f>
        <v>#REF!</v>
      </c>
      <c r="J408" s="107" t="str">
        <f>'YARIŞMA BİLGİLERİ'!$F$21</f>
        <v>GENÇ KADINLAR</v>
      </c>
      <c r="K408" s="184" t="str">
        <f t="shared" si="6"/>
        <v>ANKARA-Federasyon Deneme Atletizm Yarışmaları</v>
      </c>
      <c r="L408" s="111" t="e">
        <f>#REF!</f>
        <v>#REF!</v>
      </c>
      <c r="M408" s="111" t="s">
        <v>270</v>
      </c>
    </row>
    <row r="409" spans="1:13" ht="24">
      <c r="A409" s="105">
        <v>837</v>
      </c>
      <c r="B409" s="153" t="s">
        <v>220</v>
      </c>
      <c r="C409" s="155" t="e">
        <f>#REF!</f>
        <v>#REF!</v>
      </c>
      <c r="D409" s="157" t="e">
        <f>#REF!</f>
        <v>#REF!</v>
      </c>
      <c r="E409" s="157" t="e">
        <f>#REF!</f>
        <v>#REF!</v>
      </c>
      <c r="F409" s="158" t="e">
        <f>#REF!</f>
        <v>#REF!</v>
      </c>
      <c r="G409" s="156" t="e">
        <f>#REF!</f>
        <v>#REF!</v>
      </c>
      <c r="H409" s="113" t="s">
        <v>220</v>
      </c>
      <c r="I409" s="113" t="e">
        <f>#REF!</f>
        <v>#REF!</v>
      </c>
      <c r="J409" s="107" t="str">
        <f>'YARIŞMA BİLGİLERİ'!$F$21</f>
        <v>GENÇ KADINLAR</v>
      </c>
      <c r="K409" s="184" t="str">
        <f t="shared" si="6"/>
        <v>ANKARA-Federasyon Deneme Atletizm Yarışmaları</v>
      </c>
      <c r="L409" s="111" t="e">
        <f>#REF!</f>
        <v>#REF!</v>
      </c>
      <c r="M409" s="111" t="s">
        <v>270</v>
      </c>
    </row>
    <row r="410" spans="1:13" ht="24">
      <c r="A410" s="105">
        <v>838</v>
      </c>
      <c r="B410" s="153" t="s">
        <v>220</v>
      </c>
      <c r="C410" s="155" t="e">
        <f>#REF!</f>
        <v>#REF!</v>
      </c>
      <c r="D410" s="157" t="e">
        <f>#REF!</f>
        <v>#REF!</v>
      </c>
      <c r="E410" s="157" t="e">
        <f>#REF!</f>
        <v>#REF!</v>
      </c>
      <c r="F410" s="158" t="e">
        <f>#REF!</f>
        <v>#REF!</v>
      </c>
      <c r="G410" s="156" t="e">
        <f>#REF!</f>
        <v>#REF!</v>
      </c>
      <c r="H410" s="113" t="s">
        <v>220</v>
      </c>
      <c r="I410" s="113" t="e">
        <f>#REF!</f>
        <v>#REF!</v>
      </c>
      <c r="J410" s="107" t="str">
        <f>'YARIŞMA BİLGİLERİ'!$F$21</f>
        <v>GENÇ KADINLAR</v>
      </c>
      <c r="K410" s="184" t="str">
        <f t="shared" si="6"/>
        <v>ANKARA-Federasyon Deneme Atletizm Yarışmaları</v>
      </c>
      <c r="L410" s="111" t="e">
        <f>#REF!</f>
        <v>#REF!</v>
      </c>
      <c r="M410" s="111" t="s">
        <v>270</v>
      </c>
    </row>
    <row r="411" spans="1:13" ht="24">
      <c r="A411" s="105">
        <v>839</v>
      </c>
      <c r="B411" s="153" t="s">
        <v>220</v>
      </c>
      <c r="C411" s="155" t="e">
        <f>#REF!</f>
        <v>#REF!</v>
      </c>
      <c r="D411" s="157" t="e">
        <f>#REF!</f>
        <v>#REF!</v>
      </c>
      <c r="E411" s="157" t="e">
        <f>#REF!</f>
        <v>#REF!</v>
      </c>
      <c r="F411" s="158" t="e">
        <f>#REF!</f>
        <v>#REF!</v>
      </c>
      <c r="G411" s="156" t="e">
        <f>#REF!</f>
        <v>#REF!</v>
      </c>
      <c r="H411" s="113" t="s">
        <v>220</v>
      </c>
      <c r="I411" s="113" t="e">
        <f>#REF!</f>
        <v>#REF!</v>
      </c>
      <c r="J411" s="107" t="str">
        <f>'YARIŞMA BİLGİLERİ'!$F$21</f>
        <v>GENÇ KADINLAR</v>
      </c>
      <c r="K411" s="184" t="str">
        <f t="shared" si="6"/>
        <v>ANKARA-Federasyon Deneme Atletizm Yarışmaları</v>
      </c>
      <c r="L411" s="111" t="e">
        <f>#REF!</f>
        <v>#REF!</v>
      </c>
      <c r="M411" s="111" t="s">
        <v>270</v>
      </c>
    </row>
    <row r="412" spans="1:13" ht="24">
      <c r="A412" s="105">
        <v>840</v>
      </c>
      <c r="B412" s="153" t="s">
        <v>220</v>
      </c>
      <c r="C412" s="155" t="e">
        <f>#REF!</f>
        <v>#REF!</v>
      </c>
      <c r="D412" s="157" t="e">
        <f>#REF!</f>
        <v>#REF!</v>
      </c>
      <c r="E412" s="157" t="e">
        <f>#REF!</f>
        <v>#REF!</v>
      </c>
      <c r="F412" s="158" t="e">
        <f>#REF!</f>
        <v>#REF!</v>
      </c>
      <c r="G412" s="156" t="e">
        <f>#REF!</f>
        <v>#REF!</v>
      </c>
      <c r="H412" s="113" t="s">
        <v>220</v>
      </c>
      <c r="I412" s="113" t="e">
        <f>#REF!</f>
        <v>#REF!</v>
      </c>
      <c r="J412" s="107" t="str">
        <f>'YARIŞMA BİLGİLERİ'!$F$21</f>
        <v>GENÇ KADINLAR</v>
      </c>
      <c r="K412" s="184" t="str">
        <f t="shared" si="6"/>
        <v>ANKARA-Federasyon Deneme Atletizm Yarışmaları</v>
      </c>
      <c r="L412" s="111" t="e">
        <f>#REF!</f>
        <v>#REF!</v>
      </c>
      <c r="M412" s="111" t="s">
        <v>270</v>
      </c>
    </row>
    <row r="413" spans="1:13" ht="24">
      <c r="A413" s="105">
        <v>841</v>
      </c>
      <c r="B413" s="153" t="s">
        <v>220</v>
      </c>
      <c r="C413" s="155" t="e">
        <f>#REF!</f>
        <v>#REF!</v>
      </c>
      <c r="D413" s="157" t="e">
        <f>#REF!</f>
        <v>#REF!</v>
      </c>
      <c r="E413" s="157" t="e">
        <f>#REF!</f>
        <v>#REF!</v>
      </c>
      <c r="F413" s="158" t="e">
        <f>#REF!</f>
        <v>#REF!</v>
      </c>
      <c r="G413" s="156" t="e">
        <f>#REF!</f>
        <v>#REF!</v>
      </c>
      <c r="H413" s="113" t="s">
        <v>220</v>
      </c>
      <c r="I413" s="113" t="e">
        <f>#REF!</f>
        <v>#REF!</v>
      </c>
      <c r="J413" s="107" t="str">
        <f>'YARIŞMA BİLGİLERİ'!$F$21</f>
        <v>GENÇ KADINLAR</v>
      </c>
      <c r="K413" s="184" t="str">
        <f t="shared" si="6"/>
        <v>ANKARA-Federasyon Deneme Atletizm Yarışmaları</v>
      </c>
      <c r="L413" s="111" t="e">
        <f>#REF!</f>
        <v>#REF!</v>
      </c>
      <c r="M413" s="111" t="s">
        <v>270</v>
      </c>
    </row>
    <row r="414" spans="1:13" ht="24">
      <c r="A414" s="105">
        <v>842</v>
      </c>
      <c r="B414" s="153" t="s">
        <v>220</v>
      </c>
      <c r="C414" s="155" t="e">
        <f>#REF!</f>
        <v>#REF!</v>
      </c>
      <c r="D414" s="157" t="e">
        <f>#REF!</f>
        <v>#REF!</v>
      </c>
      <c r="E414" s="157" t="e">
        <f>#REF!</f>
        <v>#REF!</v>
      </c>
      <c r="F414" s="158" t="e">
        <f>#REF!</f>
        <v>#REF!</v>
      </c>
      <c r="G414" s="156" t="e">
        <f>#REF!</f>
        <v>#REF!</v>
      </c>
      <c r="H414" s="113" t="s">
        <v>220</v>
      </c>
      <c r="I414" s="113" t="e">
        <f>#REF!</f>
        <v>#REF!</v>
      </c>
      <c r="J414" s="107" t="str">
        <f>'YARIŞMA BİLGİLERİ'!$F$21</f>
        <v>GENÇ KADINLAR</v>
      </c>
      <c r="K414" s="184" t="str">
        <f t="shared" si="6"/>
        <v>ANKARA-Federasyon Deneme Atletizm Yarışmaları</v>
      </c>
      <c r="L414" s="111" t="e">
        <f>#REF!</f>
        <v>#REF!</v>
      </c>
      <c r="M414" s="111" t="s">
        <v>270</v>
      </c>
    </row>
    <row r="415" spans="1:13" ht="24">
      <c r="A415" s="105">
        <v>843</v>
      </c>
      <c r="B415" s="153" t="s">
        <v>220</v>
      </c>
      <c r="C415" s="155" t="e">
        <f>#REF!</f>
        <v>#REF!</v>
      </c>
      <c r="D415" s="157" t="e">
        <f>#REF!</f>
        <v>#REF!</v>
      </c>
      <c r="E415" s="157" t="e">
        <f>#REF!</f>
        <v>#REF!</v>
      </c>
      <c r="F415" s="158" t="e">
        <f>#REF!</f>
        <v>#REF!</v>
      </c>
      <c r="G415" s="156" t="e">
        <f>#REF!</f>
        <v>#REF!</v>
      </c>
      <c r="H415" s="113" t="s">
        <v>220</v>
      </c>
      <c r="I415" s="113" t="e">
        <f>#REF!</f>
        <v>#REF!</v>
      </c>
      <c r="J415" s="107" t="str">
        <f>'YARIŞMA BİLGİLERİ'!$F$21</f>
        <v>GENÇ KADINLAR</v>
      </c>
      <c r="K415" s="184" t="str">
        <f t="shared" si="6"/>
        <v>ANKARA-Federasyon Deneme Atletizm Yarışmaları</v>
      </c>
      <c r="L415" s="111" t="e">
        <f>#REF!</f>
        <v>#REF!</v>
      </c>
      <c r="M415" s="111" t="s">
        <v>270</v>
      </c>
    </row>
    <row r="416" spans="1:13" ht="24">
      <c r="A416" s="105">
        <v>844</v>
      </c>
      <c r="B416" s="153" t="s">
        <v>220</v>
      </c>
      <c r="C416" s="155" t="e">
        <f>#REF!</f>
        <v>#REF!</v>
      </c>
      <c r="D416" s="157" t="e">
        <f>#REF!</f>
        <v>#REF!</v>
      </c>
      <c r="E416" s="157" t="e">
        <f>#REF!</f>
        <v>#REF!</v>
      </c>
      <c r="F416" s="158" t="e">
        <f>#REF!</f>
        <v>#REF!</v>
      </c>
      <c r="G416" s="156" t="e">
        <f>#REF!</f>
        <v>#REF!</v>
      </c>
      <c r="H416" s="113" t="s">
        <v>220</v>
      </c>
      <c r="I416" s="113" t="e">
        <f>#REF!</f>
        <v>#REF!</v>
      </c>
      <c r="J416" s="107" t="str">
        <f>'YARIŞMA BİLGİLERİ'!$F$21</f>
        <v>GENÇ KADINLAR</v>
      </c>
      <c r="K416" s="184" t="str">
        <f t="shared" si="6"/>
        <v>ANKARA-Federasyon Deneme Atletizm Yarışmaları</v>
      </c>
      <c r="L416" s="111" t="e">
        <f>#REF!</f>
        <v>#REF!</v>
      </c>
      <c r="M416" s="111" t="s">
        <v>270</v>
      </c>
    </row>
    <row r="417" spans="1:13" ht="24">
      <c r="A417" s="105">
        <v>845</v>
      </c>
      <c r="B417" s="153" t="s">
        <v>220</v>
      </c>
      <c r="C417" s="155" t="e">
        <f>#REF!</f>
        <v>#REF!</v>
      </c>
      <c r="D417" s="157" t="e">
        <f>#REF!</f>
        <v>#REF!</v>
      </c>
      <c r="E417" s="157" t="e">
        <f>#REF!</f>
        <v>#REF!</v>
      </c>
      <c r="F417" s="158" t="e">
        <f>#REF!</f>
        <v>#REF!</v>
      </c>
      <c r="G417" s="156" t="e">
        <f>#REF!</f>
        <v>#REF!</v>
      </c>
      <c r="H417" s="113" t="s">
        <v>220</v>
      </c>
      <c r="I417" s="113" t="e">
        <f>#REF!</f>
        <v>#REF!</v>
      </c>
      <c r="J417" s="107" t="str">
        <f>'YARIŞMA BİLGİLERİ'!$F$21</f>
        <v>GENÇ KADINLAR</v>
      </c>
      <c r="K417" s="184" t="str">
        <f t="shared" si="6"/>
        <v>ANKARA-Federasyon Deneme Atletizm Yarışmaları</v>
      </c>
      <c r="L417" s="111" t="e">
        <f>#REF!</f>
        <v>#REF!</v>
      </c>
      <c r="M417" s="111" t="s">
        <v>270</v>
      </c>
    </row>
    <row r="418" spans="1:13" ht="24">
      <c r="A418" s="105">
        <v>846</v>
      </c>
      <c r="B418" s="153" t="s">
        <v>220</v>
      </c>
      <c r="C418" s="155" t="e">
        <f>#REF!</f>
        <v>#REF!</v>
      </c>
      <c r="D418" s="157" t="e">
        <f>#REF!</f>
        <v>#REF!</v>
      </c>
      <c r="E418" s="157" t="e">
        <f>#REF!</f>
        <v>#REF!</v>
      </c>
      <c r="F418" s="158" t="e">
        <f>#REF!</f>
        <v>#REF!</v>
      </c>
      <c r="G418" s="156" t="e">
        <f>#REF!</f>
        <v>#REF!</v>
      </c>
      <c r="H418" s="113" t="s">
        <v>220</v>
      </c>
      <c r="I418" s="113" t="e">
        <f>#REF!</f>
        <v>#REF!</v>
      </c>
      <c r="J418" s="107" t="str">
        <f>'YARIŞMA BİLGİLERİ'!$F$21</f>
        <v>GENÇ KADINLAR</v>
      </c>
      <c r="K418" s="184" t="str">
        <f t="shared" si="6"/>
        <v>ANKARA-Federasyon Deneme Atletizm Yarışmaları</v>
      </c>
      <c r="L418" s="111" t="e">
        <f>#REF!</f>
        <v>#REF!</v>
      </c>
      <c r="M418" s="111" t="s">
        <v>270</v>
      </c>
    </row>
    <row r="419" spans="1:13" ht="24">
      <c r="A419" s="105">
        <v>847</v>
      </c>
      <c r="B419" s="153" t="s">
        <v>220</v>
      </c>
      <c r="C419" s="155" t="e">
        <f>#REF!</f>
        <v>#REF!</v>
      </c>
      <c r="D419" s="157" t="e">
        <f>#REF!</f>
        <v>#REF!</v>
      </c>
      <c r="E419" s="157" t="e">
        <f>#REF!</f>
        <v>#REF!</v>
      </c>
      <c r="F419" s="158" t="e">
        <f>#REF!</f>
        <v>#REF!</v>
      </c>
      <c r="G419" s="156" t="e">
        <f>#REF!</f>
        <v>#REF!</v>
      </c>
      <c r="H419" s="113" t="s">
        <v>220</v>
      </c>
      <c r="I419" s="113" t="e">
        <f>#REF!</f>
        <v>#REF!</v>
      </c>
      <c r="J419" s="107" t="str">
        <f>'YARIŞMA BİLGİLERİ'!$F$21</f>
        <v>GENÇ KADINLAR</v>
      </c>
      <c r="K419" s="184" t="str">
        <f t="shared" si="6"/>
        <v>ANKARA-Federasyon Deneme Atletizm Yarışmaları</v>
      </c>
      <c r="L419" s="111" t="e">
        <f>#REF!</f>
        <v>#REF!</v>
      </c>
      <c r="M419" s="111" t="s">
        <v>270</v>
      </c>
    </row>
    <row r="420" spans="1:13" ht="24">
      <c r="A420" s="105">
        <v>848</v>
      </c>
      <c r="B420" s="153" t="s">
        <v>220</v>
      </c>
      <c r="C420" s="155" t="e">
        <f>#REF!</f>
        <v>#REF!</v>
      </c>
      <c r="D420" s="157" t="e">
        <f>#REF!</f>
        <v>#REF!</v>
      </c>
      <c r="E420" s="157" t="e">
        <f>#REF!</f>
        <v>#REF!</v>
      </c>
      <c r="F420" s="158" t="e">
        <f>#REF!</f>
        <v>#REF!</v>
      </c>
      <c r="G420" s="156" t="e">
        <f>#REF!</f>
        <v>#REF!</v>
      </c>
      <c r="H420" s="113" t="s">
        <v>220</v>
      </c>
      <c r="I420" s="113" t="e">
        <f>#REF!</f>
        <v>#REF!</v>
      </c>
      <c r="J420" s="107" t="str">
        <f>'YARIŞMA BİLGİLERİ'!$F$21</f>
        <v>GENÇ KADINLAR</v>
      </c>
      <c r="K420" s="184" t="str">
        <f t="shared" si="6"/>
        <v>ANKARA-Federasyon Deneme Atletizm Yarışmaları</v>
      </c>
      <c r="L420" s="111" t="e">
        <f>#REF!</f>
        <v>#REF!</v>
      </c>
      <c r="M420" s="111" t="s">
        <v>270</v>
      </c>
    </row>
    <row r="421" spans="1:13" ht="24">
      <c r="A421" s="105">
        <v>849</v>
      </c>
      <c r="B421" s="153" t="s">
        <v>220</v>
      </c>
      <c r="C421" s="155" t="e">
        <f>#REF!</f>
        <v>#REF!</v>
      </c>
      <c r="D421" s="157" t="e">
        <f>#REF!</f>
        <v>#REF!</v>
      </c>
      <c r="E421" s="157" t="e">
        <f>#REF!</f>
        <v>#REF!</v>
      </c>
      <c r="F421" s="158" t="e">
        <f>#REF!</f>
        <v>#REF!</v>
      </c>
      <c r="G421" s="156" t="e">
        <f>#REF!</f>
        <v>#REF!</v>
      </c>
      <c r="H421" s="113" t="s">
        <v>220</v>
      </c>
      <c r="I421" s="113" t="e">
        <f>#REF!</f>
        <v>#REF!</v>
      </c>
      <c r="J421" s="107" t="str">
        <f>'YARIŞMA BİLGİLERİ'!$F$21</f>
        <v>GENÇ KADINLAR</v>
      </c>
      <c r="K421" s="184" t="str">
        <f t="shared" si="6"/>
        <v>ANKARA-Federasyon Deneme Atletizm Yarışmaları</v>
      </c>
      <c r="L421" s="111" t="e">
        <f>#REF!</f>
        <v>#REF!</v>
      </c>
      <c r="M421" s="111" t="s">
        <v>270</v>
      </c>
    </row>
    <row r="422" spans="1:13" ht="24">
      <c r="A422" s="105">
        <v>850</v>
      </c>
      <c r="B422" s="153" t="s">
        <v>220</v>
      </c>
      <c r="C422" s="155" t="e">
        <f>#REF!</f>
        <v>#REF!</v>
      </c>
      <c r="D422" s="157" t="e">
        <f>#REF!</f>
        <v>#REF!</v>
      </c>
      <c r="E422" s="157" t="e">
        <f>#REF!</f>
        <v>#REF!</v>
      </c>
      <c r="F422" s="158" t="e">
        <f>#REF!</f>
        <v>#REF!</v>
      </c>
      <c r="G422" s="156" t="e">
        <f>#REF!</f>
        <v>#REF!</v>
      </c>
      <c r="H422" s="113" t="s">
        <v>220</v>
      </c>
      <c r="I422" s="113" t="e">
        <f>#REF!</f>
        <v>#REF!</v>
      </c>
      <c r="J422" s="107" t="str">
        <f>'YARIŞMA BİLGİLERİ'!$F$21</f>
        <v>GENÇ KADINLAR</v>
      </c>
      <c r="K422" s="184" t="str">
        <f t="shared" si="6"/>
        <v>ANKARA-Federasyon Deneme Atletizm Yarışmaları</v>
      </c>
      <c r="L422" s="111" t="e">
        <f>#REF!</f>
        <v>#REF!</v>
      </c>
      <c r="M422" s="111" t="s">
        <v>270</v>
      </c>
    </row>
    <row r="423" spans="1:13" ht="24">
      <c r="A423" s="105">
        <v>851</v>
      </c>
      <c r="B423" s="153" t="s">
        <v>220</v>
      </c>
      <c r="C423" s="155" t="e">
        <f>#REF!</f>
        <v>#REF!</v>
      </c>
      <c r="D423" s="157" t="e">
        <f>#REF!</f>
        <v>#REF!</v>
      </c>
      <c r="E423" s="157" t="e">
        <f>#REF!</f>
        <v>#REF!</v>
      </c>
      <c r="F423" s="158" t="e">
        <f>#REF!</f>
        <v>#REF!</v>
      </c>
      <c r="G423" s="156" t="e">
        <f>#REF!</f>
        <v>#REF!</v>
      </c>
      <c r="H423" s="113" t="s">
        <v>220</v>
      </c>
      <c r="I423" s="113" t="e">
        <f>#REF!</f>
        <v>#REF!</v>
      </c>
      <c r="J423" s="107" t="str">
        <f>'YARIŞMA BİLGİLERİ'!$F$21</f>
        <v>GENÇ KADINLAR</v>
      </c>
      <c r="K423" s="184" t="str">
        <f t="shared" si="6"/>
        <v>ANKARA-Federasyon Deneme Atletizm Yarışmaları</v>
      </c>
      <c r="L423" s="111" t="e">
        <f>#REF!</f>
        <v>#REF!</v>
      </c>
      <c r="M423" s="111" t="s">
        <v>270</v>
      </c>
    </row>
    <row r="424" spans="1:13" ht="24">
      <c r="A424" s="105">
        <v>852</v>
      </c>
      <c r="B424" s="153" t="s">
        <v>220</v>
      </c>
      <c r="C424" s="155" t="e">
        <f>#REF!</f>
        <v>#REF!</v>
      </c>
      <c r="D424" s="157" t="e">
        <f>#REF!</f>
        <v>#REF!</v>
      </c>
      <c r="E424" s="157" t="e">
        <f>#REF!</f>
        <v>#REF!</v>
      </c>
      <c r="F424" s="158" t="e">
        <f>#REF!</f>
        <v>#REF!</v>
      </c>
      <c r="G424" s="156" t="e">
        <f>#REF!</f>
        <v>#REF!</v>
      </c>
      <c r="H424" s="113" t="s">
        <v>220</v>
      </c>
      <c r="I424" s="113" t="e">
        <f>#REF!</f>
        <v>#REF!</v>
      </c>
      <c r="J424" s="107" t="str">
        <f>'YARIŞMA BİLGİLERİ'!$F$21</f>
        <v>GENÇ KADINLAR</v>
      </c>
      <c r="K424" s="184" t="str">
        <f t="shared" si="6"/>
        <v>ANKARA-Federasyon Deneme Atletizm Yarışmaları</v>
      </c>
      <c r="L424" s="111" t="e">
        <f>#REF!</f>
        <v>#REF!</v>
      </c>
      <c r="M424" s="111" t="s">
        <v>270</v>
      </c>
    </row>
    <row r="425" spans="1:13" ht="24">
      <c r="A425" s="105">
        <v>853</v>
      </c>
      <c r="B425" s="153" t="s">
        <v>220</v>
      </c>
      <c r="C425" s="155" t="e">
        <f>#REF!</f>
        <v>#REF!</v>
      </c>
      <c r="D425" s="157" t="e">
        <f>#REF!</f>
        <v>#REF!</v>
      </c>
      <c r="E425" s="157" t="e">
        <f>#REF!</f>
        <v>#REF!</v>
      </c>
      <c r="F425" s="158" t="e">
        <f>#REF!</f>
        <v>#REF!</v>
      </c>
      <c r="G425" s="156" t="e">
        <f>#REF!</f>
        <v>#REF!</v>
      </c>
      <c r="H425" s="113" t="s">
        <v>220</v>
      </c>
      <c r="I425" s="113" t="e">
        <f>#REF!</f>
        <v>#REF!</v>
      </c>
      <c r="J425" s="107" t="str">
        <f>'YARIŞMA BİLGİLERİ'!$F$21</f>
        <v>GENÇ KADINLAR</v>
      </c>
      <c r="K425" s="184" t="str">
        <f t="shared" si="6"/>
        <v>ANKARA-Federasyon Deneme Atletizm Yarışmaları</v>
      </c>
      <c r="L425" s="111" t="e">
        <f>#REF!</f>
        <v>#REF!</v>
      </c>
      <c r="M425" s="111" t="s">
        <v>270</v>
      </c>
    </row>
    <row r="426" spans="1:13" ht="24">
      <c r="A426" s="105">
        <v>854</v>
      </c>
      <c r="B426" s="153" t="s">
        <v>220</v>
      </c>
      <c r="C426" s="155" t="e">
        <f>#REF!</f>
        <v>#REF!</v>
      </c>
      <c r="D426" s="157" t="e">
        <f>#REF!</f>
        <v>#REF!</v>
      </c>
      <c r="E426" s="157" t="e">
        <f>#REF!</f>
        <v>#REF!</v>
      </c>
      <c r="F426" s="158" t="e">
        <f>#REF!</f>
        <v>#REF!</v>
      </c>
      <c r="G426" s="156" t="e">
        <f>#REF!</f>
        <v>#REF!</v>
      </c>
      <c r="H426" s="113" t="s">
        <v>220</v>
      </c>
      <c r="I426" s="113" t="e">
        <f>#REF!</f>
        <v>#REF!</v>
      </c>
      <c r="J426" s="107" t="str">
        <f>'YARIŞMA BİLGİLERİ'!$F$21</f>
        <v>GENÇ KADINLAR</v>
      </c>
      <c r="K426" s="184" t="str">
        <f t="shared" si="6"/>
        <v>ANKARA-Federasyon Deneme Atletizm Yarışmaları</v>
      </c>
      <c r="L426" s="111" t="e">
        <f>#REF!</f>
        <v>#REF!</v>
      </c>
      <c r="M426" s="111" t="s">
        <v>270</v>
      </c>
    </row>
    <row r="427" spans="1:13" ht="24">
      <c r="A427" s="105">
        <v>855</v>
      </c>
      <c r="B427" s="153" t="s">
        <v>220</v>
      </c>
      <c r="C427" s="155" t="e">
        <f>#REF!</f>
        <v>#REF!</v>
      </c>
      <c r="D427" s="157" t="e">
        <f>#REF!</f>
        <v>#REF!</v>
      </c>
      <c r="E427" s="157" t="e">
        <f>#REF!</f>
        <v>#REF!</v>
      </c>
      <c r="F427" s="158" t="e">
        <f>#REF!</f>
        <v>#REF!</v>
      </c>
      <c r="G427" s="156" t="e">
        <f>#REF!</f>
        <v>#REF!</v>
      </c>
      <c r="H427" s="113" t="s">
        <v>220</v>
      </c>
      <c r="I427" s="113" t="e">
        <f>#REF!</f>
        <v>#REF!</v>
      </c>
      <c r="J427" s="107" t="str">
        <f>'YARIŞMA BİLGİLERİ'!$F$21</f>
        <v>GENÇ KADINLAR</v>
      </c>
      <c r="K427" s="184" t="str">
        <f t="shared" si="6"/>
        <v>ANKARA-Federasyon Deneme Atletizm Yarışmaları</v>
      </c>
      <c r="L427" s="111" t="e">
        <f>#REF!</f>
        <v>#REF!</v>
      </c>
      <c r="M427" s="111" t="s">
        <v>270</v>
      </c>
    </row>
    <row r="428" spans="1:13" ht="24">
      <c r="A428" s="105">
        <v>856</v>
      </c>
      <c r="B428" s="153" t="s">
        <v>220</v>
      </c>
      <c r="C428" s="155" t="e">
        <f>#REF!</f>
        <v>#REF!</v>
      </c>
      <c r="D428" s="157" t="e">
        <f>#REF!</f>
        <v>#REF!</v>
      </c>
      <c r="E428" s="157" t="e">
        <f>#REF!</f>
        <v>#REF!</v>
      </c>
      <c r="F428" s="158" t="e">
        <f>#REF!</f>
        <v>#REF!</v>
      </c>
      <c r="G428" s="156" t="e">
        <f>#REF!</f>
        <v>#REF!</v>
      </c>
      <c r="H428" s="113" t="s">
        <v>220</v>
      </c>
      <c r="I428" s="113" t="e">
        <f>#REF!</f>
        <v>#REF!</v>
      </c>
      <c r="J428" s="107" t="str">
        <f>'YARIŞMA BİLGİLERİ'!$F$21</f>
        <v>GENÇ KADINLAR</v>
      </c>
      <c r="K428" s="184" t="str">
        <f t="shared" si="6"/>
        <v>ANKARA-Federasyon Deneme Atletizm Yarışmaları</v>
      </c>
      <c r="L428" s="111" t="e">
        <f>#REF!</f>
        <v>#REF!</v>
      </c>
      <c r="M428" s="111" t="s">
        <v>270</v>
      </c>
    </row>
    <row r="429" spans="1:13" ht="24">
      <c r="A429" s="105">
        <v>857</v>
      </c>
      <c r="B429" s="153" t="s">
        <v>219</v>
      </c>
      <c r="C429" s="155" t="e">
        <f>#REF!</f>
        <v>#REF!</v>
      </c>
      <c r="D429" s="157" t="e">
        <f>#REF!</f>
        <v>#REF!</v>
      </c>
      <c r="E429" s="157" t="e">
        <f>#REF!</f>
        <v>#REF!</v>
      </c>
      <c r="F429" s="158" t="e">
        <f>#REF!</f>
        <v>#REF!</v>
      </c>
      <c r="G429" s="156" t="e">
        <f>#REF!</f>
        <v>#REF!</v>
      </c>
      <c r="H429" s="113" t="s">
        <v>219</v>
      </c>
      <c r="I429" s="113" t="e">
        <f>#REF!</f>
        <v>#REF!</v>
      </c>
      <c r="J429" s="107" t="str">
        <f>'YARIŞMA BİLGİLERİ'!$F$21</f>
        <v>GENÇ KADINLAR</v>
      </c>
      <c r="K429" s="184" t="str">
        <f t="shared" si="6"/>
        <v>ANKARA-Federasyon Deneme Atletizm Yarışmaları</v>
      </c>
      <c r="L429" s="111" t="e">
        <f>#REF!</f>
        <v>#REF!</v>
      </c>
      <c r="M429" s="111" t="s">
        <v>270</v>
      </c>
    </row>
    <row r="430" spans="1:13" ht="24">
      <c r="A430" s="105">
        <v>858</v>
      </c>
      <c r="B430" s="153" t="s">
        <v>219</v>
      </c>
      <c r="C430" s="155" t="e">
        <f>#REF!</f>
        <v>#REF!</v>
      </c>
      <c r="D430" s="157" t="e">
        <f>#REF!</f>
        <v>#REF!</v>
      </c>
      <c r="E430" s="157" t="e">
        <f>#REF!</f>
        <v>#REF!</v>
      </c>
      <c r="F430" s="158" t="e">
        <f>#REF!</f>
        <v>#REF!</v>
      </c>
      <c r="G430" s="156" t="e">
        <f>#REF!</f>
        <v>#REF!</v>
      </c>
      <c r="H430" s="113" t="s">
        <v>219</v>
      </c>
      <c r="I430" s="113" t="e">
        <f>#REF!</f>
        <v>#REF!</v>
      </c>
      <c r="J430" s="107" t="str">
        <f>'YARIŞMA BİLGİLERİ'!$F$21</f>
        <v>GENÇ KADINLAR</v>
      </c>
      <c r="K430" s="184" t="str">
        <f t="shared" si="6"/>
        <v>ANKARA-Federasyon Deneme Atletizm Yarışmaları</v>
      </c>
      <c r="L430" s="111" t="e">
        <f>#REF!</f>
        <v>#REF!</v>
      </c>
      <c r="M430" s="111" t="s">
        <v>270</v>
      </c>
    </row>
    <row r="431" spans="1:13" ht="24">
      <c r="A431" s="105">
        <v>859</v>
      </c>
      <c r="B431" s="153" t="s">
        <v>219</v>
      </c>
      <c r="C431" s="155" t="e">
        <f>#REF!</f>
        <v>#REF!</v>
      </c>
      <c r="D431" s="157" t="e">
        <f>#REF!</f>
        <v>#REF!</v>
      </c>
      <c r="E431" s="157" t="e">
        <f>#REF!</f>
        <v>#REF!</v>
      </c>
      <c r="F431" s="158" t="e">
        <f>#REF!</f>
        <v>#REF!</v>
      </c>
      <c r="G431" s="156" t="e">
        <f>#REF!</f>
        <v>#REF!</v>
      </c>
      <c r="H431" s="113" t="s">
        <v>219</v>
      </c>
      <c r="I431" s="113" t="e">
        <f>#REF!</f>
        <v>#REF!</v>
      </c>
      <c r="J431" s="107" t="str">
        <f>'YARIŞMA BİLGİLERİ'!$F$21</f>
        <v>GENÇ KADINLAR</v>
      </c>
      <c r="K431" s="184" t="str">
        <f t="shared" si="6"/>
        <v>ANKARA-Federasyon Deneme Atletizm Yarışmaları</v>
      </c>
      <c r="L431" s="111" t="e">
        <f>#REF!</f>
        <v>#REF!</v>
      </c>
      <c r="M431" s="111" t="s">
        <v>270</v>
      </c>
    </row>
    <row r="432" spans="1:13" ht="24">
      <c r="A432" s="105">
        <v>860</v>
      </c>
      <c r="B432" s="153" t="s">
        <v>219</v>
      </c>
      <c r="C432" s="155" t="e">
        <f>#REF!</f>
        <v>#REF!</v>
      </c>
      <c r="D432" s="157" t="e">
        <f>#REF!</f>
        <v>#REF!</v>
      </c>
      <c r="E432" s="157" t="e">
        <f>#REF!</f>
        <v>#REF!</v>
      </c>
      <c r="F432" s="158" t="e">
        <f>#REF!</f>
        <v>#REF!</v>
      </c>
      <c r="G432" s="156" t="e">
        <f>#REF!</f>
        <v>#REF!</v>
      </c>
      <c r="H432" s="113" t="s">
        <v>219</v>
      </c>
      <c r="I432" s="113" t="e">
        <f>#REF!</f>
        <v>#REF!</v>
      </c>
      <c r="J432" s="107" t="str">
        <f>'YARIŞMA BİLGİLERİ'!$F$21</f>
        <v>GENÇ KADINLAR</v>
      </c>
      <c r="K432" s="184" t="str">
        <f t="shared" si="6"/>
        <v>ANKARA-Federasyon Deneme Atletizm Yarışmaları</v>
      </c>
      <c r="L432" s="111" t="e">
        <f>#REF!</f>
        <v>#REF!</v>
      </c>
      <c r="M432" s="111" t="s">
        <v>270</v>
      </c>
    </row>
    <row r="433" spans="1:13" ht="24">
      <c r="A433" s="105">
        <v>861</v>
      </c>
      <c r="B433" s="153" t="s">
        <v>219</v>
      </c>
      <c r="C433" s="155" t="e">
        <f>#REF!</f>
        <v>#REF!</v>
      </c>
      <c r="D433" s="157" t="e">
        <f>#REF!</f>
        <v>#REF!</v>
      </c>
      <c r="E433" s="157" t="e">
        <f>#REF!</f>
        <v>#REF!</v>
      </c>
      <c r="F433" s="158" t="e">
        <f>#REF!</f>
        <v>#REF!</v>
      </c>
      <c r="G433" s="156" t="e">
        <f>#REF!</f>
        <v>#REF!</v>
      </c>
      <c r="H433" s="113" t="s">
        <v>219</v>
      </c>
      <c r="I433" s="113" t="e">
        <f>#REF!</f>
        <v>#REF!</v>
      </c>
      <c r="J433" s="107" t="str">
        <f>'YARIŞMA BİLGİLERİ'!$F$21</f>
        <v>GENÇ KADINLAR</v>
      </c>
      <c r="K433" s="184" t="str">
        <f t="shared" si="6"/>
        <v>ANKARA-Federasyon Deneme Atletizm Yarışmaları</v>
      </c>
      <c r="L433" s="111" t="e">
        <f>#REF!</f>
        <v>#REF!</v>
      </c>
      <c r="M433" s="111" t="s">
        <v>270</v>
      </c>
    </row>
    <row r="434" spans="1:13" ht="24">
      <c r="A434" s="105">
        <v>862</v>
      </c>
      <c r="B434" s="153" t="s">
        <v>219</v>
      </c>
      <c r="C434" s="155" t="e">
        <f>#REF!</f>
        <v>#REF!</v>
      </c>
      <c r="D434" s="157" t="e">
        <f>#REF!</f>
        <v>#REF!</v>
      </c>
      <c r="E434" s="157" t="e">
        <f>#REF!</f>
        <v>#REF!</v>
      </c>
      <c r="F434" s="158" t="e">
        <f>#REF!</f>
        <v>#REF!</v>
      </c>
      <c r="G434" s="156" t="e">
        <f>#REF!</f>
        <v>#REF!</v>
      </c>
      <c r="H434" s="113" t="s">
        <v>219</v>
      </c>
      <c r="I434" s="113" t="e">
        <f>#REF!</f>
        <v>#REF!</v>
      </c>
      <c r="J434" s="107" t="str">
        <f>'YARIŞMA BİLGİLERİ'!$F$21</f>
        <v>GENÇ KADINLAR</v>
      </c>
      <c r="K434" s="184" t="str">
        <f t="shared" si="6"/>
        <v>ANKARA-Federasyon Deneme Atletizm Yarışmaları</v>
      </c>
      <c r="L434" s="111" t="e">
        <f>#REF!</f>
        <v>#REF!</v>
      </c>
      <c r="M434" s="111" t="s">
        <v>270</v>
      </c>
    </row>
    <row r="435" spans="1:13" ht="24">
      <c r="A435" s="105">
        <v>863</v>
      </c>
      <c r="B435" s="153" t="s">
        <v>219</v>
      </c>
      <c r="C435" s="155" t="e">
        <f>#REF!</f>
        <v>#REF!</v>
      </c>
      <c r="D435" s="157" t="e">
        <f>#REF!</f>
        <v>#REF!</v>
      </c>
      <c r="E435" s="157" t="e">
        <f>#REF!</f>
        <v>#REF!</v>
      </c>
      <c r="F435" s="158" t="e">
        <f>#REF!</f>
        <v>#REF!</v>
      </c>
      <c r="G435" s="156" t="e">
        <f>#REF!</f>
        <v>#REF!</v>
      </c>
      <c r="H435" s="113" t="s">
        <v>219</v>
      </c>
      <c r="I435" s="113" t="e">
        <f>#REF!</f>
        <v>#REF!</v>
      </c>
      <c r="J435" s="107" t="str">
        <f>'YARIŞMA BİLGİLERİ'!$F$21</f>
        <v>GENÇ KADINLAR</v>
      </c>
      <c r="K435" s="184" t="str">
        <f t="shared" si="6"/>
        <v>ANKARA-Federasyon Deneme Atletizm Yarışmaları</v>
      </c>
      <c r="L435" s="111" t="e">
        <f>#REF!</f>
        <v>#REF!</v>
      </c>
      <c r="M435" s="111" t="s">
        <v>270</v>
      </c>
    </row>
    <row r="436" spans="1:13" ht="24">
      <c r="A436" s="105">
        <v>864</v>
      </c>
      <c r="B436" s="153" t="s">
        <v>219</v>
      </c>
      <c r="C436" s="155" t="e">
        <f>#REF!</f>
        <v>#REF!</v>
      </c>
      <c r="D436" s="157" t="e">
        <f>#REF!</f>
        <v>#REF!</v>
      </c>
      <c r="E436" s="157" t="e">
        <f>#REF!</f>
        <v>#REF!</v>
      </c>
      <c r="F436" s="158" t="e">
        <f>#REF!</f>
        <v>#REF!</v>
      </c>
      <c r="G436" s="156" t="e">
        <f>#REF!</f>
        <v>#REF!</v>
      </c>
      <c r="H436" s="113" t="s">
        <v>219</v>
      </c>
      <c r="I436" s="113" t="e">
        <f>#REF!</f>
        <v>#REF!</v>
      </c>
      <c r="J436" s="107" t="str">
        <f>'YARIŞMA BİLGİLERİ'!$F$21</f>
        <v>GENÇ KADINLAR</v>
      </c>
      <c r="K436" s="184" t="str">
        <f t="shared" si="6"/>
        <v>ANKARA-Federasyon Deneme Atletizm Yarışmaları</v>
      </c>
      <c r="L436" s="111" t="e">
        <f>#REF!</f>
        <v>#REF!</v>
      </c>
      <c r="M436" s="111" t="s">
        <v>270</v>
      </c>
    </row>
    <row r="437" spans="1:13" ht="24">
      <c r="A437" s="105">
        <v>865</v>
      </c>
      <c r="B437" s="153" t="s">
        <v>219</v>
      </c>
      <c r="C437" s="155" t="e">
        <f>#REF!</f>
        <v>#REF!</v>
      </c>
      <c r="D437" s="157" t="e">
        <f>#REF!</f>
        <v>#REF!</v>
      </c>
      <c r="E437" s="157" t="e">
        <f>#REF!</f>
        <v>#REF!</v>
      </c>
      <c r="F437" s="158" t="e">
        <f>#REF!</f>
        <v>#REF!</v>
      </c>
      <c r="G437" s="156" t="e">
        <f>#REF!</f>
        <v>#REF!</v>
      </c>
      <c r="H437" s="113" t="s">
        <v>219</v>
      </c>
      <c r="I437" s="113" t="e">
        <f>#REF!</f>
        <v>#REF!</v>
      </c>
      <c r="J437" s="107" t="str">
        <f>'YARIŞMA BİLGİLERİ'!$F$21</f>
        <v>GENÇ KADINLAR</v>
      </c>
      <c r="K437" s="184" t="str">
        <f t="shared" si="6"/>
        <v>ANKARA-Federasyon Deneme Atletizm Yarışmaları</v>
      </c>
      <c r="L437" s="111" t="e">
        <f>#REF!</f>
        <v>#REF!</v>
      </c>
      <c r="M437" s="111" t="s">
        <v>270</v>
      </c>
    </row>
    <row r="438" spans="1:13" ht="24">
      <c r="A438" s="105">
        <v>866</v>
      </c>
      <c r="B438" s="153" t="s">
        <v>219</v>
      </c>
      <c r="C438" s="155" t="e">
        <f>#REF!</f>
        <v>#REF!</v>
      </c>
      <c r="D438" s="157" t="e">
        <f>#REF!</f>
        <v>#REF!</v>
      </c>
      <c r="E438" s="157" t="e">
        <f>#REF!</f>
        <v>#REF!</v>
      </c>
      <c r="F438" s="158" t="e">
        <f>#REF!</f>
        <v>#REF!</v>
      </c>
      <c r="G438" s="156" t="e">
        <f>#REF!</f>
        <v>#REF!</v>
      </c>
      <c r="H438" s="113" t="s">
        <v>219</v>
      </c>
      <c r="I438" s="113" t="e">
        <f>#REF!</f>
        <v>#REF!</v>
      </c>
      <c r="J438" s="107" t="str">
        <f>'YARIŞMA BİLGİLERİ'!$F$21</f>
        <v>GENÇ KADINLAR</v>
      </c>
      <c r="K438" s="184" t="str">
        <f t="shared" si="6"/>
        <v>ANKARA-Federasyon Deneme Atletizm Yarışmaları</v>
      </c>
      <c r="L438" s="111" t="e">
        <f>#REF!</f>
        <v>#REF!</v>
      </c>
      <c r="M438" s="111" t="s">
        <v>270</v>
      </c>
    </row>
    <row r="439" spans="1:13" ht="24">
      <c r="A439" s="105">
        <v>867</v>
      </c>
      <c r="B439" s="153" t="s">
        <v>219</v>
      </c>
      <c r="C439" s="155" t="e">
        <f>#REF!</f>
        <v>#REF!</v>
      </c>
      <c r="D439" s="157" t="e">
        <f>#REF!</f>
        <v>#REF!</v>
      </c>
      <c r="E439" s="157" t="e">
        <f>#REF!</f>
        <v>#REF!</v>
      </c>
      <c r="F439" s="158" t="e">
        <f>#REF!</f>
        <v>#REF!</v>
      </c>
      <c r="G439" s="156" t="e">
        <f>#REF!</f>
        <v>#REF!</v>
      </c>
      <c r="H439" s="113" t="s">
        <v>219</v>
      </c>
      <c r="I439" s="113" t="e">
        <f>#REF!</f>
        <v>#REF!</v>
      </c>
      <c r="J439" s="107" t="str">
        <f>'YARIŞMA BİLGİLERİ'!$F$21</f>
        <v>GENÇ KADINLAR</v>
      </c>
      <c r="K439" s="184" t="str">
        <f t="shared" si="6"/>
        <v>ANKARA-Federasyon Deneme Atletizm Yarışmaları</v>
      </c>
      <c r="L439" s="111" t="e">
        <f>#REF!</f>
        <v>#REF!</v>
      </c>
      <c r="M439" s="111" t="s">
        <v>270</v>
      </c>
    </row>
    <row r="440" spans="1:13" ht="24">
      <c r="A440" s="105">
        <v>868</v>
      </c>
      <c r="B440" s="153" t="s">
        <v>219</v>
      </c>
      <c r="C440" s="155" t="e">
        <f>#REF!</f>
        <v>#REF!</v>
      </c>
      <c r="D440" s="157" t="e">
        <f>#REF!</f>
        <v>#REF!</v>
      </c>
      <c r="E440" s="157" t="e">
        <f>#REF!</f>
        <v>#REF!</v>
      </c>
      <c r="F440" s="158" t="e">
        <f>#REF!</f>
        <v>#REF!</v>
      </c>
      <c r="G440" s="156" t="e">
        <f>#REF!</f>
        <v>#REF!</v>
      </c>
      <c r="H440" s="113" t="s">
        <v>219</v>
      </c>
      <c r="I440" s="113" t="e">
        <f>#REF!</f>
        <v>#REF!</v>
      </c>
      <c r="J440" s="107" t="str">
        <f>'YARIŞMA BİLGİLERİ'!$F$21</f>
        <v>GENÇ KADINLAR</v>
      </c>
      <c r="K440" s="184" t="str">
        <f t="shared" si="6"/>
        <v>ANKARA-Federasyon Deneme Atletizm Yarışmaları</v>
      </c>
      <c r="L440" s="111" t="e">
        <f>#REF!</f>
        <v>#REF!</v>
      </c>
      <c r="M440" s="111" t="s">
        <v>270</v>
      </c>
    </row>
    <row r="441" spans="1:13" ht="24">
      <c r="A441" s="105">
        <v>869</v>
      </c>
      <c r="B441" s="153" t="s">
        <v>219</v>
      </c>
      <c r="C441" s="155" t="e">
        <f>#REF!</f>
        <v>#REF!</v>
      </c>
      <c r="D441" s="157" t="e">
        <f>#REF!</f>
        <v>#REF!</v>
      </c>
      <c r="E441" s="157" t="e">
        <f>#REF!</f>
        <v>#REF!</v>
      </c>
      <c r="F441" s="158" t="e">
        <f>#REF!</f>
        <v>#REF!</v>
      </c>
      <c r="G441" s="156" t="e">
        <f>#REF!</f>
        <v>#REF!</v>
      </c>
      <c r="H441" s="113" t="s">
        <v>219</v>
      </c>
      <c r="I441" s="113" t="e">
        <f>#REF!</f>
        <v>#REF!</v>
      </c>
      <c r="J441" s="107" t="str">
        <f>'YARIŞMA BİLGİLERİ'!$F$21</f>
        <v>GENÇ KADINLAR</v>
      </c>
      <c r="K441" s="184" t="str">
        <f t="shared" si="6"/>
        <v>ANKARA-Federasyon Deneme Atletizm Yarışmaları</v>
      </c>
      <c r="L441" s="111" t="e">
        <f>#REF!</f>
        <v>#REF!</v>
      </c>
      <c r="M441" s="111" t="s">
        <v>270</v>
      </c>
    </row>
    <row r="442" spans="1:13" ht="24">
      <c r="A442" s="105">
        <v>870</v>
      </c>
      <c r="B442" s="153" t="s">
        <v>219</v>
      </c>
      <c r="C442" s="155" t="e">
        <f>#REF!</f>
        <v>#REF!</v>
      </c>
      <c r="D442" s="157" t="e">
        <f>#REF!</f>
        <v>#REF!</v>
      </c>
      <c r="E442" s="157" t="e">
        <f>#REF!</f>
        <v>#REF!</v>
      </c>
      <c r="F442" s="158" t="e">
        <f>#REF!</f>
        <v>#REF!</v>
      </c>
      <c r="G442" s="156" t="e">
        <f>#REF!</f>
        <v>#REF!</v>
      </c>
      <c r="H442" s="113" t="s">
        <v>219</v>
      </c>
      <c r="I442" s="113" t="e">
        <f>#REF!</f>
        <v>#REF!</v>
      </c>
      <c r="J442" s="107" t="str">
        <f>'YARIŞMA BİLGİLERİ'!$F$21</f>
        <v>GENÇ KADINLAR</v>
      </c>
      <c r="K442" s="184" t="str">
        <f t="shared" si="6"/>
        <v>ANKARA-Federasyon Deneme Atletizm Yarışmaları</v>
      </c>
      <c r="L442" s="111" t="e">
        <f>#REF!</f>
        <v>#REF!</v>
      </c>
      <c r="M442" s="111" t="s">
        <v>270</v>
      </c>
    </row>
    <row r="443" spans="1:13" ht="24">
      <c r="A443" s="105">
        <v>871</v>
      </c>
      <c r="B443" s="153" t="s">
        <v>219</v>
      </c>
      <c r="C443" s="155" t="e">
        <f>#REF!</f>
        <v>#REF!</v>
      </c>
      <c r="D443" s="157" t="e">
        <f>#REF!</f>
        <v>#REF!</v>
      </c>
      <c r="E443" s="157" t="e">
        <f>#REF!</f>
        <v>#REF!</v>
      </c>
      <c r="F443" s="158" t="e">
        <f>#REF!</f>
        <v>#REF!</v>
      </c>
      <c r="G443" s="156" t="e">
        <f>#REF!</f>
        <v>#REF!</v>
      </c>
      <c r="H443" s="113" t="s">
        <v>219</v>
      </c>
      <c r="I443" s="113" t="e">
        <f>#REF!</f>
        <v>#REF!</v>
      </c>
      <c r="J443" s="107" t="str">
        <f>'YARIŞMA BİLGİLERİ'!$F$21</f>
        <v>GENÇ KADINLAR</v>
      </c>
      <c r="K443" s="184" t="str">
        <f t="shared" si="6"/>
        <v>ANKARA-Federasyon Deneme Atletizm Yarışmaları</v>
      </c>
      <c r="L443" s="111" t="e">
        <f>#REF!</f>
        <v>#REF!</v>
      </c>
      <c r="M443" s="111" t="s">
        <v>270</v>
      </c>
    </row>
    <row r="444" spans="1:13" ht="24">
      <c r="A444" s="105">
        <v>872</v>
      </c>
      <c r="B444" s="153" t="s">
        <v>219</v>
      </c>
      <c r="C444" s="155" t="e">
        <f>#REF!</f>
        <v>#REF!</v>
      </c>
      <c r="D444" s="157" t="e">
        <f>#REF!</f>
        <v>#REF!</v>
      </c>
      <c r="E444" s="157" t="e">
        <f>#REF!</f>
        <v>#REF!</v>
      </c>
      <c r="F444" s="158" t="e">
        <f>#REF!</f>
        <v>#REF!</v>
      </c>
      <c r="G444" s="156" t="e">
        <f>#REF!</f>
        <v>#REF!</v>
      </c>
      <c r="H444" s="113" t="s">
        <v>219</v>
      </c>
      <c r="I444" s="113" t="e">
        <f>#REF!</f>
        <v>#REF!</v>
      </c>
      <c r="J444" s="107" t="str">
        <f>'YARIŞMA BİLGİLERİ'!$F$21</f>
        <v>GENÇ KADINLAR</v>
      </c>
      <c r="K444" s="184" t="str">
        <f t="shared" si="6"/>
        <v>ANKARA-Federasyon Deneme Atletizm Yarışmaları</v>
      </c>
      <c r="L444" s="111" t="e">
        <f>#REF!</f>
        <v>#REF!</v>
      </c>
      <c r="M444" s="111" t="s">
        <v>270</v>
      </c>
    </row>
    <row r="445" spans="1:13" ht="24">
      <c r="A445" s="105">
        <v>873</v>
      </c>
      <c r="B445" s="153" t="s">
        <v>219</v>
      </c>
      <c r="C445" s="155" t="e">
        <f>#REF!</f>
        <v>#REF!</v>
      </c>
      <c r="D445" s="157" t="e">
        <f>#REF!</f>
        <v>#REF!</v>
      </c>
      <c r="E445" s="157" t="e">
        <f>#REF!</f>
        <v>#REF!</v>
      </c>
      <c r="F445" s="158" t="e">
        <f>#REF!</f>
        <v>#REF!</v>
      </c>
      <c r="G445" s="156" t="e">
        <f>#REF!</f>
        <v>#REF!</v>
      </c>
      <c r="H445" s="113" t="s">
        <v>219</v>
      </c>
      <c r="I445" s="113" t="e">
        <f>#REF!</f>
        <v>#REF!</v>
      </c>
      <c r="J445" s="107" t="str">
        <f>'YARIŞMA BİLGİLERİ'!$F$21</f>
        <v>GENÇ KADINLAR</v>
      </c>
      <c r="K445" s="184" t="str">
        <f t="shared" si="6"/>
        <v>ANKARA-Federasyon Deneme Atletizm Yarışmaları</v>
      </c>
      <c r="L445" s="111" t="e">
        <f>#REF!</f>
        <v>#REF!</v>
      </c>
      <c r="M445" s="111" t="s">
        <v>270</v>
      </c>
    </row>
    <row r="446" spans="1:13" ht="24">
      <c r="A446" s="105">
        <v>874</v>
      </c>
      <c r="B446" s="153" t="s">
        <v>219</v>
      </c>
      <c r="C446" s="155" t="e">
        <f>#REF!</f>
        <v>#REF!</v>
      </c>
      <c r="D446" s="157" t="e">
        <f>#REF!</f>
        <v>#REF!</v>
      </c>
      <c r="E446" s="157" t="e">
        <f>#REF!</f>
        <v>#REF!</v>
      </c>
      <c r="F446" s="158" t="e">
        <f>#REF!</f>
        <v>#REF!</v>
      </c>
      <c r="G446" s="156" t="e">
        <f>#REF!</f>
        <v>#REF!</v>
      </c>
      <c r="H446" s="113" t="s">
        <v>219</v>
      </c>
      <c r="I446" s="113" t="e">
        <f>#REF!</f>
        <v>#REF!</v>
      </c>
      <c r="J446" s="107" t="str">
        <f>'YARIŞMA BİLGİLERİ'!$F$21</f>
        <v>GENÇ KADINLAR</v>
      </c>
      <c r="K446" s="184" t="str">
        <f t="shared" si="6"/>
        <v>ANKARA-Federasyon Deneme Atletizm Yarışmaları</v>
      </c>
      <c r="L446" s="111" t="e">
        <f>#REF!</f>
        <v>#REF!</v>
      </c>
      <c r="M446" s="111" t="s">
        <v>270</v>
      </c>
    </row>
    <row r="447" spans="1:13" ht="24">
      <c r="A447" s="105">
        <v>875</v>
      </c>
      <c r="B447" s="153" t="s">
        <v>219</v>
      </c>
      <c r="C447" s="155" t="e">
        <f>#REF!</f>
        <v>#REF!</v>
      </c>
      <c r="D447" s="157" t="e">
        <f>#REF!</f>
        <v>#REF!</v>
      </c>
      <c r="E447" s="157" t="e">
        <f>#REF!</f>
        <v>#REF!</v>
      </c>
      <c r="F447" s="158" t="e">
        <f>#REF!</f>
        <v>#REF!</v>
      </c>
      <c r="G447" s="156" t="e">
        <f>#REF!</f>
        <v>#REF!</v>
      </c>
      <c r="H447" s="113" t="s">
        <v>219</v>
      </c>
      <c r="I447" s="113" t="e">
        <f>#REF!</f>
        <v>#REF!</v>
      </c>
      <c r="J447" s="107" t="str">
        <f>'YARIŞMA BİLGİLERİ'!$F$21</f>
        <v>GENÇ KADINLAR</v>
      </c>
      <c r="K447" s="184" t="str">
        <f t="shared" si="6"/>
        <v>ANKARA-Federasyon Deneme Atletizm Yarışmaları</v>
      </c>
      <c r="L447" s="111" t="e">
        <f>#REF!</f>
        <v>#REF!</v>
      </c>
      <c r="M447" s="111" t="s">
        <v>270</v>
      </c>
    </row>
    <row r="448" spans="1:13" ht="24">
      <c r="A448" s="105">
        <v>876</v>
      </c>
      <c r="B448" s="153" t="s">
        <v>219</v>
      </c>
      <c r="C448" s="155" t="e">
        <f>#REF!</f>
        <v>#REF!</v>
      </c>
      <c r="D448" s="157" t="e">
        <f>#REF!</f>
        <v>#REF!</v>
      </c>
      <c r="E448" s="157" t="e">
        <f>#REF!</f>
        <v>#REF!</v>
      </c>
      <c r="F448" s="158" t="e">
        <f>#REF!</f>
        <v>#REF!</v>
      </c>
      <c r="G448" s="156" t="e">
        <f>#REF!</f>
        <v>#REF!</v>
      </c>
      <c r="H448" s="113" t="s">
        <v>219</v>
      </c>
      <c r="I448" s="113" t="e">
        <f>#REF!</f>
        <v>#REF!</v>
      </c>
      <c r="J448" s="107" t="str">
        <f>'YARIŞMA BİLGİLERİ'!$F$21</f>
        <v>GENÇ KADINLAR</v>
      </c>
      <c r="K448" s="184" t="str">
        <f t="shared" si="6"/>
        <v>ANKARA-Federasyon Deneme Atletizm Yarışmaları</v>
      </c>
      <c r="L448" s="111" t="e">
        <f>#REF!</f>
        <v>#REF!</v>
      </c>
      <c r="M448" s="111" t="s">
        <v>270</v>
      </c>
    </row>
    <row r="449" spans="1:13" ht="24">
      <c r="A449" s="105">
        <v>877</v>
      </c>
      <c r="B449" s="153" t="s">
        <v>219</v>
      </c>
      <c r="C449" s="155" t="e">
        <f>#REF!</f>
        <v>#REF!</v>
      </c>
      <c r="D449" s="157" t="e">
        <f>#REF!</f>
        <v>#REF!</v>
      </c>
      <c r="E449" s="157" t="e">
        <f>#REF!</f>
        <v>#REF!</v>
      </c>
      <c r="F449" s="158" t="e">
        <f>#REF!</f>
        <v>#REF!</v>
      </c>
      <c r="G449" s="156" t="e">
        <f>#REF!</f>
        <v>#REF!</v>
      </c>
      <c r="H449" s="113" t="s">
        <v>219</v>
      </c>
      <c r="I449" s="113" t="e">
        <f>#REF!</f>
        <v>#REF!</v>
      </c>
      <c r="J449" s="107" t="str">
        <f>'YARIŞMA BİLGİLERİ'!$F$21</f>
        <v>GENÇ KADINLAR</v>
      </c>
      <c r="K449" s="184" t="str">
        <f t="shared" si="6"/>
        <v>ANKARA-Federasyon Deneme Atletizm Yarışmaları</v>
      </c>
      <c r="L449" s="111" t="e">
        <f>#REF!</f>
        <v>#REF!</v>
      </c>
      <c r="M449" s="111" t="s">
        <v>270</v>
      </c>
    </row>
    <row r="450" spans="1:13" ht="24">
      <c r="A450" s="105">
        <v>878</v>
      </c>
      <c r="B450" s="153" t="s">
        <v>219</v>
      </c>
      <c r="C450" s="155" t="e">
        <f>#REF!</f>
        <v>#REF!</v>
      </c>
      <c r="D450" s="157" t="e">
        <f>#REF!</f>
        <v>#REF!</v>
      </c>
      <c r="E450" s="157" t="e">
        <f>#REF!</f>
        <v>#REF!</v>
      </c>
      <c r="F450" s="158" t="e">
        <f>#REF!</f>
        <v>#REF!</v>
      </c>
      <c r="G450" s="156" t="e">
        <f>#REF!</f>
        <v>#REF!</v>
      </c>
      <c r="H450" s="113" t="s">
        <v>219</v>
      </c>
      <c r="I450" s="113" t="e">
        <f>#REF!</f>
        <v>#REF!</v>
      </c>
      <c r="J450" s="107" t="str">
        <f>'YARIŞMA BİLGİLERİ'!$F$21</f>
        <v>GENÇ KADINLAR</v>
      </c>
      <c r="K450" s="184" t="str">
        <f t="shared" si="6"/>
        <v>ANKARA-Federasyon Deneme Atletizm Yarışmaları</v>
      </c>
      <c r="L450" s="111" t="e">
        <f>#REF!</f>
        <v>#REF!</v>
      </c>
      <c r="M450" s="111" t="s">
        <v>270</v>
      </c>
    </row>
    <row r="451" spans="1:13" ht="24">
      <c r="A451" s="105">
        <v>879</v>
      </c>
      <c r="B451" s="153" t="s">
        <v>219</v>
      </c>
      <c r="C451" s="155" t="e">
        <f>#REF!</f>
        <v>#REF!</v>
      </c>
      <c r="D451" s="157" t="e">
        <f>#REF!</f>
        <v>#REF!</v>
      </c>
      <c r="E451" s="157" t="e">
        <f>#REF!</f>
        <v>#REF!</v>
      </c>
      <c r="F451" s="158" t="e">
        <f>#REF!</f>
        <v>#REF!</v>
      </c>
      <c r="G451" s="156" t="e">
        <f>#REF!</f>
        <v>#REF!</v>
      </c>
      <c r="H451" s="113" t="s">
        <v>219</v>
      </c>
      <c r="I451" s="113" t="e">
        <f>#REF!</f>
        <v>#REF!</v>
      </c>
      <c r="J451" s="107" t="str">
        <f>'YARIŞMA BİLGİLERİ'!$F$21</f>
        <v>GENÇ KADINLAR</v>
      </c>
      <c r="K451" s="184" t="str">
        <f aca="true" t="shared" si="7" ref="K451:K498">CONCATENATE(K$1,"-",A$1)</f>
        <v>ANKARA-Federasyon Deneme Atletizm Yarışmaları</v>
      </c>
      <c r="L451" s="111" t="e">
        <f>#REF!</f>
        <v>#REF!</v>
      </c>
      <c r="M451" s="111" t="s">
        <v>270</v>
      </c>
    </row>
    <row r="452" spans="1:13" ht="24">
      <c r="A452" s="105">
        <v>880</v>
      </c>
      <c r="B452" s="153" t="s">
        <v>219</v>
      </c>
      <c r="C452" s="155" t="e">
        <f>#REF!</f>
        <v>#REF!</v>
      </c>
      <c r="D452" s="157" t="e">
        <f>#REF!</f>
        <v>#REF!</v>
      </c>
      <c r="E452" s="157" t="e">
        <f>#REF!</f>
        <v>#REF!</v>
      </c>
      <c r="F452" s="158" t="e">
        <f>#REF!</f>
        <v>#REF!</v>
      </c>
      <c r="G452" s="156" t="e">
        <f>#REF!</f>
        <v>#REF!</v>
      </c>
      <c r="H452" s="113" t="s">
        <v>219</v>
      </c>
      <c r="I452" s="113" t="e">
        <f>#REF!</f>
        <v>#REF!</v>
      </c>
      <c r="J452" s="107" t="str">
        <f>'YARIŞMA BİLGİLERİ'!$F$21</f>
        <v>GENÇ KADINLAR</v>
      </c>
      <c r="K452" s="184" t="str">
        <f t="shared" si="7"/>
        <v>ANKARA-Federasyon Deneme Atletizm Yarışmaları</v>
      </c>
      <c r="L452" s="111" t="e">
        <f>#REF!</f>
        <v>#REF!</v>
      </c>
      <c r="M452" s="111" t="s">
        <v>270</v>
      </c>
    </row>
    <row r="453" spans="1:13" ht="24">
      <c r="A453" s="105">
        <v>881</v>
      </c>
      <c r="B453" s="153" t="s">
        <v>219</v>
      </c>
      <c r="C453" s="155" t="e">
        <f>#REF!</f>
        <v>#REF!</v>
      </c>
      <c r="D453" s="157" t="e">
        <f>#REF!</f>
        <v>#REF!</v>
      </c>
      <c r="E453" s="157" t="e">
        <f>#REF!</f>
        <v>#REF!</v>
      </c>
      <c r="F453" s="158" t="e">
        <f>#REF!</f>
        <v>#REF!</v>
      </c>
      <c r="G453" s="156" t="e">
        <f>#REF!</f>
        <v>#REF!</v>
      </c>
      <c r="H453" s="113" t="s">
        <v>219</v>
      </c>
      <c r="I453" s="113" t="e">
        <f>#REF!</f>
        <v>#REF!</v>
      </c>
      <c r="J453" s="107" t="str">
        <f>'YARIŞMA BİLGİLERİ'!$F$21</f>
        <v>GENÇ KADINLAR</v>
      </c>
      <c r="K453" s="184" t="str">
        <f t="shared" si="7"/>
        <v>ANKARA-Federasyon Deneme Atletizm Yarışmaları</v>
      </c>
      <c r="L453" s="111" t="e">
        <f>#REF!</f>
        <v>#REF!</v>
      </c>
      <c r="M453" s="111" t="s">
        <v>270</v>
      </c>
    </row>
    <row r="454" spans="1:13" ht="24">
      <c r="A454" s="105">
        <v>882</v>
      </c>
      <c r="B454" s="115" t="s">
        <v>61</v>
      </c>
      <c r="C454" s="106" t="e">
        <f>#REF!</f>
        <v>#REF!</v>
      </c>
      <c r="D454" s="110" t="e">
        <f>#REF!</f>
        <v>#REF!</v>
      </c>
      <c r="E454" s="110" t="e">
        <f>#REF!</f>
        <v>#REF!</v>
      </c>
      <c r="F454" s="141" t="e">
        <f>#REF!</f>
        <v>#REF!</v>
      </c>
      <c r="G454" s="108" t="e">
        <f>#REF!</f>
        <v>#REF!</v>
      </c>
      <c r="H454" s="107" t="s">
        <v>61</v>
      </c>
      <c r="I454" s="113"/>
      <c r="J454" s="107" t="str">
        <f>'YARIŞMA BİLGİLERİ'!$F$21</f>
        <v>GENÇ KADINLAR</v>
      </c>
      <c r="K454" s="110" t="str">
        <f t="shared" si="7"/>
        <v>ANKARA-Federasyon Deneme Atletizm Yarışmaları</v>
      </c>
      <c r="L454" s="111" t="e">
        <f>#REF!</f>
        <v>#REF!</v>
      </c>
      <c r="M454" s="111" t="s">
        <v>270</v>
      </c>
    </row>
    <row r="455" spans="1:13" ht="24">
      <c r="A455" s="105">
        <v>883</v>
      </c>
      <c r="B455" s="115" t="s">
        <v>61</v>
      </c>
      <c r="C455" s="106" t="e">
        <f>#REF!</f>
        <v>#REF!</v>
      </c>
      <c r="D455" s="110" t="e">
        <f>#REF!</f>
        <v>#REF!</v>
      </c>
      <c r="E455" s="110" t="e">
        <f>#REF!</f>
        <v>#REF!</v>
      </c>
      <c r="F455" s="141" t="e">
        <f>#REF!</f>
        <v>#REF!</v>
      </c>
      <c r="G455" s="108" t="e">
        <f>#REF!</f>
        <v>#REF!</v>
      </c>
      <c r="H455" s="107" t="s">
        <v>61</v>
      </c>
      <c r="I455" s="113"/>
      <c r="J455" s="107" t="str">
        <f>'YARIŞMA BİLGİLERİ'!$F$21</f>
        <v>GENÇ KADINLAR</v>
      </c>
      <c r="K455" s="110" t="str">
        <f t="shared" si="7"/>
        <v>ANKARA-Federasyon Deneme Atletizm Yarışmaları</v>
      </c>
      <c r="L455" s="111" t="e">
        <f>#REF!</f>
        <v>#REF!</v>
      </c>
      <c r="M455" s="111" t="s">
        <v>270</v>
      </c>
    </row>
    <row r="456" spans="1:13" ht="24">
      <c r="A456" s="105">
        <v>884</v>
      </c>
      <c r="B456" s="115" t="s">
        <v>61</v>
      </c>
      <c r="C456" s="106" t="e">
        <f>#REF!</f>
        <v>#REF!</v>
      </c>
      <c r="D456" s="110" t="e">
        <f>#REF!</f>
        <v>#REF!</v>
      </c>
      <c r="E456" s="110" t="e">
        <f>#REF!</f>
        <v>#REF!</v>
      </c>
      <c r="F456" s="141" t="e">
        <f>#REF!</f>
        <v>#REF!</v>
      </c>
      <c r="G456" s="108" t="e">
        <f>#REF!</f>
        <v>#REF!</v>
      </c>
      <c r="H456" s="107" t="s">
        <v>61</v>
      </c>
      <c r="I456" s="113"/>
      <c r="J456" s="107" t="str">
        <f>'YARIŞMA BİLGİLERİ'!$F$21</f>
        <v>GENÇ KADINLAR</v>
      </c>
      <c r="K456" s="110" t="str">
        <f t="shared" si="7"/>
        <v>ANKARA-Federasyon Deneme Atletizm Yarışmaları</v>
      </c>
      <c r="L456" s="111" t="e">
        <f>#REF!</f>
        <v>#REF!</v>
      </c>
      <c r="M456" s="111" t="s">
        <v>270</v>
      </c>
    </row>
    <row r="457" spans="1:13" ht="24">
      <c r="A457" s="105">
        <v>885</v>
      </c>
      <c r="B457" s="115" t="s">
        <v>61</v>
      </c>
      <c r="C457" s="106" t="e">
        <f>#REF!</f>
        <v>#REF!</v>
      </c>
      <c r="D457" s="110" t="e">
        <f>#REF!</f>
        <v>#REF!</v>
      </c>
      <c r="E457" s="110" t="e">
        <f>#REF!</f>
        <v>#REF!</v>
      </c>
      <c r="F457" s="141" t="e">
        <f>#REF!</f>
        <v>#REF!</v>
      </c>
      <c r="G457" s="108" t="e">
        <f>#REF!</f>
        <v>#REF!</v>
      </c>
      <c r="H457" s="107" t="s">
        <v>61</v>
      </c>
      <c r="I457" s="113"/>
      <c r="J457" s="107" t="str">
        <f>'YARIŞMA BİLGİLERİ'!$F$21</f>
        <v>GENÇ KADINLAR</v>
      </c>
      <c r="K457" s="110" t="str">
        <f t="shared" si="7"/>
        <v>ANKARA-Federasyon Deneme Atletizm Yarışmaları</v>
      </c>
      <c r="L457" s="111" t="e">
        <f>#REF!</f>
        <v>#REF!</v>
      </c>
      <c r="M457" s="111" t="s">
        <v>270</v>
      </c>
    </row>
    <row r="458" spans="1:13" ht="24">
      <c r="A458" s="105">
        <v>886</v>
      </c>
      <c r="B458" s="115" t="s">
        <v>61</v>
      </c>
      <c r="C458" s="106" t="e">
        <f>#REF!</f>
        <v>#REF!</v>
      </c>
      <c r="D458" s="110" t="e">
        <f>#REF!</f>
        <v>#REF!</v>
      </c>
      <c r="E458" s="110" t="e">
        <f>#REF!</f>
        <v>#REF!</v>
      </c>
      <c r="F458" s="141" t="e">
        <f>#REF!</f>
        <v>#REF!</v>
      </c>
      <c r="G458" s="108" t="e">
        <f>#REF!</f>
        <v>#REF!</v>
      </c>
      <c r="H458" s="107" t="s">
        <v>61</v>
      </c>
      <c r="I458" s="113"/>
      <c r="J458" s="107" t="str">
        <f>'YARIŞMA BİLGİLERİ'!$F$21</f>
        <v>GENÇ KADINLAR</v>
      </c>
      <c r="K458" s="110" t="str">
        <f t="shared" si="7"/>
        <v>ANKARA-Federasyon Deneme Atletizm Yarışmaları</v>
      </c>
      <c r="L458" s="111" t="e">
        <f>#REF!</f>
        <v>#REF!</v>
      </c>
      <c r="M458" s="111" t="s">
        <v>270</v>
      </c>
    </row>
    <row r="459" spans="1:13" ht="24">
      <c r="A459" s="105">
        <v>887</v>
      </c>
      <c r="B459" s="115" t="s">
        <v>61</v>
      </c>
      <c r="C459" s="106" t="e">
        <f>#REF!</f>
        <v>#REF!</v>
      </c>
      <c r="D459" s="110" t="e">
        <f>#REF!</f>
        <v>#REF!</v>
      </c>
      <c r="E459" s="110" t="e">
        <f>#REF!</f>
        <v>#REF!</v>
      </c>
      <c r="F459" s="141" t="e">
        <f>#REF!</f>
        <v>#REF!</v>
      </c>
      <c r="G459" s="108" t="e">
        <f>#REF!</f>
        <v>#REF!</v>
      </c>
      <c r="H459" s="107" t="s">
        <v>61</v>
      </c>
      <c r="I459" s="113"/>
      <c r="J459" s="107" t="str">
        <f>'YARIŞMA BİLGİLERİ'!$F$21</f>
        <v>GENÇ KADINLAR</v>
      </c>
      <c r="K459" s="110" t="str">
        <f t="shared" si="7"/>
        <v>ANKARA-Federasyon Deneme Atletizm Yarışmaları</v>
      </c>
      <c r="L459" s="111" t="e">
        <f>#REF!</f>
        <v>#REF!</v>
      </c>
      <c r="M459" s="111" t="s">
        <v>270</v>
      </c>
    </row>
    <row r="460" spans="1:13" ht="24">
      <c r="A460" s="105">
        <v>888</v>
      </c>
      <c r="B460" s="115" t="s">
        <v>61</v>
      </c>
      <c r="C460" s="106" t="e">
        <f>#REF!</f>
        <v>#REF!</v>
      </c>
      <c r="D460" s="110" t="e">
        <f>#REF!</f>
        <v>#REF!</v>
      </c>
      <c r="E460" s="110" t="e">
        <f>#REF!</f>
        <v>#REF!</v>
      </c>
      <c r="F460" s="141" t="e">
        <f>#REF!</f>
        <v>#REF!</v>
      </c>
      <c r="G460" s="108" t="e">
        <f>#REF!</f>
        <v>#REF!</v>
      </c>
      <c r="H460" s="107" t="s">
        <v>61</v>
      </c>
      <c r="I460" s="113"/>
      <c r="J460" s="107" t="str">
        <f>'YARIŞMA BİLGİLERİ'!$F$21</f>
        <v>GENÇ KADINLAR</v>
      </c>
      <c r="K460" s="110" t="str">
        <f t="shared" si="7"/>
        <v>ANKARA-Federasyon Deneme Atletizm Yarışmaları</v>
      </c>
      <c r="L460" s="111" t="e">
        <f>#REF!</f>
        <v>#REF!</v>
      </c>
      <c r="M460" s="111" t="s">
        <v>270</v>
      </c>
    </row>
    <row r="461" spans="1:13" ht="24">
      <c r="A461" s="105">
        <v>889</v>
      </c>
      <c r="B461" s="115" t="s">
        <v>61</v>
      </c>
      <c r="C461" s="106" t="e">
        <f>#REF!</f>
        <v>#REF!</v>
      </c>
      <c r="D461" s="110" t="e">
        <f>#REF!</f>
        <v>#REF!</v>
      </c>
      <c r="E461" s="110" t="e">
        <f>#REF!</f>
        <v>#REF!</v>
      </c>
      <c r="F461" s="141" t="e">
        <f>#REF!</f>
        <v>#REF!</v>
      </c>
      <c r="G461" s="108" t="e">
        <f>#REF!</f>
        <v>#REF!</v>
      </c>
      <c r="H461" s="107" t="s">
        <v>61</v>
      </c>
      <c r="I461" s="113"/>
      <c r="J461" s="107" t="str">
        <f>'YARIŞMA BİLGİLERİ'!$F$21</f>
        <v>GENÇ KADINLAR</v>
      </c>
      <c r="K461" s="110" t="str">
        <f t="shared" si="7"/>
        <v>ANKARA-Federasyon Deneme Atletizm Yarışmaları</v>
      </c>
      <c r="L461" s="111" t="e">
        <f>#REF!</f>
        <v>#REF!</v>
      </c>
      <c r="M461" s="111" t="s">
        <v>270</v>
      </c>
    </row>
    <row r="462" spans="1:13" ht="24">
      <c r="A462" s="105">
        <v>890</v>
      </c>
      <c r="B462" s="115" t="s">
        <v>61</v>
      </c>
      <c r="C462" s="106" t="e">
        <f>#REF!</f>
        <v>#REF!</v>
      </c>
      <c r="D462" s="110" t="e">
        <f>#REF!</f>
        <v>#REF!</v>
      </c>
      <c r="E462" s="110" t="e">
        <f>#REF!</f>
        <v>#REF!</v>
      </c>
      <c r="F462" s="141" t="e">
        <f>#REF!</f>
        <v>#REF!</v>
      </c>
      <c r="G462" s="108" t="e">
        <f>#REF!</f>
        <v>#REF!</v>
      </c>
      <c r="H462" s="107" t="s">
        <v>61</v>
      </c>
      <c r="I462" s="113"/>
      <c r="J462" s="107" t="str">
        <f>'YARIŞMA BİLGİLERİ'!$F$21</f>
        <v>GENÇ KADINLAR</v>
      </c>
      <c r="K462" s="110" t="str">
        <f t="shared" si="7"/>
        <v>ANKARA-Federasyon Deneme Atletizm Yarışmaları</v>
      </c>
      <c r="L462" s="111" t="e">
        <f>#REF!</f>
        <v>#REF!</v>
      </c>
      <c r="M462" s="111" t="s">
        <v>270</v>
      </c>
    </row>
    <row r="463" spans="1:13" ht="24">
      <c r="A463" s="105">
        <v>891</v>
      </c>
      <c r="B463" s="115" t="s">
        <v>61</v>
      </c>
      <c r="C463" s="106" t="e">
        <f>#REF!</f>
        <v>#REF!</v>
      </c>
      <c r="D463" s="110" t="e">
        <f>#REF!</f>
        <v>#REF!</v>
      </c>
      <c r="E463" s="110" t="e">
        <f>#REF!</f>
        <v>#REF!</v>
      </c>
      <c r="F463" s="141" t="e">
        <f>#REF!</f>
        <v>#REF!</v>
      </c>
      <c r="G463" s="108" t="e">
        <f>#REF!</f>
        <v>#REF!</v>
      </c>
      <c r="H463" s="107" t="s">
        <v>61</v>
      </c>
      <c r="I463" s="113"/>
      <c r="J463" s="107" t="str">
        <f>'YARIŞMA BİLGİLERİ'!$F$21</f>
        <v>GENÇ KADINLAR</v>
      </c>
      <c r="K463" s="110" t="str">
        <f t="shared" si="7"/>
        <v>ANKARA-Federasyon Deneme Atletizm Yarışmaları</v>
      </c>
      <c r="L463" s="111" t="e">
        <f>#REF!</f>
        <v>#REF!</v>
      </c>
      <c r="M463" s="111" t="s">
        <v>270</v>
      </c>
    </row>
    <row r="464" spans="1:13" ht="24">
      <c r="A464" s="105">
        <v>892</v>
      </c>
      <c r="B464" s="115" t="s">
        <v>61</v>
      </c>
      <c r="C464" s="106" t="e">
        <f>#REF!</f>
        <v>#REF!</v>
      </c>
      <c r="D464" s="110" t="e">
        <f>#REF!</f>
        <v>#REF!</v>
      </c>
      <c r="E464" s="110" t="e">
        <f>#REF!</f>
        <v>#REF!</v>
      </c>
      <c r="F464" s="141" t="e">
        <f>#REF!</f>
        <v>#REF!</v>
      </c>
      <c r="G464" s="108" t="e">
        <f>#REF!</f>
        <v>#REF!</v>
      </c>
      <c r="H464" s="107" t="s">
        <v>61</v>
      </c>
      <c r="I464" s="113"/>
      <c r="J464" s="107" t="str">
        <f>'YARIŞMA BİLGİLERİ'!$F$21</f>
        <v>GENÇ KADINLAR</v>
      </c>
      <c r="K464" s="110" t="str">
        <f t="shared" si="7"/>
        <v>ANKARA-Federasyon Deneme Atletizm Yarışmaları</v>
      </c>
      <c r="L464" s="111" t="e">
        <f>#REF!</f>
        <v>#REF!</v>
      </c>
      <c r="M464" s="111" t="s">
        <v>270</v>
      </c>
    </row>
    <row r="465" spans="1:13" ht="24">
      <c r="A465" s="105">
        <v>893</v>
      </c>
      <c r="B465" s="115" t="s">
        <v>61</v>
      </c>
      <c r="C465" s="106" t="e">
        <f>#REF!</f>
        <v>#REF!</v>
      </c>
      <c r="D465" s="110" t="e">
        <f>#REF!</f>
        <v>#REF!</v>
      </c>
      <c r="E465" s="110" t="e">
        <f>#REF!</f>
        <v>#REF!</v>
      </c>
      <c r="F465" s="141" t="e">
        <f>#REF!</f>
        <v>#REF!</v>
      </c>
      <c r="G465" s="108" t="e">
        <f>#REF!</f>
        <v>#REF!</v>
      </c>
      <c r="H465" s="107" t="s">
        <v>61</v>
      </c>
      <c r="I465" s="113"/>
      <c r="J465" s="107" t="str">
        <f>'YARIŞMA BİLGİLERİ'!$F$21</f>
        <v>GENÇ KADINLAR</v>
      </c>
      <c r="K465" s="110" t="str">
        <f t="shared" si="7"/>
        <v>ANKARA-Federasyon Deneme Atletizm Yarışmaları</v>
      </c>
      <c r="L465" s="111" t="e">
        <f>#REF!</f>
        <v>#REF!</v>
      </c>
      <c r="M465" s="111" t="s">
        <v>270</v>
      </c>
    </row>
    <row r="466" spans="1:13" ht="24">
      <c r="A466" s="105">
        <v>894</v>
      </c>
      <c r="B466" s="115" t="s">
        <v>61</v>
      </c>
      <c r="C466" s="106" t="e">
        <f>#REF!</f>
        <v>#REF!</v>
      </c>
      <c r="D466" s="110" t="e">
        <f>#REF!</f>
        <v>#REF!</v>
      </c>
      <c r="E466" s="110" t="e">
        <f>#REF!</f>
        <v>#REF!</v>
      </c>
      <c r="F466" s="141" t="e">
        <f>#REF!</f>
        <v>#REF!</v>
      </c>
      <c r="G466" s="108" t="e">
        <f>#REF!</f>
        <v>#REF!</v>
      </c>
      <c r="H466" s="107" t="s">
        <v>61</v>
      </c>
      <c r="I466" s="113"/>
      <c r="J466" s="107" t="str">
        <f>'YARIŞMA BİLGİLERİ'!$F$21</f>
        <v>GENÇ KADINLAR</v>
      </c>
      <c r="K466" s="110" t="str">
        <f t="shared" si="7"/>
        <v>ANKARA-Federasyon Deneme Atletizm Yarışmaları</v>
      </c>
      <c r="L466" s="111" t="e">
        <f>#REF!</f>
        <v>#REF!</v>
      </c>
      <c r="M466" s="111" t="s">
        <v>270</v>
      </c>
    </row>
    <row r="467" spans="1:13" ht="24">
      <c r="A467" s="105">
        <v>895</v>
      </c>
      <c r="B467" s="115" t="s">
        <v>61</v>
      </c>
      <c r="C467" s="106" t="e">
        <f>#REF!</f>
        <v>#REF!</v>
      </c>
      <c r="D467" s="110" t="e">
        <f>#REF!</f>
        <v>#REF!</v>
      </c>
      <c r="E467" s="110" t="e">
        <f>#REF!</f>
        <v>#REF!</v>
      </c>
      <c r="F467" s="141" t="e">
        <f>#REF!</f>
        <v>#REF!</v>
      </c>
      <c r="G467" s="108" t="e">
        <f>#REF!</f>
        <v>#REF!</v>
      </c>
      <c r="H467" s="107" t="s">
        <v>61</v>
      </c>
      <c r="I467" s="113"/>
      <c r="J467" s="107" t="str">
        <f>'YARIŞMA BİLGİLERİ'!$F$21</f>
        <v>GENÇ KADINLAR</v>
      </c>
      <c r="K467" s="110" t="str">
        <f t="shared" si="7"/>
        <v>ANKARA-Federasyon Deneme Atletizm Yarışmaları</v>
      </c>
      <c r="L467" s="111" t="e">
        <f>#REF!</f>
        <v>#REF!</v>
      </c>
      <c r="M467" s="111" t="s">
        <v>270</v>
      </c>
    </row>
    <row r="468" spans="1:13" ht="24">
      <c r="A468" s="105">
        <v>896</v>
      </c>
      <c r="B468" s="115" t="s">
        <v>61</v>
      </c>
      <c r="C468" s="106" t="e">
        <f>#REF!</f>
        <v>#REF!</v>
      </c>
      <c r="D468" s="110" t="e">
        <f>#REF!</f>
        <v>#REF!</v>
      </c>
      <c r="E468" s="110" t="e">
        <f>#REF!</f>
        <v>#REF!</v>
      </c>
      <c r="F468" s="141" t="e">
        <f>#REF!</f>
        <v>#REF!</v>
      </c>
      <c r="G468" s="108" t="e">
        <f>#REF!</f>
        <v>#REF!</v>
      </c>
      <c r="H468" s="107" t="s">
        <v>61</v>
      </c>
      <c r="I468" s="113"/>
      <c r="J468" s="107" t="str">
        <f>'YARIŞMA BİLGİLERİ'!$F$21</f>
        <v>GENÇ KADINLAR</v>
      </c>
      <c r="K468" s="110" t="str">
        <f t="shared" si="7"/>
        <v>ANKARA-Federasyon Deneme Atletizm Yarışmaları</v>
      </c>
      <c r="L468" s="111" t="e">
        <f>#REF!</f>
        <v>#REF!</v>
      </c>
      <c r="M468" s="111" t="s">
        <v>270</v>
      </c>
    </row>
    <row r="469" spans="1:13" ht="24">
      <c r="A469" s="105">
        <v>897</v>
      </c>
      <c r="B469" s="115" t="s">
        <v>61</v>
      </c>
      <c r="C469" s="106" t="e">
        <f>#REF!</f>
        <v>#REF!</v>
      </c>
      <c r="D469" s="110" t="e">
        <f>#REF!</f>
        <v>#REF!</v>
      </c>
      <c r="E469" s="110" t="e">
        <f>#REF!</f>
        <v>#REF!</v>
      </c>
      <c r="F469" s="141" t="e">
        <f>#REF!</f>
        <v>#REF!</v>
      </c>
      <c r="G469" s="108" t="e">
        <f>#REF!</f>
        <v>#REF!</v>
      </c>
      <c r="H469" s="107" t="s">
        <v>61</v>
      </c>
      <c r="I469" s="113"/>
      <c r="J469" s="107" t="str">
        <f>'YARIŞMA BİLGİLERİ'!$F$21</f>
        <v>GENÇ KADINLAR</v>
      </c>
      <c r="K469" s="110" t="str">
        <f t="shared" si="7"/>
        <v>ANKARA-Federasyon Deneme Atletizm Yarışmaları</v>
      </c>
      <c r="L469" s="111" t="e">
        <f>#REF!</f>
        <v>#REF!</v>
      </c>
      <c r="M469" s="111" t="s">
        <v>270</v>
      </c>
    </row>
    <row r="470" spans="1:13" ht="24">
      <c r="A470" s="105">
        <v>898</v>
      </c>
      <c r="B470" s="115" t="s">
        <v>61</v>
      </c>
      <c r="C470" s="106" t="e">
        <f>#REF!</f>
        <v>#REF!</v>
      </c>
      <c r="D470" s="110" t="e">
        <f>#REF!</f>
        <v>#REF!</v>
      </c>
      <c r="E470" s="110" t="e">
        <f>#REF!</f>
        <v>#REF!</v>
      </c>
      <c r="F470" s="141" t="e">
        <f>#REF!</f>
        <v>#REF!</v>
      </c>
      <c r="G470" s="108" t="e">
        <f>#REF!</f>
        <v>#REF!</v>
      </c>
      <c r="H470" s="107" t="s">
        <v>61</v>
      </c>
      <c r="I470" s="113"/>
      <c r="J470" s="107" t="str">
        <f>'YARIŞMA BİLGİLERİ'!$F$21</f>
        <v>GENÇ KADINLAR</v>
      </c>
      <c r="K470" s="110" t="str">
        <f t="shared" si="7"/>
        <v>ANKARA-Federasyon Deneme Atletizm Yarışmaları</v>
      </c>
      <c r="L470" s="111" t="e">
        <f>#REF!</f>
        <v>#REF!</v>
      </c>
      <c r="M470" s="111" t="s">
        <v>270</v>
      </c>
    </row>
    <row r="471" spans="1:13" ht="24">
      <c r="A471" s="105">
        <v>899</v>
      </c>
      <c r="B471" s="115" t="s">
        <v>61</v>
      </c>
      <c r="C471" s="106" t="e">
        <f>#REF!</f>
        <v>#REF!</v>
      </c>
      <c r="D471" s="110" t="e">
        <f>#REF!</f>
        <v>#REF!</v>
      </c>
      <c r="E471" s="110" t="e">
        <f>#REF!</f>
        <v>#REF!</v>
      </c>
      <c r="F471" s="141" t="e">
        <f>#REF!</f>
        <v>#REF!</v>
      </c>
      <c r="G471" s="108" t="e">
        <f>#REF!</f>
        <v>#REF!</v>
      </c>
      <c r="H471" s="107" t="s">
        <v>61</v>
      </c>
      <c r="I471" s="113"/>
      <c r="J471" s="107" t="str">
        <f>'YARIŞMA BİLGİLERİ'!$F$21</f>
        <v>GENÇ KADINLAR</v>
      </c>
      <c r="K471" s="110" t="str">
        <f t="shared" si="7"/>
        <v>ANKARA-Federasyon Deneme Atletizm Yarışmaları</v>
      </c>
      <c r="L471" s="111" t="e">
        <f>#REF!</f>
        <v>#REF!</v>
      </c>
      <c r="M471" s="111" t="s">
        <v>270</v>
      </c>
    </row>
    <row r="472" spans="1:13" ht="24">
      <c r="A472" s="105">
        <v>900</v>
      </c>
      <c r="B472" s="115" t="s">
        <v>61</v>
      </c>
      <c r="C472" s="106" t="e">
        <f>#REF!</f>
        <v>#REF!</v>
      </c>
      <c r="D472" s="110" t="e">
        <f>#REF!</f>
        <v>#REF!</v>
      </c>
      <c r="E472" s="110" t="e">
        <f>#REF!</f>
        <v>#REF!</v>
      </c>
      <c r="F472" s="141" t="e">
        <f>#REF!</f>
        <v>#REF!</v>
      </c>
      <c r="G472" s="108" t="e">
        <f>#REF!</f>
        <v>#REF!</v>
      </c>
      <c r="H472" s="107" t="s">
        <v>61</v>
      </c>
      <c r="I472" s="113"/>
      <c r="J472" s="107" t="str">
        <f>'YARIŞMA BİLGİLERİ'!$F$21</f>
        <v>GENÇ KADINLAR</v>
      </c>
      <c r="K472" s="110" t="str">
        <f t="shared" si="7"/>
        <v>ANKARA-Federasyon Deneme Atletizm Yarışmaları</v>
      </c>
      <c r="L472" s="111" t="e">
        <f>#REF!</f>
        <v>#REF!</v>
      </c>
      <c r="M472" s="111" t="s">
        <v>270</v>
      </c>
    </row>
    <row r="473" spans="1:13" ht="24">
      <c r="A473" s="105">
        <v>901</v>
      </c>
      <c r="B473" s="115" t="s">
        <v>61</v>
      </c>
      <c r="C473" s="106" t="e">
        <f>#REF!</f>
        <v>#REF!</v>
      </c>
      <c r="D473" s="110" t="e">
        <f>#REF!</f>
        <v>#REF!</v>
      </c>
      <c r="E473" s="110" t="e">
        <f>#REF!</f>
        <v>#REF!</v>
      </c>
      <c r="F473" s="141" t="e">
        <f>#REF!</f>
        <v>#REF!</v>
      </c>
      <c r="G473" s="108" t="e">
        <f>#REF!</f>
        <v>#REF!</v>
      </c>
      <c r="H473" s="107" t="s">
        <v>61</v>
      </c>
      <c r="I473" s="113"/>
      <c r="J473" s="107" t="str">
        <f>'YARIŞMA BİLGİLERİ'!$F$21</f>
        <v>GENÇ KADINLAR</v>
      </c>
      <c r="K473" s="110" t="str">
        <f t="shared" si="7"/>
        <v>ANKARA-Federasyon Deneme Atletizm Yarışmaları</v>
      </c>
      <c r="L473" s="111" t="e">
        <f>#REF!</f>
        <v>#REF!</v>
      </c>
      <c r="M473" s="111" t="s">
        <v>270</v>
      </c>
    </row>
    <row r="474" spans="1:13" ht="24">
      <c r="A474" s="105">
        <v>902</v>
      </c>
      <c r="B474" s="115" t="s">
        <v>61</v>
      </c>
      <c r="C474" s="106" t="e">
        <f>#REF!</f>
        <v>#REF!</v>
      </c>
      <c r="D474" s="110" t="e">
        <f>#REF!</f>
        <v>#REF!</v>
      </c>
      <c r="E474" s="110" t="e">
        <f>#REF!</f>
        <v>#REF!</v>
      </c>
      <c r="F474" s="141" t="e">
        <f>#REF!</f>
        <v>#REF!</v>
      </c>
      <c r="G474" s="108" t="e">
        <f>#REF!</f>
        <v>#REF!</v>
      </c>
      <c r="H474" s="107" t="s">
        <v>61</v>
      </c>
      <c r="I474" s="113"/>
      <c r="J474" s="107" t="str">
        <f>'YARIŞMA BİLGİLERİ'!$F$21</f>
        <v>GENÇ KADINLAR</v>
      </c>
      <c r="K474" s="110" t="str">
        <f t="shared" si="7"/>
        <v>ANKARA-Federasyon Deneme Atletizm Yarışmaları</v>
      </c>
      <c r="L474" s="111" t="e">
        <f>#REF!</f>
        <v>#REF!</v>
      </c>
      <c r="M474" s="111" t="s">
        <v>270</v>
      </c>
    </row>
    <row r="475" spans="1:13" ht="24">
      <c r="A475" s="105">
        <v>903</v>
      </c>
      <c r="B475" s="115" t="s">
        <v>61</v>
      </c>
      <c r="C475" s="106" t="e">
        <f>#REF!</f>
        <v>#REF!</v>
      </c>
      <c r="D475" s="110" t="e">
        <f>#REF!</f>
        <v>#REF!</v>
      </c>
      <c r="E475" s="110" t="e">
        <f>#REF!</f>
        <v>#REF!</v>
      </c>
      <c r="F475" s="141" t="e">
        <f>#REF!</f>
        <v>#REF!</v>
      </c>
      <c r="G475" s="108" t="e">
        <f>#REF!</f>
        <v>#REF!</v>
      </c>
      <c r="H475" s="107" t="s">
        <v>61</v>
      </c>
      <c r="I475" s="113"/>
      <c r="J475" s="107" t="str">
        <f>'YARIŞMA BİLGİLERİ'!$F$21</f>
        <v>GENÇ KADINLAR</v>
      </c>
      <c r="K475" s="110" t="str">
        <f t="shared" si="7"/>
        <v>ANKARA-Federasyon Deneme Atletizm Yarışmaları</v>
      </c>
      <c r="L475" s="111" t="e">
        <f>#REF!</f>
        <v>#REF!</v>
      </c>
      <c r="M475" s="111" t="s">
        <v>270</v>
      </c>
    </row>
    <row r="476" spans="1:13" ht="24">
      <c r="A476" s="105">
        <v>904</v>
      </c>
      <c r="B476" s="115" t="s">
        <v>61</v>
      </c>
      <c r="C476" s="106" t="e">
        <f>#REF!</f>
        <v>#REF!</v>
      </c>
      <c r="D476" s="110" t="e">
        <f>#REF!</f>
        <v>#REF!</v>
      </c>
      <c r="E476" s="110" t="e">
        <f>#REF!</f>
        <v>#REF!</v>
      </c>
      <c r="F476" s="141" t="e">
        <f>#REF!</f>
        <v>#REF!</v>
      </c>
      <c r="G476" s="108" t="e">
        <f>#REF!</f>
        <v>#REF!</v>
      </c>
      <c r="H476" s="107" t="s">
        <v>61</v>
      </c>
      <c r="I476" s="113"/>
      <c r="J476" s="107" t="str">
        <f>'YARIŞMA BİLGİLERİ'!$F$21</f>
        <v>GENÇ KADINLAR</v>
      </c>
      <c r="K476" s="110" t="str">
        <f t="shared" si="7"/>
        <v>ANKARA-Federasyon Deneme Atletizm Yarışmaları</v>
      </c>
      <c r="L476" s="111" t="e">
        <f>#REF!</f>
        <v>#REF!</v>
      </c>
      <c r="M476" s="111" t="s">
        <v>270</v>
      </c>
    </row>
    <row r="477" spans="1:13" ht="24">
      <c r="A477" s="105">
        <v>905</v>
      </c>
      <c r="B477" s="115" t="s">
        <v>61</v>
      </c>
      <c r="C477" s="106" t="e">
        <f>#REF!</f>
        <v>#REF!</v>
      </c>
      <c r="D477" s="110" t="e">
        <f>#REF!</f>
        <v>#REF!</v>
      </c>
      <c r="E477" s="110" t="e">
        <f>#REF!</f>
        <v>#REF!</v>
      </c>
      <c r="F477" s="141" t="e">
        <f>#REF!</f>
        <v>#REF!</v>
      </c>
      <c r="G477" s="108" t="e">
        <f>#REF!</f>
        <v>#REF!</v>
      </c>
      <c r="H477" s="107" t="s">
        <v>61</v>
      </c>
      <c r="I477" s="113"/>
      <c r="J477" s="107" t="str">
        <f>'YARIŞMA BİLGİLERİ'!$F$21</f>
        <v>GENÇ KADINLAR</v>
      </c>
      <c r="K477" s="110" t="str">
        <f t="shared" si="7"/>
        <v>ANKARA-Federasyon Deneme Atletizm Yarışmaları</v>
      </c>
      <c r="L477" s="111" t="e">
        <f>#REF!</f>
        <v>#REF!</v>
      </c>
      <c r="M477" s="111" t="s">
        <v>270</v>
      </c>
    </row>
    <row r="478" spans="1:13" ht="24">
      <c r="A478" s="105">
        <v>906</v>
      </c>
      <c r="B478" s="115" t="s">
        <v>61</v>
      </c>
      <c r="C478" s="106" t="e">
        <f>#REF!</f>
        <v>#REF!</v>
      </c>
      <c r="D478" s="110" t="e">
        <f>#REF!</f>
        <v>#REF!</v>
      </c>
      <c r="E478" s="110" t="e">
        <f>#REF!</f>
        <v>#REF!</v>
      </c>
      <c r="F478" s="141" t="e">
        <f>#REF!</f>
        <v>#REF!</v>
      </c>
      <c r="G478" s="108" t="e">
        <f>#REF!</f>
        <v>#REF!</v>
      </c>
      <c r="H478" s="107" t="s">
        <v>61</v>
      </c>
      <c r="I478" s="113"/>
      <c r="J478" s="107" t="str">
        <f>'YARIŞMA BİLGİLERİ'!$F$21</f>
        <v>GENÇ KADINLAR</v>
      </c>
      <c r="K478" s="110" t="str">
        <f t="shared" si="7"/>
        <v>ANKARA-Federasyon Deneme Atletizm Yarışmaları</v>
      </c>
      <c r="L478" s="111" t="e">
        <f>#REF!</f>
        <v>#REF!</v>
      </c>
      <c r="M478" s="111" t="s">
        <v>270</v>
      </c>
    </row>
    <row r="479" spans="1:13" ht="24">
      <c r="A479" s="105">
        <v>907</v>
      </c>
      <c r="B479" s="115" t="s">
        <v>62</v>
      </c>
      <c r="C479" s="106">
        <f>'Yüksek+'!D8</f>
        <v>34882</v>
      </c>
      <c r="D479" s="110" t="str">
        <f>'Yüksek+'!E8</f>
        <v>KADRİYE AYDIN</v>
      </c>
      <c r="E479" s="110" t="str">
        <f>'Yüksek+'!F8</f>
        <v>MERSİN</v>
      </c>
      <c r="F479" s="141">
        <f>'Yüksek+'!Y8</f>
        <v>175</v>
      </c>
      <c r="G479" s="108">
        <f>'Yüksek+'!A8</f>
        <v>1</v>
      </c>
      <c r="H479" s="107" t="s">
        <v>62</v>
      </c>
      <c r="I479" s="113"/>
      <c r="J479" s="107" t="str">
        <f>'YARIŞMA BİLGİLERİ'!$F$21</f>
        <v>GENÇ KADINLAR</v>
      </c>
      <c r="K479" s="110" t="str">
        <f t="shared" si="7"/>
        <v>ANKARA-Federasyon Deneme Atletizm Yarışmaları</v>
      </c>
      <c r="L479" s="111" t="str">
        <f>'Yüksek+'!W$4</f>
        <v>14 Haziran 2014 - 15.00</v>
      </c>
      <c r="M479" s="111" t="s">
        <v>270</v>
      </c>
    </row>
    <row r="480" spans="1:13" ht="24">
      <c r="A480" s="105">
        <v>908</v>
      </c>
      <c r="B480" s="115" t="s">
        <v>62</v>
      </c>
      <c r="C480" s="106">
        <f>'Yüksek+'!D9</f>
        <v>36060</v>
      </c>
      <c r="D480" s="110" t="str">
        <f>'Yüksek+'!E9</f>
        <v>MERVE MENEKŞE</v>
      </c>
      <c r="E480" s="110" t="str">
        <f>'Yüksek+'!F9</f>
        <v>ANKARA</v>
      </c>
      <c r="F480" s="141">
        <f>'Yüksek+'!Y9</f>
        <v>160</v>
      </c>
      <c r="G480" s="108">
        <f>'Yüksek+'!A9</f>
        <v>2</v>
      </c>
      <c r="H480" s="107" t="s">
        <v>62</v>
      </c>
      <c r="I480" s="113"/>
      <c r="J480" s="107" t="str">
        <f>'YARIŞMA BİLGİLERİ'!$F$21</f>
        <v>GENÇ KADINLAR</v>
      </c>
      <c r="K480" s="110" t="str">
        <f t="shared" si="7"/>
        <v>ANKARA-Federasyon Deneme Atletizm Yarışmaları</v>
      </c>
      <c r="L480" s="111" t="str">
        <f>'Yüksek+'!W$4</f>
        <v>14 Haziran 2014 - 15.00</v>
      </c>
      <c r="M480" s="111" t="s">
        <v>270</v>
      </c>
    </row>
    <row r="481" spans="1:13" ht="24">
      <c r="A481" s="105">
        <v>909</v>
      </c>
      <c r="B481" s="115" t="s">
        <v>62</v>
      </c>
      <c r="C481" s="106">
        <f>'Yüksek+'!D10</f>
        <v>35431</v>
      </c>
      <c r="D481" s="110" t="str">
        <f>'Yüksek+'!E10</f>
        <v>NERMİN AYTEKİN</v>
      </c>
      <c r="E481" s="110" t="str">
        <f>'Yüksek+'!F10</f>
        <v>KONYA</v>
      </c>
      <c r="F481" s="141">
        <f>'Yüksek+'!Y10</f>
        <v>160</v>
      </c>
      <c r="G481" s="108">
        <f>'Yüksek+'!A10</f>
        <v>3</v>
      </c>
      <c r="H481" s="107" t="s">
        <v>62</v>
      </c>
      <c r="I481" s="113"/>
      <c r="J481" s="107" t="str">
        <f>'YARIŞMA BİLGİLERİ'!$F$21</f>
        <v>GENÇ KADINLAR</v>
      </c>
      <c r="K481" s="110" t="str">
        <f t="shared" si="7"/>
        <v>ANKARA-Federasyon Deneme Atletizm Yarışmaları</v>
      </c>
      <c r="L481" s="111" t="str">
        <f>'Yüksek+'!W$4</f>
        <v>14 Haziran 2014 - 15.00</v>
      </c>
      <c r="M481" s="111" t="s">
        <v>270</v>
      </c>
    </row>
    <row r="482" spans="1:13" ht="24">
      <c r="A482" s="105">
        <v>910</v>
      </c>
      <c r="B482" s="115" t="s">
        <v>62</v>
      </c>
      <c r="C482" s="106">
        <f>'Yüksek+'!D11</f>
        <v>35896</v>
      </c>
      <c r="D482" s="110" t="str">
        <f>'Yüksek+'!E11</f>
        <v>HACER PARLAR</v>
      </c>
      <c r="E482" s="110" t="str">
        <f>'Yüksek+'!F11</f>
        <v>ANKARA</v>
      </c>
      <c r="F482" s="141" t="str">
        <f>'Yüksek+'!Y11</f>
        <v>NM</v>
      </c>
      <c r="G482" s="108" t="str">
        <f>'Yüksek+'!A11</f>
        <v>-</v>
      </c>
      <c r="H482" s="107" t="s">
        <v>62</v>
      </c>
      <c r="I482" s="113"/>
      <c r="J482" s="107" t="str">
        <f>'YARIŞMA BİLGİLERİ'!$F$21</f>
        <v>GENÇ KADINLAR</v>
      </c>
      <c r="K482" s="110" t="str">
        <f t="shared" si="7"/>
        <v>ANKARA-Federasyon Deneme Atletizm Yarışmaları</v>
      </c>
      <c r="L482" s="111" t="str">
        <f>'Yüksek+'!W$4</f>
        <v>14 Haziran 2014 - 15.00</v>
      </c>
      <c r="M482" s="111" t="s">
        <v>270</v>
      </c>
    </row>
    <row r="483" spans="1:13" ht="24">
      <c r="A483" s="105">
        <v>911</v>
      </c>
      <c r="B483" s="115" t="s">
        <v>62</v>
      </c>
      <c r="C483" s="106">
        <f>'Yüksek+'!D12</f>
        <v>35796</v>
      </c>
      <c r="D483" s="110" t="str">
        <f>'Yüksek+'!E12</f>
        <v>EMİNE SELDA KIRDEMİR</v>
      </c>
      <c r="E483" s="110" t="str">
        <f>'Yüksek+'!F12</f>
        <v>SAKARYA</v>
      </c>
      <c r="F483" s="141" t="str">
        <f>'Yüksek+'!Y12</f>
        <v>DNS</v>
      </c>
      <c r="G483" s="108" t="str">
        <f>'Yüksek+'!A12</f>
        <v>-</v>
      </c>
      <c r="H483" s="107" t="s">
        <v>62</v>
      </c>
      <c r="I483" s="113"/>
      <c r="J483" s="107" t="str">
        <f>'YARIŞMA BİLGİLERİ'!$F$21</f>
        <v>GENÇ KADINLAR</v>
      </c>
      <c r="K483" s="110" t="str">
        <f t="shared" si="7"/>
        <v>ANKARA-Federasyon Deneme Atletizm Yarışmaları</v>
      </c>
      <c r="L483" s="111" t="str">
        <f>'Yüksek+'!W$4</f>
        <v>14 Haziran 2014 - 15.00</v>
      </c>
      <c r="M483" s="111" t="s">
        <v>270</v>
      </c>
    </row>
    <row r="484" spans="1:13" ht="24">
      <c r="A484" s="105">
        <v>912</v>
      </c>
      <c r="B484" s="115" t="s">
        <v>62</v>
      </c>
      <c r="C484" s="106">
        <f>'Yüksek+'!D13</f>
      </c>
      <c r="D484" s="110">
        <f>'Yüksek+'!E13</f>
      </c>
      <c r="E484" s="110">
        <f>'Yüksek+'!F13</f>
      </c>
      <c r="F484" s="141">
        <f>'Yüksek+'!Y13</f>
        <v>0</v>
      </c>
      <c r="G484" s="108">
        <f>'Yüksek+'!A13</f>
        <v>0</v>
      </c>
      <c r="H484" s="107" t="s">
        <v>62</v>
      </c>
      <c r="I484" s="113"/>
      <c r="J484" s="107" t="str">
        <f>'YARIŞMA BİLGİLERİ'!$F$21</f>
        <v>GENÇ KADINLAR</v>
      </c>
      <c r="K484" s="110" t="str">
        <f t="shared" si="7"/>
        <v>ANKARA-Federasyon Deneme Atletizm Yarışmaları</v>
      </c>
      <c r="L484" s="111" t="str">
        <f>'Yüksek+'!W$4</f>
        <v>14 Haziran 2014 - 15.00</v>
      </c>
      <c r="M484" s="111" t="s">
        <v>270</v>
      </c>
    </row>
    <row r="485" spans="1:13" ht="24">
      <c r="A485" s="105">
        <v>913</v>
      </c>
      <c r="B485" s="115" t="s">
        <v>62</v>
      </c>
      <c r="C485" s="106">
        <f>'Yüksek+'!D14</f>
      </c>
      <c r="D485" s="110">
        <f>'Yüksek+'!E14</f>
      </c>
      <c r="E485" s="110">
        <f>'Yüksek+'!F14</f>
      </c>
      <c r="F485" s="141">
        <f>'Yüksek+'!Y14</f>
        <v>0</v>
      </c>
      <c r="G485" s="108">
        <f>'Yüksek+'!A14</f>
        <v>0</v>
      </c>
      <c r="H485" s="107" t="s">
        <v>62</v>
      </c>
      <c r="I485" s="113"/>
      <c r="J485" s="107" t="str">
        <f>'YARIŞMA BİLGİLERİ'!$F$21</f>
        <v>GENÇ KADINLAR</v>
      </c>
      <c r="K485" s="110" t="str">
        <f t="shared" si="7"/>
        <v>ANKARA-Federasyon Deneme Atletizm Yarışmaları</v>
      </c>
      <c r="L485" s="111" t="str">
        <f>'Yüksek+'!W$4</f>
        <v>14 Haziran 2014 - 15.00</v>
      </c>
      <c r="M485" s="111" t="s">
        <v>270</v>
      </c>
    </row>
    <row r="486" spans="1:13" ht="24">
      <c r="A486" s="105">
        <v>914</v>
      </c>
      <c r="B486" s="115" t="s">
        <v>62</v>
      </c>
      <c r="C486" s="106">
        <f>'Yüksek+'!D15</f>
      </c>
      <c r="D486" s="110">
        <f>'Yüksek+'!E15</f>
      </c>
      <c r="E486" s="110">
        <f>'Yüksek+'!F15</f>
      </c>
      <c r="F486" s="141">
        <f>'Yüksek+'!Y15</f>
        <v>0</v>
      </c>
      <c r="G486" s="108">
        <f>'Yüksek+'!A15</f>
        <v>0</v>
      </c>
      <c r="H486" s="107" t="s">
        <v>62</v>
      </c>
      <c r="I486" s="113"/>
      <c r="J486" s="107" t="str">
        <f>'YARIŞMA BİLGİLERİ'!$F$21</f>
        <v>GENÇ KADINLAR</v>
      </c>
      <c r="K486" s="110" t="str">
        <f t="shared" si="7"/>
        <v>ANKARA-Federasyon Deneme Atletizm Yarışmaları</v>
      </c>
      <c r="L486" s="111" t="str">
        <f>'Yüksek+'!W$4</f>
        <v>14 Haziran 2014 - 15.00</v>
      </c>
      <c r="M486" s="111" t="s">
        <v>270</v>
      </c>
    </row>
    <row r="487" spans="1:13" ht="24">
      <c r="A487" s="105">
        <v>915</v>
      </c>
      <c r="B487" s="115" t="s">
        <v>62</v>
      </c>
      <c r="C487" s="106">
        <f>'Yüksek+'!D16</f>
      </c>
      <c r="D487" s="110">
        <f>'Yüksek+'!E16</f>
      </c>
      <c r="E487" s="110">
        <f>'Yüksek+'!F16</f>
      </c>
      <c r="F487" s="141">
        <f>'Yüksek+'!Y16</f>
        <v>0</v>
      </c>
      <c r="G487" s="108">
        <f>'Yüksek+'!A16</f>
        <v>0</v>
      </c>
      <c r="H487" s="107" t="s">
        <v>62</v>
      </c>
      <c r="I487" s="113"/>
      <c r="J487" s="107" t="str">
        <f>'YARIŞMA BİLGİLERİ'!$F$21</f>
        <v>GENÇ KADINLAR</v>
      </c>
      <c r="K487" s="110" t="str">
        <f t="shared" si="7"/>
        <v>ANKARA-Federasyon Deneme Atletizm Yarışmaları</v>
      </c>
      <c r="L487" s="111" t="str">
        <f>'Yüksek+'!W$4</f>
        <v>14 Haziran 2014 - 15.00</v>
      </c>
      <c r="M487" s="111" t="s">
        <v>270</v>
      </c>
    </row>
    <row r="488" spans="1:13" ht="24">
      <c r="A488" s="105">
        <v>916</v>
      </c>
      <c r="B488" s="115" t="s">
        <v>62</v>
      </c>
      <c r="C488" s="106">
        <f>'Yüksek+'!D17</f>
      </c>
      <c r="D488" s="110">
        <f>'Yüksek+'!E17</f>
      </c>
      <c r="E488" s="110">
        <f>'Yüksek+'!F17</f>
      </c>
      <c r="F488" s="141">
        <f>'Yüksek+'!Y17</f>
        <v>0</v>
      </c>
      <c r="G488" s="108">
        <f>'Yüksek+'!A17</f>
        <v>0</v>
      </c>
      <c r="H488" s="107" t="s">
        <v>62</v>
      </c>
      <c r="I488" s="113"/>
      <c r="J488" s="107" t="str">
        <f>'YARIŞMA BİLGİLERİ'!$F$21</f>
        <v>GENÇ KADINLAR</v>
      </c>
      <c r="K488" s="110" t="str">
        <f t="shared" si="7"/>
        <v>ANKARA-Federasyon Deneme Atletizm Yarışmaları</v>
      </c>
      <c r="L488" s="111" t="str">
        <f>'Yüksek+'!W$4</f>
        <v>14 Haziran 2014 - 15.00</v>
      </c>
      <c r="M488" s="111" t="s">
        <v>270</v>
      </c>
    </row>
    <row r="489" spans="1:13" ht="24">
      <c r="A489" s="105">
        <v>917</v>
      </c>
      <c r="B489" s="115" t="s">
        <v>62</v>
      </c>
      <c r="C489" s="106">
        <f>'Yüksek+'!D18</f>
      </c>
      <c r="D489" s="110">
        <f>'Yüksek+'!E18</f>
      </c>
      <c r="E489" s="110">
        <f>'Yüksek+'!F18</f>
      </c>
      <c r="F489" s="141">
        <f>'Yüksek+'!Y18</f>
        <v>0</v>
      </c>
      <c r="G489" s="108">
        <f>'Yüksek+'!A18</f>
        <v>0</v>
      </c>
      <c r="H489" s="107" t="s">
        <v>62</v>
      </c>
      <c r="I489" s="113"/>
      <c r="J489" s="107" t="str">
        <f>'YARIŞMA BİLGİLERİ'!$F$21</f>
        <v>GENÇ KADINLAR</v>
      </c>
      <c r="K489" s="110" t="str">
        <f t="shared" si="7"/>
        <v>ANKARA-Federasyon Deneme Atletizm Yarışmaları</v>
      </c>
      <c r="L489" s="111" t="str">
        <f>'Yüksek+'!W$4</f>
        <v>14 Haziran 2014 - 15.00</v>
      </c>
      <c r="M489" s="111" t="s">
        <v>270</v>
      </c>
    </row>
    <row r="490" spans="1:13" ht="24">
      <c r="A490" s="105">
        <v>918</v>
      </c>
      <c r="B490" s="115" t="s">
        <v>62</v>
      </c>
      <c r="C490" s="106">
        <f>'Yüksek+'!D19</f>
      </c>
      <c r="D490" s="110">
        <f>'Yüksek+'!E19</f>
      </c>
      <c r="E490" s="110">
        <f>'Yüksek+'!F19</f>
      </c>
      <c r="F490" s="141">
        <f>'Yüksek+'!Y19</f>
        <v>0</v>
      </c>
      <c r="G490" s="108">
        <f>'Yüksek+'!A19</f>
        <v>0</v>
      </c>
      <c r="H490" s="107" t="s">
        <v>62</v>
      </c>
      <c r="I490" s="113"/>
      <c r="J490" s="107" t="str">
        <f>'YARIŞMA BİLGİLERİ'!$F$21</f>
        <v>GENÇ KADINLAR</v>
      </c>
      <c r="K490" s="110" t="str">
        <f t="shared" si="7"/>
        <v>ANKARA-Federasyon Deneme Atletizm Yarışmaları</v>
      </c>
      <c r="L490" s="111" t="str">
        <f>'Yüksek+'!W$4</f>
        <v>14 Haziran 2014 - 15.00</v>
      </c>
      <c r="M490" s="111" t="s">
        <v>270</v>
      </c>
    </row>
    <row r="491" spans="1:13" ht="24">
      <c r="A491" s="105">
        <v>919</v>
      </c>
      <c r="B491" s="115" t="s">
        <v>62</v>
      </c>
      <c r="C491" s="106">
        <f>'Yüksek+'!D20</f>
      </c>
      <c r="D491" s="110">
        <f>'Yüksek+'!E20</f>
      </c>
      <c r="E491" s="110">
        <f>'Yüksek+'!F20</f>
      </c>
      <c r="F491" s="141">
        <f>'Yüksek+'!Y20</f>
        <v>0</v>
      </c>
      <c r="G491" s="108">
        <f>'Yüksek+'!A20</f>
        <v>0</v>
      </c>
      <c r="H491" s="107" t="s">
        <v>62</v>
      </c>
      <c r="I491" s="113"/>
      <c r="J491" s="107" t="str">
        <f>'YARIŞMA BİLGİLERİ'!$F$21</f>
        <v>GENÇ KADINLAR</v>
      </c>
      <c r="K491" s="110" t="str">
        <f t="shared" si="7"/>
        <v>ANKARA-Federasyon Deneme Atletizm Yarışmaları</v>
      </c>
      <c r="L491" s="111" t="str">
        <f>'Yüksek+'!W$4</f>
        <v>14 Haziran 2014 - 15.00</v>
      </c>
      <c r="M491" s="111" t="s">
        <v>270</v>
      </c>
    </row>
    <row r="492" spans="1:13" ht="24">
      <c r="A492" s="105">
        <v>920</v>
      </c>
      <c r="B492" s="115" t="s">
        <v>62</v>
      </c>
      <c r="C492" s="106">
        <f>'Yüksek+'!D21</f>
      </c>
      <c r="D492" s="110">
        <f>'Yüksek+'!E21</f>
      </c>
      <c r="E492" s="110">
        <f>'Yüksek+'!F21</f>
      </c>
      <c r="F492" s="141">
        <f>'Yüksek+'!Y21</f>
        <v>0</v>
      </c>
      <c r="G492" s="108">
        <f>'Yüksek+'!A21</f>
        <v>0</v>
      </c>
      <c r="H492" s="107" t="s">
        <v>62</v>
      </c>
      <c r="I492" s="113"/>
      <c r="J492" s="107" t="str">
        <f>'YARIŞMA BİLGİLERİ'!$F$21</f>
        <v>GENÇ KADINLAR</v>
      </c>
      <c r="K492" s="110" t="str">
        <f t="shared" si="7"/>
        <v>ANKARA-Federasyon Deneme Atletizm Yarışmaları</v>
      </c>
      <c r="L492" s="111" t="str">
        <f>'Yüksek+'!W$4</f>
        <v>14 Haziran 2014 - 15.00</v>
      </c>
      <c r="M492" s="111" t="s">
        <v>270</v>
      </c>
    </row>
    <row r="493" spans="1:13" ht="24">
      <c r="A493" s="105">
        <v>921</v>
      </c>
      <c r="B493" s="115" t="s">
        <v>62</v>
      </c>
      <c r="C493" s="106">
        <f>'Yüksek+'!D28</f>
      </c>
      <c r="D493" s="110">
        <f>'Yüksek+'!E28</f>
      </c>
      <c r="E493" s="110">
        <f>'Yüksek+'!F28</f>
      </c>
      <c r="F493" s="141">
        <f>'Yüksek+'!Y28</f>
        <v>0</v>
      </c>
      <c r="G493" s="108">
        <f>'Yüksek+'!A28</f>
        <v>0</v>
      </c>
      <c r="H493" s="107" t="s">
        <v>62</v>
      </c>
      <c r="I493" s="113"/>
      <c r="J493" s="107" t="str">
        <f>'YARIŞMA BİLGİLERİ'!$F$21</f>
        <v>GENÇ KADINLAR</v>
      </c>
      <c r="K493" s="110" t="str">
        <f t="shared" si="7"/>
        <v>ANKARA-Federasyon Deneme Atletizm Yarışmaları</v>
      </c>
      <c r="L493" s="111" t="str">
        <f>'Yüksek+'!W$4</f>
        <v>14 Haziran 2014 - 15.00</v>
      </c>
      <c r="M493" s="111" t="s">
        <v>270</v>
      </c>
    </row>
    <row r="494" spans="1:13" ht="24">
      <c r="A494" s="105">
        <v>922</v>
      </c>
      <c r="B494" s="115" t="s">
        <v>62</v>
      </c>
      <c r="C494" s="106">
        <f>'Yüksek+'!D29</f>
      </c>
      <c r="D494" s="110">
        <f>'Yüksek+'!E29</f>
      </c>
      <c r="E494" s="110">
        <f>'Yüksek+'!F29</f>
      </c>
      <c r="F494" s="141">
        <f>'Yüksek+'!Y29</f>
        <v>0</v>
      </c>
      <c r="G494" s="108">
        <f>'Yüksek+'!A29</f>
        <v>0</v>
      </c>
      <c r="H494" s="107" t="s">
        <v>62</v>
      </c>
      <c r="I494" s="113"/>
      <c r="J494" s="107" t="str">
        <f>'YARIŞMA BİLGİLERİ'!$F$21</f>
        <v>GENÇ KADINLAR</v>
      </c>
      <c r="K494" s="110" t="str">
        <f t="shared" si="7"/>
        <v>ANKARA-Federasyon Deneme Atletizm Yarışmaları</v>
      </c>
      <c r="L494" s="111" t="str">
        <f>'Yüksek+'!W$4</f>
        <v>14 Haziran 2014 - 15.00</v>
      </c>
      <c r="M494" s="111" t="s">
        <v>270</v>
      </c>
    </row>
    <row r="495" spans="1:13" ht="24">
      <c r="A495" s="105">
        <v>923</v>
      </c>
      <c r="B495" s="115" t="s">
        <v>62</v>
      </c>
      <c r="C495" s="106">
        <f>'Yüksek+'!D30</f>
      </c>
      <c r="D495" s="110">
        <f>'Yüksek+'!E30</f>
      </c>
      <c r="E495" s="110">
        <f>'Yüksek+'!F30</f>
      </c>
      <c r="F495" s="141">
        <f>'Yüksek+'!Y30</f>
        <v>0</v>
      </c>
      <c r="G495" s="108">
        <f>'Yüksek+'!A30</f>
        <v>0</v>
      </c>
      <c r="H495" s="107" t="s">
        <v>62</v>
      </c>
      <c r="I495" s="113"/>
      <c r="J495" s="107" t="str">
        <f>'YARIŞMA BİLGİLERİ'!$F$21</f>
        <v>GENÇ KADINLAR</v>
      </c>
      <c r="K495" s="110" t="str">
        <f t="shared" si="7"/>
        <v>ANKARA-Federasyon Deneme Atletizm Yarışmaları</v>
      </c>
      <c r="L495" s="111" t="str">
        <f>'Yüksek+'!W$4</f>
        <v>14 Haziran 2014 - 15.00</v>
      </c>
      <c r="M495" s="111" t="s">
        <v>270</v>
      </c>
    </row>
    <row r="496" spans="1:13" ht="24">
      <c r="A496" s="105">
        <v>924</v>
      </c>
      <c r="B496" s="115" t="s">
        <v>62</v>
      </c>
      <c r="C496" s="106">
        <f>'Yüksek+'!D31</f>
      </c>
      <c r="D496" s="110">
        <f>'Yüksek+'!E31</f>
      </c>
      <c r="E496" s="110">
        <f>'Yüksek+'!F31</f>
      </c>
      <c r="F496" s="141">
        <f>'Yüksek+'!Y31</f>
        <v>0</v>
      </c>
      <c r="G496" s="108">
        <f>'Yüksek+'!A31</f>
        <v>0</v>
      </c>
      <c r="H496" s="107" t="s">
        <v>62</v>
      </c>
      <c r="I496" s="113"/>
      <c r="J496" s="107" t="str">
        <f>'YARIŞMA BİLGİLERİ'!$F$21</f>
        <v>GENÇ KADINLAR</v>
      </c>
      <c r="K496" s="110" t="str">
        <f t="shared" si="7"/>
        <v>ANKARA-Federasyon Deneme Atletizm Yarışmaları</v>
      </c>
      <c r="L496" s="111" t="str">
        <f>'Yüksek+'!W$4</f>
        <v>14 Haziran 2014 - 15.00</v>
      </c>
      <c r="M496" s="111" t="s">
        <v>270</v>
      </c>
    </row>
    <row r="497" spans="1:13" ht="24">
      <c r="A497" s="105">
        <v>925</v>
      </c>
      <c r="B497" s="115" t="s">
        <v>62</v>
      </c>
      <c r="C497" s="106">
        <f>'Yüksek+'!D32</f>
      </c>
      <c r="D497" s="110">
        <f>'Yüksek+'!E32</f>
      </c>
      <c r="E497" s="110">
        <f>'Yüksek+'!F32</f>
      </c>
      <c r="F497" s="141">
        <f>'Yüksek+'!Y32</f>
        <v>0</v>
      </c>
      <c r="G497" s="108">
        <f>'Yüksek+'!A32</f>
        <v>0</v>
      </c>
      <c r="H497" s="107" t="s">
        <v>62</v>
      </c>
      <c r="I497" s="113"/>
      <c r="J497" s="107" t="str">
        <f>'YARIŞMA BİLGİLERİ'!$F$21</f>
        <v>GENÇ KADINLAR</v>
      </c>
      <c r="K497" s="110" t="str">
        <f t="shared" si="7"/>
        <v>ANKARA-Federasyon Deneme Atletizm Yarışmaları</v>
      </c>
      <c r="L497" s="111" t="str">
        <f>'Yüksek+'!W$4</f>
        <v>14 Haziran 2014 - 15.00</v>
      </c>
      <c r="M497" s="111" t="s">
        <v>270</v>
      </c>
    </row>
    <row r="498" spans="1:13" ht="24">
      <c r="A498" s="105">
        <v>926</v>
      </c>
      <c r="B498" s="115" t="s">
        <v>62</v>
      </c>
      <c r="C498" s="106">
        <f>'Yüksek+'!D33</f>
      </c>
      <c r="D498" s="110">
        <f>'Yüksek+'!E33</f>
      </c>
      <c r="E498" s="110">
        <f>'Yüksek+'!F33</f>
      </c>
      <c r="F498" s="141">
        <f>'Yüksek+'!Y33</f>
        <v>0</v>
      </c>
      <c r="G498" s="108">
        <f>'Yüksek+'!A33</f>
        <v>0</v>
      </c>
      <c r="H498" s="107" t="s">
        <v>62</v>
      </c>
      <c r="I498" s="113"/>
      <c r="J498" s="107" t="str">
        <f>'YARIŞMA BİLGİLERİ'!$F$21</f>
        <v>GENÇ KADINLAR</v>
      </c>
      <c r="K498" s="110" t="str">
        <f t="shared" si="7"/>
        <v>ANKARA-Federasyon Deneme Atletizm Yarışmaları</v>
      </c>
      <c r="L498" s="111" t="str">
        <f>'Yüksek+'!W$4</f>
        <v>14 Haziran 2014 - 15.00</v>
      </c>
      <c r="M498" s="111" t="s">
        <v>270</v>
      </c>
    </row>
  </sheetData>
  <sheetProtection/>
  <autoFilter ref="A2:M286"/>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H27"/>
  <sheetViews>
    <sheetView tabSelected="1" view="pageBreakPreview" zoomScale="60" zoomScaleNormal="78" zoomScalePageLayoutView="0" workbookViewId="0" topLeftCell="A1">
      <selection activeCell="F13" sqref="F13"/>
    </sheetView>
  </sheetViews>
  <sheetFormatPr defaultColWidth="9.140625" defaultRowHeight="12.75"/>
  <cols>
    <col min="1" max="1" width="2.57421875" style="81" customWidth="1"/>
    <col min="2" max="2" width="23.8515625" style="81" bestFit="1" customWidth="1"/>
    <col min="3" max="3" width="23.8515625" style="81" customWidth="1"/>
    <col min="4" max="4" width="40.421875" style="81" bestFit="1" customWidth="1"/>
    <col min="5" max="5" width="23.140625" style="81" bestFit="1" customWidth="1"/>
    <col min="6" max="6" width="26.421875" style="81" bestFit="1" customWidth="1"/>
    <col min="7" max="7" width="2.57421875" style="81" customWidth="1"/>
    <col min="8" max="8" width="205.00390625" style="81" bestFit="1" customWidth="1"/>
    <col min="9" max="16384" width="9.140625" style="81" customWidth="1"/>
  </cols>
  <sheetData>
    <row r="1" spans="1:8" ht="12" customHeight="1">
      <c r="A1" s="80"/>
      <c r="B1" s="80"/>
      <c r="C1" s="80"/>
      <c r="D1" s="80"/>
      <c r="E1" s="80"/>
      <c r="F1" s="80"/>
      <c r="G1" s="203"/>
      <c r="H1" s="544" t="s">
        <v>108</v>
      </c>
    </row>
    <row r="2" spans="1:8" ht="51" customHeight="1">
      <c r="A2" s="80"/>
      <c r="B2" s="548"/>
      <c r="C2" s="548"/>
      <c r="D2" s="548"/>
      <c r="E2" s="548"/>
      <c r="F2" s="548"/>
      <c r="G2" s="204"/>
      <c r="H2" s="545"/>
    </row>
    <row r="3" spans="1:8" ht="20.25" customHeight="1">
      <c r="A3" s="80"/>
      <c r="B3" s="549"/>
      <c r="C3" s="549"/>
      <c r="D3" s="549"/>
      <c r="E3" s="549"/>
      <c r="F3" s="549"/>
      <c r="G3" s="204"/>
      <c r="H3" s="545"/>
    </row>
    <row r="4" spans="1:8" ht="24">
      <c r="A4" s="80"/>
      <c r="B4" s="550"/>
      <c r="C4" s="550"/>
      <c r="D4" s="550"/>
      <c r="E4" s="550"/>
      <c r="F4" s="550"/>
      <c r="G4" s="204"/>
      <c r="H4" s="82" t="s">
        <v>98</v>
      </c>
    </row>
    <row r="5" spans="1:8" ht="45" customHeight="1">
      <c r="A5" s="80"/>
      <c r="B5" s="259"/>
      <c r="C5" s="259"/>
      <c r="D5" s="551"/>
      <c r="E5" s="551"/>
      <c r="F5" s="551"/>
      <c r="G5" s="204"/>
      <c r="H5" s="82" t="s">
        <v>99</v>
      </c>
    </row>
    <row r="6" spans="1:8" ht="39.75" customHeight="1">
      <c r="A6" s="80"/>
      <c r="B6" s="95" t="s">
        <v>9</v>
      </c>
      <c r="C6" s="95"/>
      <c r="D6" s="95" t="s">
        <v>313</v>
      </c>
      <c r="E6" s="95" t="s">
        <v>42</v>
      </c>
      <c r="F6" s="95" t="s">
        <v>560</v>
      </c>
      <c r="G6" s="204"/>
      <c r="H6" s="82" t="s">
        <v>100</v>
      </c>
    </row>
    <row r="7" spans="1:8" s="84" customFormat="1" ht="41.25" customHeight="1">
      <c r="A7" s="83"/>
      <c r="B7" s="218" t="s">
        <v>187</v>
      </c>
      <c r="C7" s="219" t="s">
        <v>780</v>
      </c>
      <c r="D7" s="208" t="s">
        <v>671</v>
      </c>
      <c r="E7" s="217">
        <v>1284</v>
      </c>
      <c r="F7" s="217"/>
      <c r="G7" s="205"/>
      <c r="H7" s="82" t="s">
        <v>101</v>
      </c>
    </row>
    <row r="8" spans="1:8" s="84" customFormat="1" ht="41.25" customHeight="1">
      <c r="A8" s="83"/>
      <c r="B8" s="218" t="s">
        <v>221</v>
      </c>
      <c r="C8" s="219" t="s">
        <v>779</v>
      </c>
      <c r="D8" s="208" t="s">
        <v>672</v>
      </c>
      <c r="E8" s="217">
        <v>1564</v>
      </c>
      <c r="F8" s="217"/>
      <c r="G8" s="205"/>
      <c r="H8" s="82" t="s">
        <v>102</v>
      </c>
    </row>
    <row r="9" spans="1:8" s="84" customFormat="1" ht="41.25" customHeight="1">
      <c r="A9" s="83"/>
      <c r="B9" s="218" t="s">
        <v>222</v>
      </c>
      <c r="C9" s="219" t="s">
        <v>782</v>
      </c>
      <c r="D9" s="208" t="s">
        <v>673</v>
      </c>
      <c r="E9" s="260">
        <v>44000</v>
      </c>
      <c r="F9" s="217"/>
      <c r="G9" s="205"/>
      <c r="H9" s="82" t="s">
        <v>103</v>
      </c>
    </row>
    <row r="10" spans="1:8" s="84" customFormat="1" ht="41.25" customHeight="1">
      <c r="A10" s="83"/>
      <c r="B10" s="218" t="s">
        <v>255</v>
      </c>
      <c r="C10" s="219" t="s">
        <v>781</v>
      </c>
      <c r="D10" s="208" t="s">
        <v>674</v>
      </c>
      <c r="E10" s="217">
        <v>5954</v>
      </c>
      <c r="F10" s="217"/>
      <c r="G10" s="205"/>
      <c r="H10" s="82" t="s">
        <v>104</v>
      </c>
    </row>
    <row r="11" spans="1:8" s="84" customFormat="1" ht="41.25" customHeight="1">
      <c r="A11" s="83"/>
      <c r="B11" s="218" t="s">
        <v>310</v>
      </c>
      <c r="C11" s="219" t="s">
        <v>783</v>
      </c>
      <c r="D11" s="208" t="s">
        <v>675</v>
      </c>
      <c r="E11" s="260">
        <v>113000</v>
      </c>
      <c r="F11" s="217"/>
      <c r="G11" s="205"/>
      <c r="H11" s="82" t="s">
        <v>105</v>
      </c>
    </row>
    <row r="12" spans="1:8" s="84" customFormat="1" ht="41.25" customHeight="1">
      <c r="A12" s="83"/>
      <c r="B12" s="268" t="s">
        <v>279</v>
      </c>
      <c r="C12" s="219" t="s">
        <v>778</v>
      </c>
      <c r="D12" s="208" t="s">
        <v>676</v>
      </c>
      <c r="E12" s="217">
        <v>4000</v>
      </c>
      <c r="F12" s="217"/>
      <c r="G12" s="205"/>
      <c r="H12" s="82" t="s">
        <v>106</v>
      </c>
    </row>
    <row r="13" spans="1:8" s="84" customFormat="1" ht="41.25" customHeight="1">
      <c r="A13" s="83"/>
      <c r="B13" s="218" t="s">
        <v>223</v>
      </c>
      <c r="C13" s="219" t="s">
        <v>781</v>
      </c>
      <c r="D13" s="208" t="s">
        <v>677</v>
      </c>
      <c r="E13" s="217">
        <v>1100</v>
      </c>
      <c r="F13" s="217"/>
      <c r="G13" s="205"/>
      <c r="H13" s="82" t="s">
        <v>107</v>
      </c>
    </row>
    <row r="14" spans="1:8" s="84" customFormat="1" ht="41.25" customHeight="1">
      <c r="A14" s="83"/>
      <c r="B14" s="218" t="s">
        <v>190</v>
      </c>
      <c r="C14" s="219" t="s">
        <v>779</v>
      </c>
      <c r="D14" s="208" t="s">
        <v>678</v>
      </c>
      <c r="E14" s="217">
        <v>540</v>
      </c>
      <c r="F14" s="217"/>
      <c r="G14" s="205"/>
      <c r="H14" s="82"/>
    </row>
    <row r="15" spans="1:8" s="84" customFormat="1" ht="41.25" customHeight="1">
      <c r="A15" s="83"/>
      <c r="B15" s="218" t="s">
        <v>188</v>
      </c>
      <c r="C15" s="219" t="s">
        <v>778</v>
      </c>
      <c r="D15" s="208" t="s">
        <v>679</v>
      </c>
      <c r="E15" s="217">
        <v>165</v>
      </c>
      <c r="F15" s="217"/>
      <c r="G15" s="205"/>
      <c r="H15" s="82"/>
    </row>
    <row r="16" spans="1:8" s="84" customFormat="1" ht="43.5" customHeight="1">
      <c r="A16" s="83"/>
      <c r="B16" s="259"/>
      <c r="C16" s="259"/>
      <c r="D16" s="546"/>
      <c r="E16" s="546"/>
      <c r="F16" s="547"/>
      <c r="G16" s="205"/>
      <c r="H16" s="89" t="s">
        <v>34</v>
      </c>
    </row>
    <row r="17" spans="1:8" s="84" customFormat="1" ht="43.5" customHeight="1">
      <c r="A17" s="83"/>
      <c r="B17" s="95" t="s">
        <v>9</v>
      </c>
      <c r="C17" s="95"/>
      <c r="D17" s="95" t="s">
        <v>313</v>
      </c>
      <c r="E17" s="95" t="s">
        <v>42</v>
      </c>
      <c r="F17" s="95" t="s">
        <v>560</v>
      </c>
      <c r="G17" s="205"/>
      <c r="H17" s="89" t="s">
        <v>35</v>
      </c>
    </row>
    <row r="18" spans="1:8" s="84" customFormat="1" ht="40.5" customHeight="1">
      <c r="A18" s="83"/>
      <c r="B18" s="218" t="s">
        <v>263</v>
      </c>
      <c r="C18" s="219" t="s">
        <v>786</v>
      </c>
      <c r="D18" s="208" t="s">
        <v>680</v>
      </c>
      <c r="E18" s="217">
        <v>2674</v>
      </c>
      <c r="F18" s="217"/>
      <c r="G18" s="205"/>
      <c r="H18" s="89" t="s">
        <v>36</v>
      </c>
    </row>
    <row r="19" spans="1:8" s="85" customFormat="1" ht="40.5" customHeight="1">
      <c r="A19" s="83"/>
      <c r="B19" s="218" t="s">
        <v>309</v>
      </c>
      <c r="C19" s="219" t="s">
        <v>787</v>
      </c>
      <c r="D19" s="208" t="s">
        <v>789</v>
      </c>
      <c r="E19" s="260">
        <v>173000</v>
      </c>
      <c r="F19" s="217"/>
      <c r="G19" s="206"/>
      <c r="H19" s="89" t="s">
        <v>37</v>
      </c>
    </row>
    <row r="20" spans="1:8" s="85" customFormat="1" ht="40.5" customHeight="1">
      <c r="A20" s="83"/>
      <c r="B20" s="218" t="s">
        <v>307</v>
      </c>
      <c r="C20" s="219" t="s">
        <v>785</v>
      </c>
      <c r="D20" s="208" t="s">
        <v>681</v>
      </c>
      <c r="E20" s="217">
        <v>6524</v>
      </c>
      <c r="F20" s="217"/>
      <c r="G20" s="206"/>
      <c r="H20" s="90" t="s">
        <v>41</v>
      </c>
    </row>
    <row r="21" spans="1:8" s="85" customFormat="1" ht="40.5" customHeight="1">
      <c r="A21" s="83"/>
      <c r="B21" s="218" t="s">
        <v>189</v>
      </c>
      <c r="C21" s="219" t="s">
        <v>881</v>
      </c>
      <c r="D21" s="208" t="s">
        <v>682</v>
      </c>
      <c r="E21" s="260">
        <v>21800</v>
      </c>
      <c r="F21" s="217"/>
      <c r="G21" s="206"/>
      <c r="H21" s="88" t="s">
        <v>38</v>
      </c>
    </row>
    <row r="22" spans="1:8" s="84" customFormat="1" ht="40.5" customHeight="1">
      <c r="A22" s="83"/>
      <c r="B22" s="218" t="s">
        <v>250</v>
      </c>
      <c r="C22" s="219" t="s">
        <v>784</v>
      </c>
      <c r="D22" s="208" t="s">
        <v>683</v>
      </c>
      <c r="E22" s="217">
        <v>3600</v>
      </c>
      <c r="F22" s="217"/>
      <c r="G22" s="205"/>
      <c r="H22" s="88" t="s">
        <v>39</v>
      </c>
    </row>
    <row r="23" spans="1:8" s="84" customFormat="1" ht="40.5" customHeight="1">
      <c r="A23" s="83"/>
      <c r="B23" s="218" t="s">
        <v>249</v>
      </c>
      <c r="C23" s="219" t="s">
        <v>788</v>
      </c>
      <c r="D23" s="208" t="s">
        <v>684</v>
      </c>
      <c r="E23" s="217">
        <v>3400</v>
      </c>
      <c r="F23" s="217"/>
      <c r="G23" s="205"/>
      <c r="H23" s="88" t="s">
        <v>40</v>
      </c>
    </row>
    <row r="24" spans="1:7" s="84" customFormat="1" ht="40.5" customHeight="1">
      <c r="A24" s="83"/>
      <c r="B24" s="218" t="s">
        <v>668</v>
      </c>
      <c r="C24" s="219" t="s">
        <v>786</v>
      </c>
      <c r="D24" s="208" t="s">
        <v>685</v>
      </c>
      <c r="E24" s="217">
        <v>1160</v>
      </c>
      <c r="F24" s="217"/>
      <c r="G24" s="204"/>
    </row>
    <row r="25" spans="1:7" s="84" customFormat="1" ht="40.5" customHeight="1">
      <c r="A25" s="83"/>
      <c r="B25" s="218" t="s">
        <v>262</v>
      </c>
      <c r="C25" s="219" t="s">
        <v>784</v>
      </c>
      <c r="D25" s="208" t="s">
        <v>686</v>
      </c>
      <c r="E25" s="217">
        <v>320</v>
      </c>
      <c r="F25" s="217"/>
      <c r="G25" s="205"/>
    </row>
    <row r="26" spans="1:7" s="86" customFormat="1" ht="17.25" customHeight="1">
      <c r="A26" s="83"/>
      <c r="B26" s="80"/>
      <c r="C26" s="80"/>
      <c r="D26" s="147"/>
      <c r="E26" s="147"/>
      <c r="F26" s="147"/>
      <c r="G26" s="207"/>
    </row>
    <row r="27" spans="2:5" ht="34.5" customHeight="1">
      <c r="B27" s="87"/>
      <c r="C27" s="87"/>
      <c r="D27" s="87"/>
      <c r="E27" s="87"/>
    </row>
    <row r="28" ht="34.5" customHeight="1"/>
    <row r="29" ht="34.5" customHeight="1"/>
    <row r="30" ht="34.5" customHeight="1"/>
    <row r="31" ht="34.5" customHeight="1"/>
    <row r="32" ht="34.5" customHeight="1"/>
  </sheetData>
  <sheetProtection/>
  <mergeCells count="6">
    <mergeCell ref="H1:H3"/>
    <mergeCell ref="D16:F16"/>
    <mergeCell ref="B2:F2"/>
    <mergeCell ref="B3:F3"/>
    <mergeCell ref="B4:F4"/>
    <mergeCell ref="D5:F5"/>
  </mergeCell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40" r:id="rId1"/>
</worksheet>
</file>

<file path=xl/worksheets/sheet4.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10.8515625" style="73" hidden="1" customWidth="1"/>
    <col min="3" max="3" width="8.140625" style="73" customWidth="1"/>
    <col min="4" max="4" width="12.28125" style="74" customWidth="1"/>
    <col min="5" max="5" width="25.421875" style="73" customWidth="1"/>
    <col min="6" max="6" width="33.57421875" style="3" customWidth="1"/>
    <col min="7" max="7" width="10.8515625" style="3" customWidth="1"/>
    <col min="8" max="12" width="10.7109375" style="3" customWidth="1"/>
    <col min="13" max="13" width="10.8515625" style="3" customWidth="1"/>
    <col min="14" max="14" width="10.57421875" style="75" customWidth="1"/>
    <col min="15" max="15" width="7.7109375" style="73" customWidth="1"/>
    <col min="16" max="16" width="8.140625" style="73" customWidth="1"/>
    <col min="17" max="17" width="5.57421875" style="171" bestFit="1" customWidth="1"/>
    <col min="18" max="18" width="5.00390625" style="170" bestFit="1" customWidth="1"/>
    <col min="19" max="16384" width="9.140625" style="3" customWidth="1"/>
  </cols>
  <sheetData>
    <row r="1" spans="1:16" ht="48.75" customHeight="1">
      <c r="A1" s="552" t="s">
        <v>726</v>
      </c>
      <c r="B1" s="552"/>
      <c r="C1" s="552"/>
      <c r="D1" s="552"/>
      <c r="E1" s="552"/>
      <c r="F1" s="552"/>
      <c r="G1" s="552"/>
      <c r="H1" s="552"/>
      <c r="I1" s="552"/>
      <c r="J1" s="552"/>
      <c r="K1" s="552"/>
      <c r="L1" s="552"/>
      <c r="M1" s="552"/>
      <c r="N1" s="552"/>
      <c r="O1" s="552"/>
      <c r="P1" s="552"/>
    </row>
    <row r="2" spans="1:16" ht="25.5" customHeight="1">
      <c r="A2" s="553" t="s">
        <v>666</v>
      </c>
      <c r="B2" s="553"/>
      <c r="C2" s="553"/>
      <c r="D2" s="553"/>
      <c r="E2" s="553"/>
      <c r="F2" s="553"/>
      <c r="G2" s="553"/>
      <c r="H2" s="553"/>
      <c r="I2" s="553"/>
      <c r="J2" s="553"/>
      <c r="K2" s="553"/>
      <c r="L2" s="553"/>
      <c r="M2" s="553"/>
      <c r="N2" s="553"/>
      <c r="O2" s="553"/>
      <c r="P2" s="553"/>
    </row>
    <row r="3" spans="1:18" s="4" customFormat="1" ht="44.25" customHeight="1">
      <c r="A3" s="554" t="s">
        <v>94</v>
      </c>
      <c r="B3" s="554"/>
      <c r="C3" s="554"/>
      <c r="D3" s="555" t="s">
        <v>279</v>
      </c>
      <c r="E3" s="555"/>
      <c r="F3" s="146"/>
      <c r="G3" s="556" t="s">
        <v>315</v>
      </c>
      <c r="H3" s="556"/>
      <c r="I3" s="558" t="s">
        <v>676</v>
      </c>
      <c r="J3" s="558"/>
      <c r="K3" s="557" t="s">
        <v>424</v>
      </c>
      <c r="L3" s="557"/>
      <c r="M3" s="559">
        <v>4000</v>
      </c>
      <c r="N3" s="559"/>
      <c r="O3" s="559"/>
      <c r="P3" s="270"/>
      <c r="Q3" s="171"/>
      <c r="R3" s="170"/>
    </row>
    <row r="4" spans="1:18" s="4" customFormat="1" ht="17.25" customHeight="1">
      <c r="A4" s="560" t="s">
        <v>95</v>
      </c>
      <c r="B4" s="560"/>
      <c r="C4" s="560"/>
      <c r="D4" s="561" t="s">
        <v>777</v>
      </c>
      <c r="E4" s="561"/>
      <c r="F4" s="76"/>
      <c r="G4" s="152"/>
      <c r="H4" s="152"/>
      <c r="I4" s="202"/>
      <c r="J4" s="202"/>
      <c r="K4" s="560" t="s">
        <v>93</v>
      </c>
      <c r="L4" s="560"/>
      <c r="M4" s="562" t="s">
        <v>778</v>
      </c>
      <c r="N4" s="562"/>
      <c r="O4" s="562"/>
      <c r="P4" s="202"/>
      <c r="Q4" s="171"/>
      <c r="R4" s="170"/>
    </row>
    <row r="5" spans="1:16" ht="21" customHeight="1">
      <c r="A5" s="5"/>
      <c r="B5" s="5"/>
      <c r="C5" s="5"/>
      <c r="D5" s="9"/>
      <c r="E5" s="6"/>
      <c r="F5" s="7"/>
      <c r="G5" s="8"/>
      <c r="H5" s="8"/>
      <c r="I5" s="8"/>
      <c r="J5" s="8"/>
      <c r="K5" s="8"/>
      <c r="L5" s="8"/>
      <c r="M5" s="8"/>
      <c r="N5" s="563">
        <v>41804.64690960648</v>
      </c>
      <c r="O5" s="563"/>
      <c r="P5" s="177"/>
    </row>
    <row r="6" spans="1:16" ht="15.75">
      <c r="A6" s="564" t="s">
        <v>5</v>
      </c>
      <c r="B6" s="564"/>
      <c r="C6" s="565" t="s">
        <v>81</v>
      </c>
      <c r="D6" s="565" t="s">
        <v>97</v>
      </c>
      <c r="E6" s="564" t="s">
        <v>6</v>
      </c>
      <c r="F6" s="564" t="s">
        <v>312</v>
      </c>
      <c r="G6" s="566" t="s">
        <v>274</v>
      </c>
      <c r="H6" s="566"/>
      <c r="I6" s="566"/>
      <c r="J6" s="566"/>
      <c r="K6" s="566"/>
      <c r="L6" s="566"/>
      <c r="M6" s="566"/>
      <c r="N6" s="567" t="s">
        <v>7</v>
      </c>
      <c r="O6" s="567" t="s">
        <v>111</v>
      </c>
      <c r="P6" s="567" t="s">
        <v>273</v>
      </c>
    </row>
    <row r="7" spans="1:16" ht="24.75" customHeight="1">
      <c r="A7" s="564"/>
      <c r="B7" s="564"/>
      <c r="C7" s="565"/>
      <c r="D7" s="565"/>
      <c r="E7" s="564"/>
      <c r="F7" s="564"/>
      <c r="G7" s="201">
        <v>1</v>
      </c>
      <c r="H7" s="201">
        <v>2</v>
      </c>
      <c r="I7" s="201">
        <v>3</v>
      </c>
      <c r="J7" s="200" t="s">
        <v>271</v>
      </c>
      <c r="K7" s="201">
        <v>4</v>
      </c>
      <c r="L7" s="201">
        <v>5</v>
      </c>
      <c r="M7" s="201">
        <v>6</v>
      </c>
      <c r="N7" s="567"/>
      <c r="O7" s="567"/>
      <c r="P7" s="567"/>
    </row>
    <row r="8" spans="1:18" s="70" customFormat="1" ht="36.75" customHeight="1">
      <c r="A8" s="77">
        <v>1</v>
      </c>
      <c r="B8" s="78" t="s">
        <v>280</v>
      </c>
      <c r="C8" s="173">
        <v>144</v>
      </c>
      <c r="D8" s="79">
        <v>35554</v>
      </c>
      <c r="E8" s="145" t="s">
        <v>820</v>
      </c>
      <c r="F8" s="145" t="s">
        <v>701</v>
      </c>
      <c r="G8" s="131">
        <v>4665</v>
      </c>
      <c r="H8" s="131">
        <v>4697</v>
      </c>
      <c r="I8" s="131">
        <v>4674</v>
      </c>
      <c r="J8" s="267">
        <v>4697</v>
      </c>
      <c r="K8" s="148">
        <v>4622</v>
      </c>
      <c r="L8" s="148">
        <v>4762</v>
      </c>
      <c r="M8" s="148">
        <v>4693</v>
      </c>
      <c r="N8" s="267">
        <v>4762</v>
      </c>
      <c r="O8" s="173"/>
      <c r="P8" s="180"/>
      <c r="Q8" s="171"/>
      <c r="R8" s="170"/>
    </row>
    <row r="9" spans="1:18" s="70" customFormat="1" ht="36.75" customHeight="1" thickBot="1">
      <c r="A9" s="423">
        <v>2</v>
      </c>
      <c r="B9" s="424" t="s">
        <v>281</v>
      </c>
      <c r="C9" s="425">
        <v>215</v>
      </c>
      <c r="D9" s="426">
        <v>36122</v>
      </c>
      <c r="E9" s="427" t="s">
        <v>823</v>
      </c>
      <c r="F9" s="427" t="s">
        <v>701</v>
      </c>
      <c r="G9" s="428">
        <v>3570</v>
      </c>
      <c r="H9" s="428" t="s">
        <v>717</v>
      </c>
      <c r="I9" s="428">
        <v>1369</v>
      </c>
      <c r="J9" s="429">
        <v>3570</v>
      </c>
      <c r="K9" s="430">
        <v>4096</v>
      </c>
      <c r="L9" s="430">
        <v>3748</v>
      </c>
      <c r="M9" s="430">
        <v>4092</v>
      </c>
      <c r="N9" s="429">
        <v>4096</v>
      </c>
      <c r="O9" s="425"/>
      <c r="P9" s="431"/>
      <c r="Q9" s="171"/>
      <c r="R9" s="170"/>
    </row>
    <row r="10" spans="1:18" s="70" customFormat="1" ht="36.75" customHeight="1">
      <c r="A10" s="415">
        <v>3</v>
      </c>
      <c r="B10" s="416" t="s">
        <v>282</v>
      </c>
      <c r="C10" s="417">
        <v>204</v>
      </c>
      <c r="D10" s="418">
        <v>35796</v>
      </c>
      <c r="E10" s="419" t="s">
        <v>822</v>
      </c>
      <c r="F10" s="419" t="s">
        <v>701</v>
      </c>
      <c r="G10" s="420" t="s">
        <v>717</v>
      </c>
      <c r="H10" s="420">
        <v>3548</v>
      </c>
      <c r="I10" s="420">
        <v>3816</v>
      </c>
      <c r="J10" s="421">
        <v>3816</v>
      </c>
      <c r="K10" s="420" t="s">
        <v>717</v>
      </c>
      <c r="L10" s="420" t="s">
        <v>717</v>
      </c>
      <c r="M10" s="420">
        <v>3543</v>
      </c>
      <c r="N10" s="421">
        <v>3816</v>
      </c>
      <c r="O10" s="417"/>
      <c r="P10" s="422"/>
      <c r="Q10" s="171"/>
      <c r="R10" s="170"/>
    </row>
    <row r="11" spans="1:18" s="70" customFormat="1" ht="36.75" customHeight="1">
      <c r="A11" s="77">
        <v>4</v>
      </c>
      <c r="B11" s="78" t="s">
        <v>283</v>
      </c>
      <c r="C11" s="173">
        <v>131</v>
      </c>
      <c r="D11" s="79">
        <v>35839</v>
      </c>
      <c r="E11" s="145" t="s">
        <v>818</v>
      </c>
      <c r="F11" s="145" t="s">
        <v>701</v>
      </c>
      <c r="G11" s="131">
        <v>3471</v>
      </c>
      <c r="H11" s="131" t="s">
        <v>717</v>
      </c>
      <c r="I11" s="131" t="s">
        <v>717</v>
      </c>
      <c r="J11" s="267">
        <v>3471</v>
      </c>
      <c r="K11" s="148">
        <v>3656</v>
      </c>
      <c r="L11" s="148">
        <v>3781</v>
      </c>
      <c r="M11" s="148" t="s">
        <v>717</v>
      </c>
      <c r="N11" s="267">
        <v>3781</v>
      </c>
      <c r="O11" s="173"/>
      <c r="P11" s="180"/>
      <c r="Q11" s="171"/>
      <c r="R11" s="170"/>
    </row>
    <row r="12" spans="1:18" s="70" customFormat="1" ht="36.75" customHeight="1">
      <c r="A12" s="77" t="s">
        <v>716</v>
      </c>
      <c r="B12" s="78" t="s">
        <v>284</v>
      </c>
      <c r="C12" s="173">
        <v>146</v>
      </c>
      <c r="D12" s="79">
        <v>35543</v>
      </c>
      <c r="E12" s="145" t="s">
        <v>825</v>
      </c>
      <c r="F12" s="145" t="s">
        <v>856</v>
      </c>
      <c r="G12" s="131"/>
      <c r="H12" s="131"/>
      <c r="I12" s="131"/>
      <c r="J12" s="267" t="s">
        <v>722</v>
      </c>
      <c r="K12" s="131"/>
      <c r="L12" s="131"/>
      <c r="M12" s="131"/>
      <c r="N12" s="267" t="s">
        <v>874</v>
      </c>
      <c r="O12" s="173"/>
      <c r="P12" s="180"/>
      <c r="Q12" s="171"/>
      <c r="R12" s="170"/>
    </row>
    <row r="13" spans="1:18" s="70" customFormat="1" ht="36.75" customHeight="1">
      <c r="A13" s="77"/>
      <c r="B13" s="78" t="s">
        <v>285</v>
      </c>
      <c r="C13" s="173" t="s">
        <v>722</v>
      </c>
      <c r="D13" s="79" t="s">
        <v>722</v>
      </c>
      <c r="E13" s="145" t="s">
        <v>722</v>
      </c>
      <c r="F13" s="145" t="s">
        <v>722</v>
      </c>
      <c r="G13" s="131"/>
      <c r="H13" s="131"/>
      <c r="I13" s="131"/>
      <c r="J13" s="267" t="s">
        <v>722</v>
      </c>
      <c r="K13" s="148"/>
      <c r="L13" s="148"/>
      <c r="M13" s="148"/>
      <c r="N13" s="267" t="s">
        <v>722</v>
      </c>
      <c r="O13" s="173"/>
      <c r="P13" s="180"/>
      <c r="Q13" s="171"/>
      <c r="R13" s="170"/>
    </row>
    <row r="14" spans="1:18" s="70" customFormat="1" ht="36.75" customHeight="1">
      <c r="A14" s="77"/>
      <c r="B14" s="78" t="s">
        <v>286</v>
      </c>
      <c r="C14" s="173" t="s">
        <v>722</v>
      </c>
      <c r="D14" s="79" t="s">
        <v>722</v>
      </c>
      <c r="E14" s="145" t="s">
        <v>722</v>
      </c>
      <c r="F14" s="145" t="s">
        <v>722</v>
      </c>
      <c r="G14" s="131"/>
      <c r="H14" s="131"/>
      <c r="I14" s="131"/>
      <c r="J14" s="267" t="s">
        <v>722</v>
      </c>
      <c r="K14" s="148"/>
      <c r="L14" s="148"/>
      <c r="M14" s="148"/>
      <c r="N14" s="267" t="s">
        <v>722</v>
      </c>
      <c r="O14" s="173"/>
      <c r="P14" s="180"/>
      <c r="Q14" s="171"/>
      <c r="R14" s="170"/>
    </row>
    <row r="15" spans="1:18" s="70" customFormat="1" ht="36.75" customHeight="1">
      <c r="A15" s="77"/>
      <c r="B15" s="78" t="s">
        <v>287</v>
      </c>
      <c r="C15" s="173" t="s">
        <v>722</v>
      </c>
      <c r="D15" s="79" t="s">
        <v>722</v>
      </c>
      <c r="E15" s="145" t="s">
        <v>722</v>
      </c>
      <c r="F15" s="145" t="s">
        <v>722</v>
      </c>
      <c r="G15" s="131"/>
      <c r="H15" s="131"/>
      <c r="I15" s="131"/>
      <c r="J15" s="267" t="s">
        <v>722</v>
      </c>
      <c r="K15" s="148"/>
      <c r="L15" s="148"/>
      <c r="M15" s="148"/>
      <c r="N15" s="267" t="s">
        <v>722</v>
      </c>
      <c r="O15" s="173"/>
      <c r="P15" s="180"/>
      <c r="Q15" s="171"/>
      <c r="R15" s="170"/>
    </row>
    <row r="16" spans="1:18" s="70" customFormat="1" ht="36.75" customHeight="1">
      <c r="A16" s="77"/>
      <c r="B16" s="78" t="s">
        <v>288</v>
      </c>
      <c r="C16" s="173" t="s">
        <v>722</v>
      </c>
      <c r="D16" s="79" t="s">
        <v>722</v>
      </c>
      <c r="E16" s="145" t="s">
        <v>722</v>
      </c>
      <c r="F16" s="145" t="s">
        <v>722</v>
      </c>
      <c r="G16" s="131"/>
      <c r="H16" s="131"/>
      <c r="I16" s="131"/>
      <c r="J16" s="267" t="s">
        <v>722</v>
      </c>
      <c r="K16" s="148"/>
      <c r="L16" s="148"/>
      <c r="M16" s="148"/>
      <c r="N16" s="267" t="s">
        <v>722</v>
      </c>
      <c r="O16" s="173"/>
      <c r="P16" s="180"/>
      <c r="Q16" s="171"/>
      <c r="R16" s="170"/>
    </row>
    <row r="17" spans="1:18" s="70" customFormat="1" ht="36.75" customHeight="1">
      <c r="A17" s="77"/>
      <c r="B17" s="78" t="s">
        <v>289</v>
      </c>
      <c r="C17" s="173" t="s">
        <v>722</v>
      </c>
      <c r="D17" s="79" t="s">
        <v>722</v>
      </c>
      <c r="E17" s="145" t="s">
        <v>722</v>
      </c>
      <c r="F17" s="145" t="s">
        <v>722</v>
      </c>
      <c r="G17" s="131"/>
      <c r="H17" s="131"/>
      <c r="I17" s="131"/>
      <c r="J17" s="267" t="s">
        <v>722</v>
      </c>
      <c r="K17" s="148"/>
      <c r="L17" s="148"/>
      <c r="M17" s="148"/>
      <c r="N17" s="267" t="s">
        <v>722</v>
      </c>
      <c r="O17" s="173"/>
      <c r="P17" s="180"/>
      <c r="Q17" s="171"/>
      <c r="R17" s="170"/>
    </row>
    <row r="18" spans="1:18" s="70" customFormat="1" ht="36.75" customHeight="1">
      <c r="A18" s="77"/>
      <c r="B18" s="78" t="s">
        <v>290</v>
      </c>
      <c r="C18" s="173" t="s">
        <v>722</v>
      </c>
      <c r="D18" s="79" t="s">
        <v>722</v>
      </c>
      <c r="E18" s="145" t="s">
        <v>722</v>
      </c>
      <c r="F18" s="145" t="s">
        <v>722</v>
      </c>
      <c r="G18" s="131"/>
      <c r="H18" s="131"/>
      <c r="I18" s="131"/>
      <c r="J18" s="267" t="s">
        <v>722</v>
      </c>
      <c r="K18" s="148"/>
      <c r="L18" s="148"/>
      <c r="M18" s="148"/>
      <c r="N18" s="267" t="s">
        <v>722</v>
      </c>
      <c r="O18" s="173"/>
      <c r="P18" s="180"/>
      <c r="Q18" s="171"/>
      <c r="R18" s="170"/>
    </row>
    <row r="19" spans="1:18" s="70" customFormat="1" ht="36.75" customHeight="1">
      <c r="A19" s="77"/>
      <c r="B19" s="78" t="s">
        <v>291</v>
      </c>
      <c r="C19" s="173" t="s">
        <v>722</v>
      </c>
      <c r="D19" s="79" t="s">
        <v>722</v>
      </c>
      <c r="E19" s="145" t="s">
        <v>722</v>
      </c>
      <c r="F19" s="145" t="s">
        <v>722</v>
      </c>
      <c r="G19" s="131"/>
      <c r="H19" s="131"/>
      <c r="I19" s="131"/>
      <c r="J19" s="267" t="s">
        <v>722</v>
      </c>
      <c r="K19" s="148"/>
      <c r="L19" s="148"/>
      <c r="M19" s="148"/>
      <c r="N19" s="267" t="s">
        <v>722</v>
      </c>
      <c r="O19" s="173"/>
      <c r="P19" s="180"/>
      <c r="Q19" s="171"/>
      <c r="R19" s="170"/>
    </row>
    <row r="20" spans="1:18" s="70" customFormat="1" ht="36.75" customHeight="1">
      <c r="A20" s="77"/>
      <c r="B20" s="78" t="s">
        <v>292</v>
      </c>
      <c r="C20" s="173" t="s">
        <v>722</v>
      </c>
      <c r="D20" s="79" t="s">
        <v>722</v>
      </c>
      <c r="E20" s="145" t="s">
        <v>722</v>
      </c>
      <c r="F20" s="145" t="s">
        <v>722</v>
      </c>
      <c r="G20" s="131"/>
      <c r="H20" s="131"/>
      <c r="I20" s="131"/>
      <c r="J20" s="267" t="s">
        <v>722</v>
      </c>
      <c r="K20" s="148"/>
      <c r="L20" s="148"/>
      <c r="M20" s="148"/>
      <c r="N20" s="267" t="s">
        <v>722</v>
      </c>
      <c r="O20" s="173"/>
      <c r="P20" s="180"/>
      <c r="Q20" s="171"/>
      <c r="R20" s="170"/>
    </row>
    <row r="21" spans="1:18" s="70" customFormat="1" ht="36.75" customHeight="1">
      <c r="A21" s="77"/>
      <c r="B21" s="78" t="s">
        <v>293</v>
      </c>
      <c r="C21" s="173" t="s">
        <v>722</v>
      </c>
      <c r="D21" s="79" t="s">
        <v>722</v>
      </c>
      <c r="E21" s="145" t="s">
        <v>722</v>
      </c>
      <c r="F21" s="145" t="s">
        <v>722</v>
      </c>
      <c r="G21" s="131"/>
      <c r="H21" s="131"/>
      <c r="I21" s="131"/>
      <c r="J21" s="267" t="s">
        <v>722</v>
      </c>
      <c r="K21" s="148"/>
      <c r="L21" s="148"/>
      <c r="M21" s="148"/>
      <c r="N21" s="267" t="s">
        <v>722</v>
      </c>
      <c r="O21" s="173"/>
      <c r="P21" s="180"/>
      <c r="Q21" s="171"/>
      <c r="R21" s="170"/>
    </row>
    <row r="22" spans="1:18" s="70" customFormat="1" ht="36.75" customHeight="1">
      <c r="A22" s="77"/>
      <c r="B22" s="78" t="s">
        <v>294</v>
      </c>
      <c r="C22" s="173" t="s">
        <v>722</v>
      </c>
      <c r="D22" s="79" t="s">
        <v>722</v>
      </c>
      <c r="E22" s="145" t="s">
        <v>722</v>
      </c>
      <c r="F22" s="145" t="s">
        <v>722</v>
      </c>
      <c r="G22" s="131"/>
      <c r="H22" s="131"/>
      <c r="I22" s="131"/>
      <c r="J22" s="267" t="s">
        <v>722</v>
      </c>
      <c r="K22" s="148"/>
      <c r="L22" s="148"/>
      <c r="M22" s="148"/>
      <c r="N22" s="267" t="s">
        <v>722</v>
      </c>
      <c r="O22" s="173"/>
      <c r="P22" s="180"/>
      <c r="Q22" s="171"/>
      <c r="R22" s="170"/>
    </row>
    <row r="23" spans="1:18" s="70" customFormat="1" ht="36.75" customHeight="1">
      <c r="A23" s="77"/>
      <c r="B23" s="78" t="s">
        <v>295</v>
      </c>
      <c r="C23" s="173" t="s">
        <v>722</v>
      </c>
      <c r="D23" s="79" t="s">
        <v>722</v>
      </c>
      <c r="E23" s="145" t="s">
        <v>722</v>
      </c>
      <c r="F23" s="145" t="s">
        <v>722</v>
      </c>
      <c r="G23" s="131"/>
      <c r="H23" s="131"/>
      <c r="I23" s="131"/>
      <c r="J23" s="267" t="s">
        <v>722</v>
      </c>
      <c r="K23" s="148"/>
      <c r="L23" s="148"/>
      <c r="M23" s="148"/>
      <c r="N23" s="267" t="s">
        <v>722</v>
      </c>
      <c r="O23" s="173"/>
      <c r="P23" s="180"/>
      <c r="Q23" s="171"/>
      <c r="R23" s="170"/>
    </row>
    <row r="24" spans="1:18" s="70" customFormat="1" ht="36.75" customHeight="1">
      <c r="A24" s="77"/>
      <c r="B24" s="78" t="s">
        <v>296</v>
      </c>
      <c r="C24" s="173" t="s">
        <v>722</v>
      </c>
      <c r="D24" s="79" t="s">
        <v>722</v>
      </c>
      <c r="E24" s="145" t="s">
        <v>722</v>
      </c>
      <c r="F24" s="145" t="s">
        <v>722</v>
      </c>
      <c r="G24" s="131"/>
      <c r="H24" s="131"/>
      <c r="I24" s="131"/>
      <c r="J24" s="267" t="s">
        <v>722</v>
      </c>
      <c r="K24" s="148"/>
      <c r="L24" s="148"/>
      <c r="M24" s="148"/>
      <c r="N24" s="267" t="s">
        <v>722</v>
      </c>
      <c r="O24" s="173"/>
      <c r="P24" s="180"/>
      <c r="Q24" s="171"/>
      <c r="R24" s="170"/>
    </row>
    <row r="25" spans="1:18" s="70" customFormat="1" ht="36.75" customHeight="1">
      <c r="A25" s="77"/>
      <c r="B25" s="78" t="s">
        <v>297</v>
      </c>
      <c r="C25" s="173" t="s">
        <v>722</v>
      </c>
      <c r="D25" s="79" t="s">
        <v>722</v>
      </c>
      <c r="E25" s="145" t="s">
        <v>722</v>
      </c>
      <c r="F25" s="145" t="s">
        <v>722</v>
      </c>
      <c r="G25" s="131"/>
      <c r="H25" s="131"/>
      <c r="I25" s="131"/>
      <c r="J25" s="267" t="s">
        <v>722</v>
      </c>
      <c r="K25" s="148"/>
      <c r="L25" s="148"/>
      <c r="M25" s="148"/>
      <c r="N25" s="267" t="s">
        <v>722</v>
      </c>
      <c r="O25" s="173"/>
      <c r="P25" s="180"/>
      <c r="Q25" s="171"/>
      <c r="R25" s="170"/>
    </row>
    <row r="26" spans="1:18" s="70" customFormat="1" ht="36.75" customHeight="1">
      <c r="A26" s="77"/>
      <c r="B26" s="78" t="s">
        <v>298</v>
      </c>
      <c r="C26" s="173" t="s">
        <v>722</v>
      </c>
      <c r="D26" s="79" t="s">
        <v>722</v>
      </c>
      <c r="E26" s="145" t="s">
        <v>722</v>
      </c>
      <c r="F26" s="145" t="s">
        <v>722</v>
      </c>
      <c r="G26" s="131"/>
      <c r="H26" s="131"/>
      <c r="I26" s="131"/>
      <c r="J26" s="267" t="s">
        <v>722</v>
      </c>
      <c r="K26" s="148"/>
      <c r="L26" s="148"/>
      <c r="M26" s="148"/>
      <c r="N26" s="267" t="s">
        <v>722</v>
      </c>
      <c r="O26" s="173"/>
      <c r="P26" s="180"/>
      <c r="Q26" s="171"/>
      <c r="R26" s="170"/>
    </row>
    <row r="27" spans="1:18" s="70" customFormat="1" ht="36.75" customHeight="1">
      <c r="A27" s="77"/>
      <c r="B27" s="78" t="s">
        <v>299</v>
      </c>
      <c r="C27" s="173" t="s">
        <v>722</v>
      </c>
      <c r="D27" s="79" t="s">
        <v>722</v>
      </c>
      <c r="E27" s="145" t="s">
        <v>722</v>
      </c>
      <c r="F27" s="145" t="s">
        <v>722</v>
      </c>
      <c r="G27" s="131"/>
      <c r="H27" s="131"/>
      <c r="I27" s="131"/>
      <c r="J27" s="267" t="s">
        <v>722</v>
      </c>
      <c r="K27" s="148"/>
      <c r="L27" s="148"/>
      <c r="M27" s="148"/>
      <c r="N27" s="267" t="s">
        <v>722</v>
      </c>
      <c r="O27" s="173"/>
      <c r="P27" s="180"/>
      <c r="Q27" s="171"/>
      <c r="R27" s="170"/>
    </row>
    <row r="28" spans="1:18" s="70" customFormat="1" ht="36.75" customHeight="1">
      <c r="A28" s="77"/>
      <c r="B28" s="78" t="s">
        <v>300</v>
      </c>
      <c r="C28" s="173" t="s">
        <v>722</v>
      </c>
      <c r="D28" s="79" t="s">
        <v>722</v>
      </c>
      <c r="E28" s="145" t="s">
        <v>722</v>
      </c>
      <c r="F28" s="145" t="s">
        <v>722</v>
      </c>
      <c r="G28" s="131"/>
      <c r="H28" s="131"/>
      <c r="I28" s="131"/>
      <c r="J28" s="267" t="s">
        <v>722</v>
      </c>
      <c r="K28" s="148"/>
      <c r="L28" s="148"/>
      <c r="M28" s="148"/>
      <c r="N28" s="267" t="s">
        <v>722</v>
      </c>
      <c r="O28" s="173"/>
      <c r="P28" s="180"/>
      <c r="Q28" s="171"/>
      <c r="R28" s="170"/>
    </row>
    <row r="29" spans="1:18" s="70" customFormat="1" ht="36.75" customHeight="1">
      <c r="A29" s="77"/>
      <c r="B29" s="78" t="s">
        <v>301</v>
      </c>
      <c r="C29" s="173" t="s">
        <v>722</v>
      </c>
      <c r="D29" s="79" t="s">
        <v>722</v>
      </c>
      <c r="E29" s="145" t="s">
        <v>722</v>
      </c>
      <c r="F29" s="145" t="s">
        <v>722</v>
      </c>
      <c r="G29" s="131"/>
      <c r="H29" s="131"/>
      <c r="I29" s="131"/>
      <c r="J29" s="267" t="s">
        <v>722</v>
      </c>
      <c r="K29" s="148"/>
      <c r="L29" s="148"/>
      <c r="M29" s="148"/>
      <c r="N29" s="267" t="s">
        <v>722</v>
      </c>
      <c r="O29" s="173"/>
      <c r="P29" s="180"/>
      <c r="Q29" s="171"/>
      <c r="R29" s="170"/>
    </row>
    <row r="30" spans="1:18" s="70" customFormat="1" ht="36.75" customHeight="1">
      <c r="A30" s="77"/>
      <c r="B30" s="78" t="s">
        <v>302</v>
      </c>
      <c r="C30" s="173" t="s">
        <v>722</v>
      </c>
      <c r="D30" s="79" t="s">
        <v>722</v>
      </c>
      <c r="E30" s="145" t="s">
        <v>722</v>
      </c>
      <c r="F30" s="145" t="s">
        <v>722</v>
      </c>
      <c r="G30" s="131"/>
      <c r="H30" s="131"/>
      <c r="I30" s="131"/>
      <c r="J30" s="267" t="s">
        <v>722</v>
      </c>
      <c r="K30" s="148"/>
      <c r="L30" s="148"/>
      <c r="M30" s="148"/>
      <c r="N30" s="267" t="s">
        <v>722</v>
      </c>
      <c r="O30" s="173"/>
      <c r="P30" s="180"/>
      <c r="Q30" s="171"/>
      <c r="R30" s="170"/>
    </row>
    <row r="31" spans="1:18" s="70" customFormat="1" ht="36.75" customHeight="1">
      <c r="A31" s="77"/>
      <c r="B31" s="78" t="s">
        <v>303</v>
      </c>
      <c r="C31" s="173" t="s">
        <v>722</v>
      </c>
      <c r="D31" s="79" t="s">
        <v>722</v>
      </c>
      <c r="E31" s="145" t="s">
        <v>722</v>
      </c>
      <c r="F31" s="145" t="s">
        <v>722</v>
      </c>
      <c r="G31" s="131"/>
      <c r="H31" s="131"/>
      <c r="I31" s="131"/>
      <c r="J31" s="267" t="s">
        <v>722</v>
      </c>
      <c r="K31" s="148"/>
      <c r="L31" s="148"/>
      <c r="M31" s="148"/>
      <c r="N31" s="267" t="s">
        <v>722</v>
      </c>
      <c r="O31" s="173"/>
      <c r="P31" s="180"/>
      <c r="Q31" s="171"/>
      <c r="R31" s="170"/>
    </row>
    <row r="32" spans="1:18" s="70" customFormat="1" ht="36.75" customHeight="1">
      <c r="A32" s="77"/>
      <c r="B32" s="78" t="s">
        <v>304</v>
      </c>
      <c r="C32" s="173" t="s">
        <v>722</v>
      </c>
      <c r="D32" s="79" t="s">
        <v>722</v>
      </c>
      <c r="E32" s="145" t="s">
        <v>722</v>
      </c>
      <c r="F32" s="145" t="s">
        <v>722</v>
      </c>
      <c r="G32" s="131"/>
      <c r="H32" s="131"/>
      <c r="I32" s="131"/>
      <c r="J32" s="267" t="s">
        <v>722</v>
      </c>
      <c r="K32" s="148"/>
      <c r="L32" s="148"/>
      <c r="M32" s="148"/>
      <c r="N32" s="267" t="s">
        <v>722</v>
      </c>
      <c r="O32" s="173"/>
      <c r="P32" s="180"/>
      <c r="Q32" s="171"/>
      <c r="R32" s="170"/>
    </row>
    <row r="33" spans="1:18" s="70" customFormat="1" ht="36.75" customHeight="1">
      <c r="A33" s="77"/>
      <c r="B33" s="78" t="s">
        <v>370</v>
      </c>
      <c r="C33" s="173" t="s">
        <v>722</v>
      </c>
      <c r="D33" s="79" t="s">
        <v>722</v>
      </c>
      <c r="E33" s="145" t="s">
        <v>722</v>
      </c>
      <c r="F33" s="145" t="s">
        <v>722</v>
      </c>
      <c r="G33" s="131"/>
      <c r="H33" s="131"/>
      <c r="I33" s="131"/>
      <c r="J33" s="267" t="s">
        <v>722</v>
      </c>
      <c r="K33" s="148"/>
      <c r="L33" s="148"/>
      <c r="M33" s="148"/>
      <c r="N33" s="267" t="s">
        <v>722</v>
      </c>
      <c r="O33" s="173"/>
      <c r="P33" s="180"/>
      <c r="Q33" s="171"/>
      <c r="R33" s="170"/>
    </row>
    <row r="34" spans="1:18" s="70" customFormat="1" ht="36.75" customHeight="1">
      <c r="A34" s="77"/>
      <c r="B34" s="78" t="s">
        <v>371</v>
      </c>
      <c r="C34" s="173" t="s">
        <v>722</v>
      </c>
      <c r="D34" s="79" t="s">
        <v>722</v>
      </c>
      <c r="E34" s="145" t="s">
        <v>722</v>
      </c>
      <c r="F34" s="145" t="s">
        <v>722</v>
      </c>
      <c r="G34" s="131"/>
      <c r="H34" s="131"/>
      <c r="I34" s="131"/>
      <c r="J34" s="267" t="s">
        <v>722</v>
      </c>
      <c r="K34" s="148"/>
      <c r="L34" s="148"/>
      <c r="M34" s="148"/>
      <c r="N34" s="267" t="s">
        <v>722</v>
      </c>
      <c r="O34" s="173"/>
      <c r="P34" s="180"/>
      <c r="Q34" s="171"/>
      <c r="R34" s="170"/>
    </row>
    <row r="35" spans="1:18" s="70" customFormat="1" ht="36.75" customHeight="1">
      <c r="A35" s="77"/>
      <c r="B35" s="78" t="s">
        <v>372</v>
      </c>
      <c r="C35" s="173" t="s">
        <v>722</v>
      </c>
      <c r="D35" s="79" t="s">
        <v>722</v>
      </c>
      <c r="E35" s="145" t="s">
        <v>722</v>
      </c>
      <c r="F35" s="145" t="s">
        <v>722</v>
      </c>
      <c r="G35" s="131"/>
      <c r="H35" s="131"/>
      <c r="I35" s="131"/>
      <c r="J35" s="267" t="s">
        <v>722</v>
      </c>
      <c r="K35" s="148"/>
      <c r="L35" s="148"/>
      <c r="M35" s="148"/>
      <c r="N35" s="267" t="s">
        <v>722</v>
      </c>
      <c r="O35" s="173"/>
      <c r="P35" s="180"/>
      <c r="Q35" s="171"/>
      <c r="R35" s="170"/>
    </row>
    <row r="36" spans="1:18" s="70" customFormat="1" ht="36.75" customHeight="1">
      <c r="A36" s="77"/>
      <c r="B36" s="78" t="s">
        <v>373</v>
      </c>
      <c r="C36" s="173" t="s">
        <v>722</v>
      </c>
      <c r="D36" s="79" t="s">
        <v>722</v>
      </c>
      <c r="E36" s="145" t="s">
        <v>722</v>
      </c>
      <c r="F36" s="145" t="s">
        <v>722</v>
      </c>
      <c r="G36" s="131"/>
      <c r="H36" s="131"/>
      <c r="I36" s="131"/>
      <c r="J36" s="267" t="s">
        <v>722</v>
      </c>
      <c r="K36" s="148"/>
      <c r="L36" s="148"/>
      <c r="M36" s="148"/>
      <c r="N36" s="267" t="s">
        <v>722</v>
      </c>
      <c r="O36" s="173"/>
      <c r="P36" s="180"/>
      <c r="Q36" s="171"/>
      <c r="R36" s="170"/>
    </row>
    <row r="37" spans="1:18" s="70" customFormat="1" ht="36.75" customHeight="1">
      <c r="A37" s="77"/>
      <c r="B37" s="78" t="s">
        <v>374</v>
      </c>
      <c r="C37" s="173" t="s">
        <v>722</v>
      </c>
      <c r="D37" s="79" t="s">
        <v>722</v>
      </c>
      <c r="E37" s="145" t="s">
        <v>722</v>
      </c>
      <c r="F37" s="145" t="s">
        <v>722</v>
      </c>
      <c r="G37" s="131"/>
      <c r="H37" s="131"/>
      <c r="I37" s="131"/>
      <c r="J37" s="267" t="s">
        <v>722</v>
      </c>
      <c r="K37" s="148"/>
      <c r="L37" s="148"/>
      <c r="M37" s="148"/>
      <c r="N37" s="267" t="s">
        <v>722</v>
      </c>
      <c r="O37" s="173"/>
      <c r="P37" s="180"/>
      <c r="Q37" s="171"/>
      <c r="R37" s="170"/>
    </row>
    <row r="38" spans="1:18" s="70" customFormat="1" ht="36.75" customHeight="1">
      <c r="A38" s="77"/>
      <c r="B38" s="78" t="s">
        <v>375</v>
      </c>
      <c r="C38" s="173" t="s">
        <v>722</v>
      </c>
      <c r="D38" s="79" t="s">
        <v>722</v>
      </c>
      <c r="E38" s="145" t="s">
        <v>722</v>
      </c>
      <c r="F38" s="145" t="s">
        <v>722</v>
      </c>
      <c r="G38" s="131"/>
      <c r="H38" s="131"/>
      <c r="I38" s="131"/>
      <c r="J38" s="267" t="s">
        <v>722</v>
      </c>
      <c r="K38" s="148"/>
      <c r="L38" s="148"/>
      <c r="M38" s="148"/>
      <c r="N38" s="267" t="s">
        <v>722</v>
      </c>
      <c r="O38" s="173"/>
      <c r="P38" s="180"/>
      <c r="Q38" s="171"/>
      <c r="R38" s="170"/>
    </row>
    <row r="39" spans="1:18" s="70" customFormat="1" ht="36.75" customHeight="1">
      <c r="A39" s="77"/>
      <c r="B39" s="78" t="s">
        <v>376</v>
      </c>
      <c r="C39" s="173" t="s">
        <v>722</v>
      </c>
      <c r="D39" s="79" t="s">
        <v>722</v>
      </c>
      <c r="E39" s="145" t="s">
        <v>722</v>
      </c>
      <c r="F39" s="145" t="s">
        <v>722</v>
      </c>
      <c r="G39" s="131"/>
      <c r="H39" s="131"/>
      <c r="I39" s="131"/>
      <c r="J39" s="267" t="s">
        <v>722</v>
      </c>
      <c r="K39" s="148"/>
      <c r="L39" s="148"/>
      <c r="M39" s="148"/>
      <c r="N39" s="267" t="s">
        <v>722</v>
      </c>
      <c r="O39" s="173"/>
      <c r="P39" s="180"/>
      <c r="Q39" s="171"/>
      <c r="R39" s="170"/>
    </row>
    <row r="40" spans="1:18" s="70" customFormat="1" ht="36.75" customHeight="1">
      <c r="A40" s="77"/>
      <c r="B40" s="78" t="s">
        <v>377</v>
      </c>
      <c r="C40" s="173" t="s">
        <v>722</v>
      </c>
      <c r="D40" s="79" t="s">
        <v>722</v>
      </c>
      <c r="E40" s="145" t="s">
        <v>722</v>
      </c>
      <c r="F40" s="145" t="s">
        <v>722</v>
      </c>
      <c r="G40" s="131"/>
      <c r="H40" s="131"/>
      <c r="I40" s="131"/>
      <c r="J40" s="267" t="s">
        <v>722</v>
      </c>
      <c r="K40" s="148"/>
      <c r="L40" s="148"/>
      <c r="M40" s="148"/>
      <c r="N40" s="267" t="s">
        <v>722</v>
      </c>
      <c r="O40" s="173"/>
      <c r="P40" s="180"/>
      <c r="Q40" s="171"/>
      <c r="R40" s="170"/>
    </row>
    <row r="41" spans="1:18" s="70" customFormat="1" ht="36.75" customHeight="1">
      <c r="A41" s="77"/>
      <c r="B41" s="78" t="s">
        <v>378</v>
      </c>
      <c r="C41" s="173" t="s">
        <v>722</v>
      </c>
      <c r="D41" s="79" t="s">
        <v>722</v>
      </c>
      <c r="E41" s="145" t="s">
        <v>722</v>
      </c>
      <c r="F41" s="145" t="s">
        <v>722</v>
      </c>
      <c r="G41" s="131"/>
      <c r="H41" s="131"/>
      <c r="I41" s="131"/>
      <c r="J41" s="267" t="s">
        <v>722</v>
      </c>
      <c r="K41" s="148"/>
      <c r="L41" s="148"/>
      <c r="M41" s="148"/>
      <c r="N41" s="267" t="s">
        <v>722</v>
      </c>
      <c r="O41" s="173"/>
      <c r="P41" s="180"/>
      <c r="Q41" s="171"/>
      <c r="R41" s="170"/>
    </row>
    <row r="42" spans="1:18" s="71" customFormat="1" ht="30.75" customHeight="1">
      <c r="A42" s="568" t="s">
        <v>4</v>
      </c>
      <c r="B42" s="568"/>
      <c r="C42" s="568"/>
      <c r="D42" s="568"/>
      <c r="E42" s="72" t="s">
        <v>0</v>
      </c>
      <c r="F42" s="72" t="s">
        <v>1</v>
      </c>
      <c r="G42" s="569" t="s">
        <v>2</v>
      </c>
      <c r="H42" s="569"/>
      <c r="I42" s="569"/>
      <c r="J42" s="569"/>
      <c r="K42" s="569"/>
      <c r="L42" s="569"/>
      <c r="M42" s="569"/>
      <c r="N42" s="569" t="s">
        <v>3</v>
      </c>
      <c r="O42" s="569"/>
      <c r="P42" s="72"/>
      <c r="Q42" s="171"/>
      <c r="R42" s="170"/>
    </row>
    <row r="45" spans="17:18" ht="12.75">
      <c r="Q45" s="172"/>
      <c r="R45" s="72"/>
    </row>
    <row r="46" spans="17:18" ht="12.75">
      <c r="Q46" s="172"/>
      <c r="R46" s="72"/>
    </row>
    <row r="47" spans="17:18" ht="12.75">
      <c r="Q47" s="172"/>
      <c r="R47" s="72"/>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sheetData>
  <sheetProtection/>
  <mergeCells count="26">
    <mergeCell ref="F6:F7"/>
    <mergeCell ref="G6:M6"/>
    <mergeCell ref="N6:N7"/>
    <mergeCell ref="O6:O7"/>
    <mergeCell ref="P6:P7"/>
    <mergeCell ref="A42:D42"/>
    <mergeCell ref="G42:M42"/>
    <mergeCell ref="N42:O42"/>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I3:J3"/>
    <mergeCell ref="M3:O3"/>
  </mergeCell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AG50"/>
  <sheetViews>
    <sheetView view="pageBreakPreview" zoomScale="40" zoomScaleNormal="50" zoomScaleSheetLayoutView="40" workbookViewId="0" topLeftCell="A1">
      <selection activeCell="A1" sqref="A1:P1"/>
    </sheetView>
  </sheetViews>
  <sheetFormatPr defaultColWidth="9.140625" defaultRowHeight="12.75"/>
  <cols>
    <col min="1" max="1" width="10.140625" style="23" customWidth="1"/>
    <col min="2" max="2" width="17.28125" style="23" hidden="1" customWidth="1"/>
    <col min="3" max="3" width="12.28125" style="23" customWidth="1"/>
    <col min="4" max="4" width="20.8515625" style="53" customWidth="1"/>
    <col min="5" max="5" width="34.57421875" style="23" customWidth="1"/>
    <col min="6" max="6" width="17.7109375" style="23" bestFit="1" customWidth="1"/>
    <col min="7" max="24" width="16.140625" style="52" customWidth="1"/>
    <col min="25" max="25" width="14.8515625" style="54" customWidth="1"/>
    <col min="26" max="26" width="14.140625" style="55" customWidth="1"/>
    <col min="27" max="27" width="17.00390625" style="23" customWidth="1"/>
    <col min="28" max="31" width="9.140625" style="52" customWidth="1"/>
    <col min="32" max="32" width="9.140625" style="169" hidden="1" customWidth="1"/>
    <col min="33" max="33" width="9.140625" style="167" hidden="1" customWidth="1"/>
    <col min="34" max="16384" width="9.140625" style="52" customWidth="1"/>
  </cols>
  <sheetData>
    <row r="1" spans="1:33" s="10" customFormat="1" ht="69.75" customHeight="1">
      <c r="A1" s="570" t="s">
        <v>726</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F1" s="169">
        <v>60</v>
      </c>
      <c r="AG1" s="167">
        <v>1</v>
      </c>
    </row>
    <row r="2" spans="1:33" s="10" customFormat="1" ht="36.75" customHeight="1">
      <c r="A2" s="571" t="s">
        <v>666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F2" s="169">
        <v>62</v>
      </c>
      <c r="AG2" s="167">
        <v>2</v>
      </c>
    </row>
    <row r="3" spans="1:33" s="64" customFormat="1" ht="23.25" customHeight="1">
      <c r="A3" s="572" t="s">
        <v>94</v>
      </c>
      <c r="B3" s="572"/>
      <c r="C3" s="572"/>
      <c r="D3" s="572"/>
      <c r="E3" s="573" t="s">
        <v>188</v>
      </c>
      <c r="F3" s="573"/>
      <c r="G3" s="62"/>
      <c r="H3" s="62"/>
      <c r="I3" s="62"/>
      <c r="J3" s="62"/>
      <c r="K3" s="62"/>
      <c r="L3" s="582" t="s">
        <v>776</v>
      </c>
      <c r="M3" s="582"/>
      <c r="N3" s="574" t="s">
        <v>679</v>
      </c>
      <c r="O3" s="575"/>
      <c r="P3" s="577"/>
      <c r="Q3" s="577"/>
      <c r="R3" s="577"/>
      <c r="S3" s="62"/>
      <c r="T3" s="63"/>
      <c r="U3" s="572" t="s">
        <v>424</v>
      </c>
      <c r="V3" s="572"/>
      <c r="W3" s="576">
        <v>165</v>
      </c>
      <c r="X3" s="576"/>
      <c r="Y3" s="576"/>
      <c r="Z3" s="576"/>
      <c r="AA3" s="576"/>
      <c r="AF3" s="169">
        <v>64</v>
      </c>
      <c r="AG3" s="167">
        <v>3</v>
      </c>
    </row>
    <row r="4" spans="1:33" s="64" customFormat="1" ht="23.25" customHeight="1">
      <c r="A4" s="586" t="s">
        <v>96</v>
      </c>
      <c r="B4" s="586"/>
      <c r="C4" s="586"/>
      <c r="D4" s="586"/>
      <c r="E4" s="587" t="s">
        <v>777</v>
      </c>
      <c r="F4" s="587"/>
      <c r="G4" s="65"/>
      <c r="H4" s="65"/>
      <c r="I4" s="65"/>
      <c r="J4" s="65"/>
      <c r="K4" s="65"/>
      <c r="L4" s="65"/>
      <c r="M4" s="65"/>
      <c r="N4" s="65"/>
      <c r="O4" s="65"/>
      <c r="P4" s="65"/>
      <c r="Q4" s="65"/>
      <c r="R4" s="65"/>
      <c r="S4" s="65"/>
      <c r="T4" s="65"/>
      <c r="U4" s="586" t="s">
        <v>92</v>
      </c>
      <c r="V4" s="586"/>
      <c r="W4" s="581" t="s">
        <v>778</v>
      </c>
      <c r="X4" s="581"/>
      <c r="Y4" s="581"/>
      <c r="Z4" s="581"/>
      <c r="AA4" s="581"/>
      <c r="AF4" s="169">
        <v>66</v>
      </c>
      <c r="AG4" s="167">
        <v>4</v>
      </c>
    </row>
    <row r="5" spans="1:33"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585">
        <v>41804.65510590278</v>
      </c>
      <c r="Z5" s="585"/>
      <c r="AA5" s="585"/>
      <c r="AF5" s="169">
        <v>68</v>
      </c>
      <c r="AG5" s="167">
        <v>5</v>
      </c>
    </row>
    <row r="6" spans="1:33" ht="22.5" customHeight="1">
      <c r="A6" s="578" t="s">
        <v>5</v>
      </c>
      <c r="B6" s="580"/>
      <c r="C6" s="578" t="s">
        <v>81</v>
      </c>
      <c r="D6" s="578" t="s">
        <v>18</v>
      </c>
      <c r="E6" s="578" t="s">
        <v>6</v>
      </c>
      <c r="F6" s="578" t="s">
        <v>312</v>
      </c>
      <c r="G6" s="584" t="s">
        <v>19</v>
      </c>
      <c r="H6" s="584"/>
      <c r="I6" s="584"/>
      <c r="J6" s="584"/>
      <c r="K6" s="584"/>
      <c r="L6" s="584"/>
      <c r="M6" s="584"/>
      <c r="N6" s="584"/>
      <c r="O6" s="584"/>
      <c r="P6" s="584"/>
      <c r="Q6" s="584"/>
      <c r="R6" s="584"/>
      <c r="S6" s="584"/>
      <c r="T6" s="584"/>
      <c r="U6" s="584"/>
      <c r="V6" s="584"/>
      <c r="W6" s="584"/>
      <c r="X6" s="584"/>
      <c r="Y6" s="583" t="s">
        <v>7</v>
      </c>
      <c r="Z6" s="588" t="s">
        <v>111</v>
      </c>
      <c r="AA6" s="578" t="s">
        <v>8</v>
      </c>
      <c r="AF6" s="169">
        <v>70</v>
      </c>
      <c r="AG6" s="167">
        <v>6</v>
      </c>
    </row>
    <row r="7" spans="1:33" ht="54.75" customHeight="1">
      <c r="A7" s="579"/>
      <c r="B7" s="580"/>
      <c r="C7" s="579"/>
      <c r="D7" s="579"/>
      <c r="E7" s="579"/>
      <c r="F7" s="579"/>
      <c r="G7" s="269">
        <v>140</v>
      </c>
      <c r="H7" s="269">
        <v>145</v>
      </c>
      <c r="I7" s="269">
        <v>150</v>
      </c>
      <c r="J7" s="269">
        <v>155</v>
      </c>
      <c r="K7" s="269">
        <v>160</v>
      </c>
      <c r="L7" s="269">
        <v>165</v>
      </c>
      <c r="M7" s="269">
        <v>168</v>
      </c>
      <c r="N7" s="269">
        <v>171</v>
      </c>
      <c r="O7" s="269">
        <v>175</v>
      </c>
      <c r="P7" s="269">
        <v>179</v>
      </c>
      <c r="Q7" s="269"/>
      <c r="R7" s="269"/>
      <c r="S7" s="269"/>
      <c r="T7" s="269"/>
      <c r="U7" s="269"/>
      <c r="V7" s="269"/>
      <c r="W7" s="269"/>
      <c r="X7" s="269"/>
      <c r="Y7" s="583"/>
      <c r="Z7" s="588"/>
      <c r="AA7" s="579"/>
      <c r="AF7" s="169">
        <v>72</v>
      </c>
      <c r="AG7" s="167">
        <v>7</v>
      </c>
    </row>
    <row r="8" spans="1:33" s="18" customFormat="1" ht="54" customHeight="1" thickBot="1">
      <c r="A8" s="445">
        <v>1</v>
      </c>
      <c r="B8" s="446" t="s">
        <v>395</v>
      </c>
      <c r="C8" s="447">
        <v>199</v>
      </c>
      <c r="D8" s="448">
        <v>34882</v>
      </c>
      <c r="E8" s="449" t="s">
        <v>712</v>
      </c>
      <c r="F8" s="449" t="s">
        <v>711</v>
      </c>
      <c r="G8" s="450"/>
      <c r="H8" s="451"/>
      <c r="I8" s="450"/>
      <c r="J8" s="452"/>
      <c r="K8" s="450"/>
      <c r="L8" s="452" t="s">
        <v>715</v>
      </c>
      <c r="M8" s="450" t="s">
        <v>716</v>
      </c>
      <c r="N8" s="452" t="s">
        <v>715</v>
      </c>
      <c r="O8" s="450" t="s">
        <v>715</v>
      </c>
      <c r="P8" s="452" t="s">
        <v>875</v>
      </c>
      <c r="Q8" s="450"/>
      <c r="R8" s="452"/>
      <c r="S8" s="450"/>
      <c r="T8" s="452"/>
      <c r="U8" s="456"/>
      <c r="V8" s="457"/>
      <c r="W8" s="456"/>
      <c r="X8" s="457"/>
      <c r="Y8" s="453">
        <v>175</v>
      </c>
      <c r="Z8" s="454"/>
      <c r="AA8" s="455">
        <v>1</v>
      </c>
      <c r="AF8" s="169">
        <v>74</v>
      </c>
      <c r="AG8" s="167">
        <v>8</v>
      </c>
    </row>
    <row r="9" spans="1:33" s="18" customFormat="1" ht="54" customHeight="1">
      <c r="A9" s="434">
        <v>2</v>
      </c>
      <c r="B9" s="435" t="s">
        <v>396</v>
      </c>
      <c r="C9" s="436">
        <v>230</v>
      </c>
      <c r="D9" s="437">
        <v>36060</v>
      </c>
      <c r="E9" s="438" t="s">
        <v>847</v>
      </c>
      <c r="F9" s="438" t="s">
        <v>701</v>
      </c>
      <c r="G9" s="439"/>
      <c r="H9" s="440"/>
      <c r="I9" s="439"/>
      <c r="J9" s="441" t="s">
        <v>715</v>
      </c>
      <c r="K9" s="439" t="s">
        <v>715</v>
      </c>
      <c r="L9" s="441" t="s">
        <v>875</v>
      </c>
      <c r="M9" s="439"/>
      <c r="N9" s="441"/>
      <c r="O9" s="439"/>
      <c r="P9" s="441"/>
      <c r="Q9" s="439"/>
      <c r="R9" s="441"/>
      <c r="S9" s="439"/>
      <c r="T9" s="441"/>
      <c r="U9" s="439"/>
      <c r="V9" s="441"/>
      <c r="W9" s="439"/>
      <c r="X9" s="441"/>
      <c r="Y9" s="442">
        <v>160</v>
      </c>
      <c r="Z9" s="443"/>
      <c r="AA9" s="444">
        <v>2</v>
      </c>
      <c r="AF9" s="169">
        <v>76</v>
      </c>
      <c r="AG9" s="167">
        <v>9</v>
      </c>
    </row>
    <row r="10" spans="1:33" s="18" customFormat="1" ht="54" customHeight="1">
      <c r="A10" s="196">
        <v>3</v>
      </c>
      <c r="B10" s="130" t="s">
        <v>397</v>
      </c>
      <c r="C10" s="197">
        <v>206</v>
      </c>
      <c r="D10" s="198">
        <v>35431</v>
      </c>
      <c r="E10" s="199" t="s">
        <v>839</v>
      </c>
      <c r="F10" s="199" t="s">
        <v>856</v>
      </c>
      <c r="G10" s="187"/>
      <c r="H10" s="188" t="s">
        <v>715</v>
      </c>
      <c r="I10" s="187" t="s">
        <v>715</v>
      </c>
      <c r="J10" s="189" t="s">
        <v>876</v>
      </c>
      <c r="K10" s="187" t="s">
        <v>876</v>
      </c>
      <c r="L10" s="189" t="s">
        <v>875</v>
      </c>
      <c r="M10" s="187"/>
      <c r="N10" s="189"/>
      <c r="O10" s="187"/>
      <c r="P10" s="189"/>
      <c r="Q10" s="187"/>
      <c r="R10" s="189"/>
      <c r="S10" s="187"/>
      <c r="T10" s="189"/>
      <c r="U10" s="192"/>
      <c r="V10" s="191"/>
      <c r="W10" s="192"/>
      <c r="X10" s="191"/>
      <c r="Y10" s="151">
        <v>160</v>
      </c>
      <c r="Z10" s="182"/>
      <c r="AA10" s="433">
        <v>3</v>
      </c>
      <c r="AC10" s="220"/>
      <c r="AF10" s="169">
        <v>78</v>
      </c>
      <c r="AG10" s="167">
        <v>10</v>
      </c>
    </row>
    <row r="11" spans="1:33" s="18" customFormat="1" ht="54" customHeight="1">
      <c r="A11" s="196" t="s">
        <v>716</v>
      </c>
      <c r="B11" s="130" t="s">
        <v>398</v>
      </c>
      <c r="C11" s="197">
        <v>145</v>
      </c>
      <c r="D11" s="198">
        <v>35896</v>
      </c>
      <c r="E11" s="199" t="s">
        <v>845</v>
      </c>
      <c r="F11" s="199" t="s">
        <v>701</v>
      </c>
      <c r="G11" s="187" t="s">
        <v>875</v>
      </c>
      <c r="H11" s="188"/>
      <c r="I11" s="187"/>
      <c r="J11" s="189"/>
      <c r="K11" s="187"/>
      <c r="L11" s="189"/>
      <c r="M11" s="187"/>
      <c r="N11" s="189"/>
      <c r="O11" s="187"/>
      <c r="P11" s="189"/>
      <c r="Q11" s="187"/>
      <c r="R11" s="189"/>
      <c r="S11" s="187"/>
      <c r="T11" s="189"/>
      <c r="U11" s="187"/>
      <c r="V11" s="189"/>
      <c r="W11" s="187"/>
      <c r="X11" s="189"/>
      <c r="Y11" s="151" t="s">
        <v>877</v>
      </c>
      <c r="Z11" s="182"/>
      <c r="AA11" s="432"/>
      <c r="AF11" s="169">
        <v>80</v>
      </c>
      <c r="AG11" s="167">
        <v>11</v>
      </c>
    </row>
    <row r="12" spans="1:33" s="18" customFormat="1" ht="54" customHeight="1">
      <c r="A12" s="196" t="s">
        <v>716</v>
      </c>
      <c r="B12" s="130" t="s">
        <v>399</v>
      </c>
      <c r="C12" s="197">
        <v>141</v>
      </c>
      <c r="D12" s="198">
        <v>35796</v>
      </c>
      <c r="E12" s="199" t="s">
        <v>843</v>
      </c>
      <c r="F12" s="199" t="s">
        <v>844</v>
      </c>
      <c r="G12" s="187"/>
      <c r="H12" s="188"/>
      <c r="I12" s="187"/>
      <c r="J12" s="189"/>
      <c r="K12" s="187"/>
      <c r="L12" s="189"/>
      <c r="M12" s="187"/>
      <c r="N12" s="189"/>
      <c r="O12" s="187"/>
      <c r="P12" s="189"/>
      <c r="Q12" s="187"/>
      <c r="R12" s="189"/>
      <c r="S12" s="187"/>
      <c r="T12" s="189"/>
      <c r="U12" s="187"/>
      <c r="V12" s="189"/>
      <c r="W12" s="187"/>
      <c r="X12" s="189"/>
      <c r="Y12" s="151" t="s">
        <v>874</v>
      </c>
      <c r="Z12" s="182"/>
      <c r="AA12" s="432"/>
      <c r="AF12" s="169">
        <v>82</v>
      </c>
      <c r="AG12" s="167">
        <v>12</v>
      </c>
    </row>
    <row r="13" spans="1:33" s="18" customFormat="1" ht="54" customHeight="1">
      <c r="A13" s="196"/>
      <c r="B13" s="130" t="s">
        <v>400</v>
      </c>
      <c r="C13" s="197" t="s">
        <v>722</v>
      </c>
      <c r="D13" s="198" t="s">
        <v>722</v>
      </c>
      <c r="E13" s="199" t="s">
        <v>722</v>
      </c>
      <c r="F13" s="199" t="s">
        <v>722</v>
      </c>
      <c r="G13" s="187"/>
      <c r="H13" s="188"/>
      <c r="I13" s="187"/>
      <c r="J13" s="189"/>
      <c r="K13" s="187"/>
      <c r="L13" s="189"/>
      <c r="M13" s="187"/>
      <c r="N13" s="189"/>
      <c r="O13" s="187"/>
      <c r="P13" s="189"/>
      <c r="Q13" s="187"/>
      <c r="R13" s="189"/>
      <c r="S13" s="187"/>
      <c r="T13" s="189"/>
      <c r="U13" s="192"/>
      <c r="V13" s="191"/>
      <c r="W13" s="192"/>
      <c r="X13" s="191"/>
      <c r="Y13" s="151"/>
      <c r="Z13" s="182"/>
      <c r="AA13" s="67"/>
      <c r="AF13" s="169">
        <v>84</v>
      </c>
      <c r="AG13" s="167">
        <v>13</v>
      </c>
    </row>
    <row r="14" spans="1:33" s="18" customFormat="1" ht="54" customHeight="1">
      <c r="A14" s="196"/>
      <c r="B14" s="130" t="s">
        <v>401</v>
      </c>
      <c r="C14" s="197" t="s">
        <v>722</v>
      </c>
      <c r="D14" s="198" t="s">
        <v>722</v>
      </c>
      <c r="E14" s="199" t="s">
        <v>722</v>
      </c>
      <c r="F14" s="199" t="s">
        <v>722</v>
      </c>
      <c r="G14" s="187"/>
      <c r="H14" s="188"/>
      <c r="I14" s="187"/>
      <c r="J14" s="189"/>
      <c r="K14" s="187"/>
      <c r="L14" s="189"/>
      <c r="M14" s="187"/>
      <c r="N14" s="189"/>
      <c r="O14" s="187"/>
      <c r="P14" s="189"/>
      <c r="Q14" s="187"/>
      <c r="R14" s="189"/>
      <c r="S14" s="187"/>
      <c r="T14" s="189"/>
      <c r="U14" s="192"/>
      <c r="V14" s="191"/>
      <c r="W14" s="192"/>
      <c r="X14" s="191"/>
      <c r="Y14" s="151"/>
      <c r="Z14" s="182"/>
      <c r="AA14" s="67"/>
      <c r="AF14" s="169">
        <v>86</v>
      </c>
      <c r="AG14" s="167">
        <v>14</v>
      </c>
    </row>
    <row r="15" spans="1:33" s="18" customFormat="1" ht="54" customHeight="1">
      <c r="A15" s="196"/>
      <c r="B15" s="130" t="s">
        <v>402</v>
      </c>
      <c r="C15" s="197" t="s">
        <v>722</v>
      </c>
      <c r="D15" s="198" t="s">
        <v>722</v>
      </c>
      <c r="E15" s="199" t="s">
        <v>722</v>
      </c>
      <c r="F15" s="199" t="s">
        <v>722</v>
      </c>
      <c r="G15" s="187"/>
      <c r="H15" s="188"/>
      <c r="I15" s="187"/>
      <c r="J15" s="189"/>
      <c r="K15" s="187"/>
      <c r="L15" s="189"/>
      <c r="M15" s="187"/>
      <c r="N15" s="189"/>
      <c r="O15" s="187"/>
      <c r="P15" s="189"/>
      <c r="Q15" s="187"/>
      <c r="R15" s="189"/>
      <c r="S15" s="187"/>
      <c r="T15" s="189"/>
      <c r="U15" s="192"/>
      <c r="V15" s="191"/>
      <c r="W15" s="192"/>
      <c r="X15" s="191"/>
      <c r="Y15" s="151"/>
      <c r="Z15" s="182"/>
      <c r="AA15" s="67"/>
      <c r="AF15" s="169">
        <v>88</v>
      </c>
      <c r="AG15" s="167">
        <v>15</v>
      </c>
    </row>
    <row r="16" spans="1:33" s="18" customFormat="1" ht="54" customHeight="1">
      <c r="A16" s="196"/>
      <c r="B16" s="130" t="s">
        <v>403</v>
      </c>
      <c r="C16" s="197" t="s">
        <v>722</v>
      </c>
      <c r="D16" s="198" t="s">
        <v>722</v>
      </c>
      <c r="E16" s="199" t="s">
        <v>722</v>
      </c>
      <c r="F16" s="199" t="s">
        <v>722</v>
      </c>
      <c r="G16" s="187"/>
      <c r="H16" s="188"/>
      <c r="I16" s="187"/>
      <c r="J16" s="189"/>
      <c r="K16" s="187"/>
      <c r="L16" s="189"/>
      <c r="M16" s="187"/>
      <c r="N16" s="189"/>
      <c r="O16" s="187"/>
      <c r="P16" s="189"/>
      <c r="Q16" s="187"/>
      <c r="R16" s="189"/>
      <c r="S16" s="187"/>
      <c r="T16" s="189"/>
      <c r="U16" s="192"/>
      <c r="V16" s="191"/>
      <c r="W16" s="192"/>
      <c r="X16" s="191"/>
      <c r="Y16" s="151"/>
      <c r="Z16" s="182"/>
      <c r="AA16" s="67"/>
      <c r="AF16" s="169">
        <v>90</v>
      </c>
      <c r="AG16" s="167">
        <v>16</v>
      </c>
    </row>
    <row r="17" spans="1:33" s="18" customFormat="1" ht="54" customHeight="1">
      <c r="A17" s="196"/>
      <c r="B17" s="130" t="s">
        <v>404</v>
      </c>
      <c r="C17" s="197" t="s">
        <v>722</v>
      </c>
      <c r="D17" s="198" t="s">
        <v>722</v>
      </c>
      <c r="E17" s="199" t="s">
        <v>722</v>
      </c>
      <c r="F17" s="199" t="s">
        <v>722</v>
      </c>
      <c r="G17" s="187"/>
      <c r="H17" s="188"/>
      <c r="I17" s="187"/>
      <c r="J17" s="189"/>
      <c r="K17" s="187"/>
      <c r="L17" s="189"/>
      <c r="M17" s="187"/>
      <c r="N17" s="189"/>
      <c r="O17" s="187"/>
      <c r="P17" s="189"/>
      <c r="Q17" s="187"/>
      <c r="R17" s="189"/>
      <c r="S17" s="187"/>
      <c r="T17" s="189"/>
      <c r="U17" s="192"/>
      <c r="V17" s="191"/>
      <c r="W17" s="192"/>
      <c r="X17" s="191"/>
      <c r="Y17" s="151"/>
      <c r="Z17" s="182"/>
      <c r="AA17" s="67"/>
      <c r="AF17" s="169">
        <v>92</v>
      </c>
      <c r="AG17" s="167">
        <v>17</v>
      </c>
    </row>
    <row r="18" spans="1:33" s="18" customFormat="1" ht="54" customHeight="1">
      <c r="A18" s="196"/>
      <c r="B18" s="130" t="s">
        <v>405</v>
      </c>
      <c r="C18" s="197" t="s">
        <v>722</v>
      </c>
      <c r="D18" s="198" t="s">
        <v>722</v>
      </c>
      <c r="E18" s="199" t="s">
        <v>722</v>
      </c>
      <c r="F18" s="199" t="s">
        <v>722</v>
      </c>
      <c r="G18" s="187"/>
      <c r="H18" s="188"/>
      <c r="I18" s="187"/>
      <c r="J18" s="189"/>
      <c r="K18" s="187"/>
      <c r="L18" s="189"/>
      <c r="M18" s="187"/>
      <c r="N18" s="189"/>
      <c r="O18" s="187"/>
      <c r="P18" s="189"/>
      <c r="Q18" s="187"/>
      <c r="R18" s="189"/>
      <c r="S18" s="187"/>
      <c r="T18" s="189"/>
      <c r="U18" s="192"/>
      <c r="V18" s="191"/>
      <c r="W18" s="192"/>
      <c r="X18" s="191"/>
      <c r="Y18" s="151"/>
      <c r="Z18" s="182"/>
      <c r="AA18" s="67"/>
      <c r="AF18" s="169">
        <v>94</v>
      </c>
      <c r="AG18" s="167">
        <v>18</v>
      </c>
    </row>
    <row r="19" spans="1:33" s="18" customFormat="1" ht="54" customHeight="1">
      <c r="A19" s="196"/>
      <c r="B19" s="130" t="s">
        <v>406</v>
      </c>
      <c r="C19" s="197" t="s">
        <v>722</v>
      </c>
      <c r="D19" s="198" t="s">
        <v>722</v>
      </c>
      <c r="E19" s="199" t="s">
        <v>722</v>
      </c>
      <c r="F19" s="199" t="s">
        <v>722</v>
      </c>
      <c r="G19" s="187"/>
      <c r="H19" s="188"/>
      <c r="I19" s="187"/>
      <c r="J19" s="189"/>
      <c r="K19" s="187"/>
      <c r="L19" s="189"/>
      <c r="M19" s="187"/>
      <c r="N19" s="189"/>
      <c r="O19" s="187"/>
      <c r="P19" s="189"/>
      <c r="Q19" s="187"/>
      <c r="R19" s="189"/>
      <c r="S19" s="187"/>
      <c r="T19" s="189"/>
      <c r="U19" s="192"/>
      <c r="V19" s="191"/>
      <c r="W19" s="192"/>
      <c r="X19" s="191"/>
      <c r="Y19" s="151"/>
      <c r="Z19" s="182"/>
      <c r="AA19" s="67"/>
      <c r="AF19" s="169">
        <v>96</v>
      </c>
      <c r="AG19" s="167">
        <v>19</v>
      </c>
    </row>
    <row r="20" spans="1:33" s="18" customFormat="1" ht="54" customHeight="1">
      <c r="A20" s="196"/>
      <c r="B20" s="130" t="s">
        <v>407</v>
      </c>
      <c r="C20" s="197" t="s">
        <v>722</v>
      </c>
      <c r="D20" s="198" t="s">
        <v>722</v>
      </c>
      <c r="E20" s="199" t="s">
        <v>722</v>
      </c>
      <c r="F20" s="199" t="s">
        <v>722</v>
      </c>
      <c r="G20" s="187"/>
      <c r="H20" s="188"/>
      <c r="I20" s="187"/>
      <c r="J20" s="189"/>
      <c r="K20" s="187"/>
      <c r="L20" s="189"/>
      <c r="M20" s="187"/>
      <c r="N20" s="189"/>
      <c r="O20" s="187"/>
      <c r="P20" s="189"/>
      <c r="Q20" s="187"/>
      <c r="R20" s="189"/>
      <c r="S20" s="187"/>
      <c r="T20" s="189"/>
      <c r="U20" s="192"/>
      <c r="V20" s="191"/>
      <c r="W20" s="192"/>
      <c r="X20" s="191"/>
      <c r="Y20" s="151"/>
      <c r="Z20" s="182"/>
      <c r="AA20" s="67"/>
      <c r="AF20" s="169">
        <v>98</v>
      </c>
      <c r="AG20" s="167">
        <v>20</v>
      </c>
    </row>
    <row r="21" spans="1:33" s="18" customFormat="1" ht="54" customHeight="1">
      <c r="A21" s="196"/>
      <c r="B21" s="130" t="s">
        <v>408</v>
      </c>
      <c r="C21" s="197" t="s">
        <v>722</v>
      </c>
      <c r="D21" s="198" t="s">
        <v>722</v>
      </c>
      <c r="E21" s="199" t="s">
        <v>722</v>
      </c>
      <c r="F21" s="199" t="s">
        <v>722</v>
      </c>
      <c r="G21" s="187"/>
      <c r="H21" s="188"/>
      <c r="I21" s="187"/>
      <c r="J21" s="189"/>
      <c r="K21" s="187"/>
      <c r="L21" s="189"/>
      <c r="M21" s="187"/>
      <c r="N21" s="189"/>
      <c r="O21" s="187"/>
      <c r="P21" s="189"/>
      <c r="Q21" s="187"/>
      <c r="R21" s="189"/>
      <c r="S21" s="187"/>
      <c r="T21" s="189"/>
      <c r="U21" s="192"/>
      <c r="V21" s="191"/>
      <c r="W21" s="192"/>
      <c r="X21" s="191"/>
      <c r="Y21" s="151"/>
      <c r="Z21" s="182"/>
      <c r="AA21" s="67"/>
      <c r="AF21" s="169">
        <v>100</v>
      </c>
      <c r="AG21" s="167">
        <v>21</v>
      </c>
    </row>
    <row r="22" spans="1:33" s="18" customFormat="1" ht="54" customHeight="1">
      <c r="A22" s="196"/>
      <c r="B22" s="130" t="s">
        <v>409</v>
      </c>
      <c r="C22" s="197" t="s">
        <v>722</v>
      </c>
      <c r="D22" s="198" t="s">
        <v>722</v>
      </c>
      <c r="E22" s="199" t="s">
        <v>722</v>
      </c>
      <c r="F22" s="199" t="s">
        <v>722</v>
      </c>
      <c r="G22" s="187"/>
      <c r="H22" s="188"/>
      <c r="I22" s="187"/>
      <c r="J22" s="189"/>
      <c r="K22" s="187"/>
      <c r="L22" s="189"/>
      <c r="M22" s="187"/>
      <c r="N22" s="189"/>
      <c r="O22" s="187"/>
      <c r="P22" s="189"/>
      <c r="Q22" s="187"/>
      <c r="R22" s="189"/>
      <c r="S22" s="187"/>
      <c r="T22" s="189"/>
      <c r="U22" s="192"/>
      <c r="V22" s="191"/>
      <c r="W22" s="192"/>
      <c r="X22" s="191"/>
      <c r="Y22" s="151"/>
      <c r="Z22" s="182"/>
      <c r="AA22" s="67"/>
      <c r="AF22" s="169"/>
      <c r="AG22" s="167"/>
    </row>
    <row r="23" spans="1:33" s="18" customFormat="1" ht="54" customHeight="1">
      <c r="A23" s="196"/>
      <c r="B23" s="130" t="s">
        <v>410</v>
      </c>
      <c r="C23" s="197" t="s">
        <v>722</v>
      </c>
      <c r="D23" s="198" t="s">
        <v>722</v>
      </c>
      <c r="E23" s="199" t="s">
        <v>722</v>
      </c>
      <c r="F23" s="199" t="s">
        <v>722</v>
      </c>
      <c r="G23" s="187"/>
      <c r="H23" s="188"/>
      <c r="I23" s="187"/>
      <c r="J23" s="189"/>
      <c r="K23" s="187"/>
      <c r="L23" s="189"/>
      <c r="M23" s="187"/>
      <c r="N23" s="189"/>
      <c r="O23" s="187"/>
      <c r="P23" s="189"/>
      <c r="Q23" s="187"/>
      <c r="R23" s="189"/>
      <c r="S23" s="187"/>
      <c r="T23" s="189"/>
      <c r="U23" s="192"/>
      <c r="V23" s="191"/>
      <c r="W23" s="192"/>
      <c r="X23" s="191"/>
      <c r="Y23" s="151"/>
      <c r="Z23" s="182"/>
      <c r="AA23" s="67"/>
      <c r="AF23" s="169"/>
      <c r="AG23" s="167"/>
    </row>
    <row r="24" spans="1:33" s="18" customFormat="1" ht="54" customHeight="1">
      <c r="A24" s="196"/>
      <c r="B24" s="130" t="s">
        <v>411</v>
      </c>
      <c r="C24" s="197" t="s">
        <v>722</v>
      </c>
      <c r="D24" s="198" t="s">
        <v>722</v>
      </c>
      <c r="E24" s="199" t="s">
        <v>722</v>
      </c>
      <c r="F24" s="199" t="s">
        <v>722</v>
      </c>
      <c r="G24" s="187"/>
      <c r="H24" s="188"/>
      <c r="I24" s="187"/>
      <c r="J24" s="189"/>
      <c r="K24" s="187"/>
      <c r="L24" s="189"/>
      <c r="M24" s="187"/>
      <c r="N24" s="189"/>
      <c r="O24" s="187"/>
      <c r="P24" s="189"/>
      <c r="Q24" s="187"/>
      <c r="R24" s="189"/>
      <c r="S24" s="187"/>
      <c r="T24" s="189"/>
      <c r="U24" s="192"/>
      <c r="V24" s="191"/>
      <c r="W24" s="192"/>
      <c r="X24" s="191"/>
      <c r="Y24" s="151"/>
      <c r="Z24" s="182"/>
      <c r="AA24" s="67"/>
      <c r="AF24" s="169"/>
      <c r="AG24" s="167"/>
    </row>
    <row r="25" spans="1:33" s="18" customFormat="1" ht="54" customHeight="1">
      <c r="A25" s="196"/>
      <c r="B25" s="130" t="s">
        <v>412</v>
      </c>
      <c r="C25" s="197" t="s">
        <v>722</v>
      </c>
      <c r="D25" s="198" t="s">
        <v>722</v>
      </c>
      <c r="E25" s="199" t="s">
        <v>722</v>
      </c>
      <c r="F25" s="199" t="s">
        <v>722</v>
      </c>
      <c r="G25" s="187"/>
      <c r="H25" s="188"/>
      <c r="I25" s="187"/>
      <c r="J25" s="189"/>
      <c r="K25" s="187"/>
      <c r="L25" s="189"/>
      <c r="M25" s="187"/>
      <c r="N25" s="189"/>
      <c r="O25" s="187"/>
      <c r="P25" s="189"/>
      <c r="Q25" s="187"/>
      <c r="R25" s="189"/>
      <c r="S25" s="187"/>
      <c r="T25" s="189"/>
      <c r="U25" s="192"/>
      <c r="V25" s="191"/>
      <c r="W25" s="192"/>
      <c r="X25" s="191"/>
      <c r="Y25" s="151"/>
      <c r="Z25" s="182"/>
      <c r="AA25" s="67"/>
      <c r="AF25" s="169"/>
      <c r="AG25" s="167"/>
    </row>
    <row r="26" spans="1:33" s="18" customFormat="1" ht="54" customHeight="1">
      <c r="A26" s="196"/>
      <c r="B26" s="130" t="s">
        <v>413</v>
      </c>
      <c r="C26" s="197" t="s">
        <v>722</v>
      </c>
      <c r="D26" s="198" t="s">
        <v>722</v>
      </c>
      <c r="E26" s="199" t="s">
        <v>722</v>
      </c>
      <c r="F26" s="199" t="s">
        <v>722</v>
      </c>
      <c r="G26" s="187"/>
      <c r="H26" s="188"/>
      <c r="I26" s="187"/>
      <c r="J26" s="189"/>
      <c r="K26" s="187"/>
      <c r="L26" s="189"/>
      <c r="M26" s="187"/>
      <c r="N26" s="189"/>
      <c r="O26" s="187"/>
      <c r="P26" s="189"/>
      <c r="Q26" s="187"/>
      <c r="R26" s="189"/>
      <c r="S26" s="187"/>
      <c r="T26" s="189"/>
      <c r="U26" s="192"/>
      <c r="V26" s="191"/>
      <c r="W26" s="192"/>
      <c r="X26" s="191"/>
      <c r="Y26" s="151"/>
      <c r="Z26" s="182"/>
      <c r="AA26" s="67"/>
      <c r="AF26" s="169"/>
      <c r="AG26" s="167"/>
    </row>
    <row r="27" spans="1:33" s="18" customFormat="1" ht="54" customHeight="1">
      <c r="A27" s="196"/>
      <c r="B27" s="130" t="s">
        <v>414</v>
      </c>
      <c r="C27" s="197" t="s">
        <v>722</v>
      </c>
      <c r="D27" s="198" t="s">
        <v>722</v>
      </c>
      <c r="E27" s="199" t="s">
        <v>722</v>
      </c>
      <c r="F27" s="199" t="s">
        <v>722</v>
      </c>
      <c r="G27" s="187"/>
      <c r="H27" s="188"/>
      <c r="I27" s="187"/>
      <c r="J27" s="189"/>
      <c r="K27" s="187"/>
      <c r="L27" s="189"/>
      <c r="M27" s="187"/>
      <c r="N27" s="189"/>
      <c r="O27" s="187"/>
      <c r="P27" s="189"/>
      <c r="Q27" s="187"/>
      <c r="R27" s="189"/>
      <c r="S27" s="187"/>
      <c r="T27" s="189"/>
      <c r="U27" s="192"/>
      <c r="V27" s="191"/>
      <c r="W27" s="192"/>
      <c r="X27" s="191"/>
      <c r="Y27" s="151"/>
      <c r="Z27" s="182"/>
      <c r="AA27" s="67"/>
      <c r="AF27" s="169"/>
      <c r="AG27" s="167"/>
    </row>
    <row r="28" spans="1:33" s="18" customFormat="1" ht="54" customHeight="1">
      <c r="A28" s="196"/>
      <c r="B28" s="130" t="s">
        <v>415</v>
      </c>
      <c r="C28" s="197" t="s">
        <v>722</v>
      </c>
      <c r="D28" s="198" t="s">
        <v>722</v>
      </c>
      <c r="E28" s="199" t="s">
        <v>722</v>
      </c>
      <c r="F28" s="199" t="s">
        <v>722</v>
      </c>
      <c r="G28" s="187"/>
      <c r="H28" s="188"/>
      <c r="I28" s="187"/>
      <c r="J28" s="189"/>
      <c r="K28" s="187"/>
      <c r="L28" s="189"/>
      <c r="M28" s="187"/>
      <c r="N28" s="189"/>
      <c r="O28" s="187"/>
      <c r="P28" s="189"/>
      <c r="Q28" s="187"/>
      <c r="R28" s="189"/>
      <c r="S28" s="187"/>
      <c r="T28" s="189"/>
      <c r="U28" s="192"/>
      <c r="V28" s="191"/>
      <c r="W28" s="192"/>
      <c r="X28" s="191"/>
      <c r="Y28" s="151"/>
      <c r="Z28" s="182"/>
      <c r="AA28" s="67"/>
      <c r="AF28" s="169">
        <v>102</v>
      </c>
      <c r="AG28" s="167">
        <v>22</v>
      </c>
    </row>
    <row r="29" spans="1:33" s="18" customFormat="1" ht="54" customHeight="1">
      <c r="A29" s="196"/>
      <c r="B29" s="130" t="s">
        <v>416</v>
      </c>
      <c r="C29" s="197" t="s">
        <v>722</v>
      </c>
      <c r="D29" s="198" t="s">
        <v>722</v>
      </c>
      <c r="E29" s="199" t="s">
        <v>722</v>
      </c>
      <c r="F29" s="199" t="s">
        <v>722</v>
      </c>
      <c r="G29" s="187"/>
      <c r="H29" s="188"/>
      <c r="I29" s="187"/>
      <c r="J29" s="189"/>
      <c r="K29" s="187"/>
      <c r="L29" s="189"/>
      <c r="M29" s="187"/>
      <c r="N29" s="189"/>
      <c r="O29" s="187"/>
      <c r="P29" s="189"/>
      <c r="Q29" s="187"/>
      <c r="R29" s="189"/>
      <c r="S29" s="187"/>
      <c r="T29" s="189"/>
      <c r="U29" s="192"/>
      <c r="V29" s="191"/>
      <c r="W29" s="192"/>
      <c r="X29" s="191"/>
      <c r="Y29" s="151"/>
      <c r="Z29" s="182"/>
      <c r="AA29" s="67"/>
      <c r="AF29" s="169">
        <v>104</v>
      </c>
      <c r="AG29" s="167">
        <v>23</v>
      </c>
    </row>
    <row r="30" spans="1:33" s="18" customFormat="1" ht="54" customHeight="1">
      <c r="A30" s="196"/>
      <c r="B30" s="130" t="s">
        <v>417</v>
      </c>
      <c r="C30" s="197" t="s">
        <v>722</v>
      </c>
      <c r="D30" s="198" t="s">
        <v>722</v>
      </c>
      <c r="E30" s="199" t="s">
        <v>722</v>
      </c>
      <c r="F30" s="199" t="s">
        <v>722</v>
      </c>
      <c r="G30" s="187"/>
      <c r="H30" s="188"/>
      <c r="I30" s="187"/>
      <c r="J30" s="189"/>
      <c r="K30" s="187"/>
      <c r="L30" s="189"/>
      <c r="M30" s="187"/>
      <c r="N30" s="189"/>
      <c r="O30" s="187"/>
      <c r="P30" s="189"/>
      <c r="Q30" s="187"/>
      <c r="R30" s="189"/>
      <c r="S30" s="187"/>
      <c r="T30" s="189"/>
      <c r="U30" s="192"/>
      <c r="V30" s="191"/>
      <c r="W30" s="192"/>
      <c r="X30" s="191"/>
      <c r="Y30" s="151"/>
      <c r="Z30" s="182"/>
      <c r="AA30" s="67"/>
      <c r="AF30" s="169">
        <v>106</v>
      </c>
      <c r="AG30" s="167">
        <v>24</v>
      </c>
    </row>
    <row r="31" spans="1:33" s="18" customFormat="1" ht="54" customHeight="1">
      <c r="A31" s="196"/>
      <c r="B31" s="130" t="s">
        <v>418</v>
      </c>
      <c r="C31" s="197" t="s">
        <v>722</v>
      </c>
      <c r="D31" s="198" t="s">
        <v>722</v>
      </c>
      <c r="E31" s="199" t="s">
        <v>722</v>
      </c>
      <c r="F31" s="199" t="s">
        <v>722</v>
      </c>
      <c r="G31" s="187"/>
      <c r="H31" s="188"/>
      <c r="I31" s="187"/>
      <c r="J31" s="189"/>
      <c r="K31" s="187"/>
      <c r="L31" s="189"/>
      <c r="M31" s="187"/>
      <c r="N31" s="189"/>
      <c r="O31" s="187"/>
      <c r="P31" s="189"/>
      <c r="Q31" s="187"/>
      <c r="R31" s="189"/>
      <c r="S31" s="187"/>
      <c r="T31" s="189"/>
      <c r="U31" s="192"/>
      <c r="V31" s="191"/>
      <c r="W31" s="192"/>
      <c r="X31" s="191"/>
      <c r="Y31" s="151"/>
      <c r="Z31" s="182"/>
      <c r="AA31" s="67"/>
      <c r="AF31" s="169">
        <v>108</v>
      </c>
      <c r="AG31" s="167">
        <v>25</v>
      </c>
    </row>
    <row r="32" spans="1:33" s="18" customFormat="1" ht="54" customHeight="1">
      <c r="A32" s="196"/>
      <c r="B32" s="130" t="s">
        <v>419</v>
      </c>
      <c r="C32" s="197" t="s">
        <v>722</v>
      </c>
      <c r="D32" s="198" t="s">
        <v>722</v>
      </c>
      <c r="E32" s="199" t="s">
        <v>722</v>
      </c>
      <c r="F32" s="199" t="s">
        <v>722</v>
      </c>
      <c r="G32" s="187"/>
      <c r="H32" s="188"/>
      <c r="I32" s="187"/>
      <c r="J32" s="189"/>
      <c r="K32" s="187"/>
      <c r="L32" s="189"/>
      <c r="M32" s="187"/>
      <c r="N32" s="189"/>
      <c r="O32" s="187"/>
      <c r="P32" s="189"/>
      <c r="Q32" s="187"/>
      <c r="R32" s="189"/>
      <c r="S32" s="187"/>
      <c r="T32" s="189"/>
      <c r="U32" s="192"/>
      <c r="V32" s="191"/>
      <c r="W32" s="192"/>
      <c r="X32" s="191"/>
      <c r="Y32" s="151"/>
      <c r="Z32" s="182"/>
      <c r="AA32" s="67"/>
      <c r="AF32" s="169">
        <v>110</v>
      </c>
      <c r="AG32" s="167">
        <v>26</v>
      </c>
    </row>
    <row r="33" spans="1:33" s="18" customFormat="1" ht="54" customHeight="1">
      <c r="A33" s="196"/>
      <c r="B33" s="130" t="s">
        <v>420</v>
      </c>
      <c r="C33" s="197" t="s">
        <v>722</v>
      </c>
      <c r="D33" s="198" t="s">
        <v>722</v>
      </c>
      <c r="E33" s="199" t="s">
        <v>722</v>
      </c>
      <c r="F33" s="199" t="s">
        <v>722</v>
      </c>
      <c r="G33" s="187"/>
      <c r="H33" s="188"/>
      <c r="I33" s="187"/>
      <c r="J33" s="189"/>
      <c r="K33" s="187"/>
      <c r="L33" s="189"/>
      <c r="M33" s="187"/>
      <c r="N33" s="189"/>
      <c r="O33" s="187"/>
      <c r="P33" s="189"/>
      <c r="Q33" s="187"/>
      <c r="R33" s="189"/>
      <c r="S33" s="187"/>
      <c r="T33" s="189"/>
      <c r="U33" s="192"/>
      <c r="V33" s="191"/>
      <c r="W33" s="192"/>
      <c r="X33" s="191"/>
      <c r="Y33" s="151"/>
      <c r="Z33" s="182"/>
      <c r="AA33" s="67"/>
      <c r="AF33" s="169">
        <v>112</v>
      </c>
      <c r="AG33" s="167">
        <v>27</v>
      </c>
    </row>
    <row r="34" spans="5:33" ht="9" customHeight="1">
      <c r="E34" s="50"/>
      <c r="AF34" s="169">
        <v>123</v>
      </c>
      <c r="AG34" s="167">
        <v>33</v>
      </c>
    </row>
    <row r="35" spans="1:33" ht="20.25">
      <c r="A35" s="272" t="s">
        <v>20</v>
      </c>
      <c r="B35" s="272"/>
      <c r="C35" s="272"/>
      <c r="D35" s="273"/>
      <c r="E35" s="274"/>
      <c r="F35" s="275" t="s">
        <v>0</v>
      </c>
      <c r="G35" s="276"/>
      <c r="I35" s="276" t="s">
        <v>1</v>
      </c>
      <c r="J35" s="276"/>
      <c r="L35" s="276" t="s">
        <v>2</v>
      </c>
      <c r="M35" s="276"/>
      <c r="N35" s="276"/>
      <c r="O35" s="276"/>
      <c r="P35" s="276"/>
      <c r="Q35" s="276"/>
      <c r="R35" s="276" t="s">
        <v>3</v>
      </c>
      <c r="S35" s="276"/>
      <c r="T35" s="276"/>
      <c r="U35" s="276"/>
      <c r="V35" s="276"/>
      <c r="W35" s="276"/>
      <c r="X35" s="276"/>
      <c r="Y35" s="276"/>
      <c r="Z35" s="276"/>
      <c r="AA35" s="277" t="s">
        <v>3</v>
      </c>
      <c r="AB35" s="275"/>
      <c r="AC35" s="275"/>
      <c r="AF35" s="169">
        <v>175</v>
      </c>
      <c r="AG35" s="167">
        <v>85</v>
      </c>
    </row>
    <row r="36" spans="32:33" ht="20.25">
      <c r="AF36" s="169">
        <v>176</v>
      </c>
      <c r="AG36" s="167">
        <v>86</v>
      </c>
    </row>
    <row r="37" spans="32:33" ht="20.25">
      <c r="AF37" s="169">
        <v>177</v>
      </c>
      <c r="AG37" s="167">
        <v>87</v>
      </c>
    </row>
    <row r="38" spans="32:33" ht="20.25">
      <c r="AF38" s="169">
        <v>178</v>
      </c>
      <c r="AG38" s="167">
        <v>88</v>
      </c>
    </row>
    <row r="39" spans="32:33" ht="20.25">
      <c r="AF39" s="169">
        <v>179</v>
      </c>
      <c r="AG39" s="167">
        <v>89</v>
      </c>
    </row>
    <row r="40" spans="32:33" ht="20.25">
      <c r="AF40" s="169">
        <v>180</v>
      </c>
      <c r="AG40" s="167">
        <v>90</v>
      </c>
    </row>
    <row r="41" ht="20.25">
      <c r="AG41" s="167">
        <v>91</v>
      </c>
    </row>
    <row r="42" spans="32:33" ht="20.25">
      <c r="AF42" s="169">
        <v>181</v>
      </c>
      <c r="AG42" s="167">
        <v>92</v>
      </c>
    </row>
    <row r="43" ht="20.25">
      <c r="AG43" s="167">
        <v>93</v>
      </c>
    </row>
    <row r="44" spans="32:33" ht="20.25">
      <c r="AF44" s="169">
        <v>182</v>
      </c>
      <c r="AG44" s="167">
        <v>94</v>
      </c>
    </row>
    <row r="45" ht="20.25">
      <c r="AG45" s="167">
        <v>95</v>
      </c>
    </row>
    <row r="46" spans="32:33" ht="20.25">
      <c r="AF46" s="168">
        <v>183</v>
      </c>
      <c r="AG46" s="166">
        <v>96</v>
      </c>
    </row>
    <row r="47" spans="32:33" ht="20.25">
      <c r="AF47" s="168"/>
      <c r="AG47" s="166">
        <v>97</v>
      </c>
    </row>
    <row r="48" spans="32:33" ht="20.25">
      <c r="AF48" s="168">
        <v>184</v>
      </c>
      <c r="AG48" s="166">
        <v>98</v>
      </c>
    </row>
    <row r="49" spans="32:33" ht="20.25">
      <c r="AF49" s="168"/>
      <c r="AG49" s="166">
        <v>99</v>
      </c>
    </row>
    <row r="50" spans="32:33" ht="20.25">
      <c r="AF50" s="168">
        <v>185</v>
      </c>
      <c r="AG50" s="166">
        <v>100</v>
      </c>
    </row>
  </sheetData>
  <sheetProtection/>
  <mergeCells count="24">
    <mergeCell ref="W4:AA4"/>
    <mergeCell ref="L3:M3"/>
    <mergeCell ref="Y6:Y7"/>
    <mergeCell ref="G6:X6"/>
    <mergeCell ref="Y5:AA5"/>
    <mergeCell ref="A4:D4"/>
    <mergeCell ref="E4:F4"/>
    <mergeCell ref="U4:V4"/>
    <mergeCell ref="A6:A7"/>
    <mergeCell ref="Z6:Z7"/>
    <mergeCell ref="AA6:AA7"/>
    <mergeCell ref="B6:B7"/>
    <mergeCell ref="C6:C7"/>
    <mergeCell ref="D6:D7"/>
    <mergeCell ref="E6:E7"/>
    <mergeCell ref="F6:F7"/>
    <mergeCell ref="A1:AA1"/>
    <mergeCell ref="A2:AA2"/>
    <mergeCell ref="A3:D3"/>
    <mergeCell ref="E3:F3"/>
    <mergeCell ref="N3:O3"/>
    <mergeCell ref="U3:V3"/>
    <mergeCell ref="W3:AA3"/>
    <mergeCell ref="P3:R3"/>
  </mergeCells>
  <conditionalFormatting sqref="Y8:Y33">
    <cfRule type="cellIs" priority="1" dxfId="0" operator="between" stopIfTrue="1">
      <formula>220</formula>
      <formula>226</formula>
    </cfRule>
    <cfRule type="cellIs" priority="2" dxfId="0"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10.7109375" style="20" bestFit="1" customWidth="1"/>
    <col min="7" max="7" width="7.57421875" style="23" customWidth="1"/>
    <col min="8" max="8" width="2.140625" style="20" customWidth="1"/>
    <col min="9" max="9" width="4.421875" style="22" customWidth="1"/>
    <col min="10" max="10" width="16.421875" style="22" hidden="1" customWidth="1"/>
    <col min="11" max="11" width="6.57421875" style="22" customWidth="1"/>
    <col min="12" max="12" width="12.7109375" style="24" customWidth="1"/>
    <col min="13" max="13" width="26.8515625" style="49" customWidth="1"/>
    <col min="14" max="14" width="18.8515625" style="49" customWidth="1"/>
    <col min="15" max="15" width="15.140625" style="20" customWidth="1"/>
    <col min="16" max="16" width="9.57421875" style="20" customWidth="1"/>
    <col min="17" max="17" width="5.7109375" style="20" customWidth="1"/>
    <col min="18" max="19" width="9.140625" style="20" customWidth="1"/>
    <col min="20" max="20" width="6.7109375" style="162" bestFit="1" customWidth="1"/>
    <col min="21" max="21" width="5.0039062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221</v>
      </c>
      <c r="E3" s="601"/>
      <c r="F3" s="602" t="s">
        <v>315</v>
      </c>
      <c r="G3" s="602"/>
      <c r="H3" s="603" t="s">
        <v>672</v>
      </c>
      <c r="I3" s="604"/>
      <c r="J3" s="604"/>
      <c r="K3" s="604"/>
      <c r="L3" s="604"/>
      <c r="M3" s="258" t="s">
        <v>727</v>
      </c>
      <c r="N3" s="559">
        <v>1564</v>
      </c>
      <c r="O3" s="559"/>
      <c r="P3" s="559"/>
      <c r="T3" s="161"/>
      <c r="U3" s="160"/>
    </row>
    <row r="4" spans="1:21" s="11" customFormat="1" ht="17.25" customHeight="1">
      <c r="A4" s="597" t="s">
        <v>86</v>
      </c>
      <c r="B4" s="597"/>
      <c r="C4" s="597"/>
      <c r="D4" s="605" t="s">
        <v>777</v>
      </c>
      <c r="E4" s="605"/>
      <c r="F4" s="28"/>
      <c r="G4" s="28"/>
      <c r="H4" s="28"/>
      <c r="I4" s="28"/>
      <c r="J4" s="28"/>
      <c r="K4" s="28"/>
      <c r="L4" s="29"/>
      <c r="M4" s="69" t="s">
        <v>92</v>
      </c>
      <c r="N4" s="562" t="s">
        <v>779</v>
      </c>
      <c r="O4" s="562"/>
      <c r="P4" s="562"/>
      <c r="T4" s="161"/>
      <c r="U4" s="160"/>
    </row>
    <row r="5" spans="1:21" s="10" customFormat="1" ht="19.5" customHeight="1">
      <c r="A5" s="12"/>
      <c r="B5" s="12"/>
      <c r="C5" s="13"/>
      <c r="D5" s="14"/>
      <c r="E5" s="15"/>
      <c r="F5" s="15"/>
      <c r="G5" s="15"/>
      <c r="H5" s="15"/>
      <c r="I5" s="12"/>
      <c r="J5" s="12"/>
      <c r="K5" s="12"/>
      <c r="L5" s="16"/>
      <c r="M5" s="17"/>
      <c r="N5" s="589">
        <v>41805.752960185186</v>
      </c>
      <c r="O5" s="589"/>
      <c r="P5" s="589"/>
      <c r="T5" s="161"/>
      <c r="U5" s="160"/>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t="s">
        <v>878</v>
      </c>
      <c r="O6" s="175"/>
      <c r="P6" s="176"/>
      <c r="T6" s="162"/>
      <c r="U6" s="163"/>
    </row>
    <row r="7" spans="1:16" ht="26.25" customHeight="1">
      <c r="A7" s="590"/>
      <c r="B7" s="592"/>
      <c r="C7" s="593"/>
      <c r="D7" s="594"/>
      <c r="E7" s="594"/>
      <c r="F7" s="594"/>
      <c r="G7" s="596"/>
      <c r="H7" s="19"/>
      <c r="I7" s="43" t="s">
        <v>10</v>
      </c>
      <c r="J7" s="40" t="s">
        <v>83</v>
      </c>
      <c r="K7" s="40" t="s">
        <v>82</v>
      </c>
      <c r="L7" s="41" t="s">
        <v>11</v>
      </c>
      <c r="M7" s="42" t="s">
        <v>12</v>
      </c>
      <c r="N7" s="42" t="s">
        <v>312</v>
      </c>
      <c r="O7" s="40" t="s">
        <v>13</v>
      </c>
      <c r="P7" s="40" t="s">
        <v>25</v>
      </c>
    </row>
    <row r="8" spans="1:21" s="18" customFormat="1" ht="39.75" customHeight="1" thickBot="1">
      <c r="A8" s="463">
        <v>1</v>
      </c>
      <c r="B8" s="464">
        <v>202</v>
      </c>
      <c r="C8" s="300">
        <v>34793</v>
      </c>
      <c r="D8" s="301" t="s">
        <v>703</v>
      </c>
      <c r="E8" s="465" t="s">
        <v>701</v>
      </c>
      <c r="F8" s="466">
        <v>1507</v>
      </c>
      <c r="G8" s="467"/>
      <c r="H8" s="21"/>
      <c r="I8" s="66">
        <v>1</v>
      </c>
      <c r="J8" s="149" t="s">
        <v>629</v>
      </c>
      <c r="K8" s="181" t="s">
        <v>722</v>
      </c>
      <c r="L8" s="91" t="s">
        <v>722</v>
      </c>
      <c r="M8" s="150" t="s">
        <v>722</v>
      </c>
      <c r="N8" s="150" t="s">
        <v>722</v>
      </c>
      <c r="O8" s="92"/>
      <c r="P8" s="193"/>
      <c r="T8" s="162"/>
      <c r="U8" s="163"/>
    </row>
    <row r="9" spans="1:21" s="18" customFormat="1" ht="39.75" customHeight="1">
      <c r="A9" s="458" t="s">
        <v>716</v>
      </c>
      <c r="B9" s="459">
        <v>142</v>
      </c>
      <c r="C9" s="290">
        <v>35328</v>
      </c>
      <c r="D9" s="291" t="s">
        <v>708</v>
      </c>
      <c r="E9" s="460" t="s">
        <v>667</v>
      </c>
      <c r="F9" s="461" t="s">
        <v>874</v>
      </c>
      <c r="G9" s="462"/>
      <c r="H9" s="21"/>
      <c r="I9" s="66">
        <v>2</v>
      </c>
      <c r="J9" s="149" t="s">
        <v>630</v>
      </c>
      <c r="K9" s="181" t="s">
        <v>722</v>
      </c>
      <c r="L9" s="91" t="s">
        <v>722</v>
      </c>
      <c r="M9" s="150" t="s">
        <v>722</v>
      </c>
      <c r="N9" s="150" t="s">
        <v>722</v>
      </c>
      <c r="O9" s="92"/>
      <c r="P9" s="193"/>
      <c r="T9" s="162"/>
      <c r="U9" s="163"/>
    </row>
    <row r="10" spans="1:21" s="18" customFormat="1" ht="39.75" customHeight="1">
      <c r="A10" s="66" t="s">
        <v>716</v>
      </c>
      <c r="B10" s="194">
        <v>205</v>
      </c>
      <c r="C10" s="91">
        <v>35431</v>
      </c>
      <c r="D10" s="195" t="s">
        <v>858</v>
      </c>
      <c r="E10" s="132" t="s">
        <v>853</v>
      </c>
      <c r="F10" s="92" t="s">
        <v>874</v>
      </c>
      <c r="G10" s="181"/>
      <c r="H10" s="21"/>
      <c r="I10" s="66">
        <v>3</v>
      </c>
      <c r="J10" s="149" t="s">
        <v>631</v>
      </c>
      <c r="K10" s="181">
        <v>142</v>
      </c>
      <c r="L10" s="91">
        <v>35328</v>
      </c>
      <c r="M10" s="150" t="s">
        <v>708</v>
      </c>
      <c r="N10" s="150" t="s">
        <v>667</v>
      </c>
      <c r="O10" s="92" t="s">
        <v>874</v>
      </c>
      <c r="P10" s="193"/>
      <c r="T10" s="162"/>
      <c r="U10" s="163"/>
    </row>
    <row r="11" spans="1:21" s="18" customFormat="1" ht="39.75" customHeight="1">
      <c r="A11" s="66"/>
      <c r="B11" s="194" t="s">
        <v>722</v>
      </c>
      <c r="C11" s="91" t="s">
        <v>722</v>
      </c>
      <c r="D11" s="195" t="s">
        <v>722</v>
      </c>
      <c r="E11" s="132" t="s">
        <v>722</v>
      </c>
      <c r="F11" s="92"/>
      <c r="G11" s="181"/>
      <c r="H11" s="21"/>
      <c r="I11" s="66">
        <v>4</v>
      </c>
      <c r="J11" s="149" t="s">
        <v>632</v>
      </c>
      <c r="K11" s="181">
        <v>202</v>
      </c>
      <c r="L11" s="91">
        <v>34793</v>
      </c>
      <c r="M11" s="150" t="s">
        <v>703</v>
      </c>
      <c r="N11" s="150" t="s">
        <v>701</v>
      </c>
      <c r="O11" s="92">
        <v>1507</v>
      </c>
      <c r="P11" s="193"/>
      <c r="T11" s="162"/>
      <c r="U11" s="163"/>
    </row>
    <row r="12" spans="1:21" s="18" customFormat="1" ht="39.75" customHeight="1">
      <c r="A12" s="66"/>
      <c r="B12" s="194"/>
      <c r="C12" s="91"/>
      <c r="D12" s="195"/>
      <c r="E12" s="132"/>
      <c r="F12" s="92"/>
      <c r="G12" s="181"/>
      <c r="H12" s="21"/>
      <c r="I12" s="66">
        <v>5</v>
      </c>
      <c r="J12" s="149" t="s">
        <v>633</v>
      </c>
      <c r="K12" s="181" t="s">
        <v>722</v>
      </c>
      <c r="L12" s="91" t="s">
        <v>722</v>
      </c>
      <c r="M12" s="150" t="s">
        <v>722</v>
      </c>
      <c r="N12" s="150" t="s">
        <v>722</v>
      </c>
      <c r="O12" s="92"/>
      <c r="P12" s="193"/>
      <c r="T12" s="162"/>
      <c r="U12" s="163"/>
    </row>
    <row r="13" spans="1:21" s="18" customFormat="1" ht="39.75" customHeight="1">
      <c r="A13" s="66"/>
      <c r="B13" s="194"/>
      <c r="C13" s="91"/>
      <c r="D13" s="195"/>
      <c r="E13" s="132"/>
      <c r="F13" s="92"/>
      <c r="G13" s="181"/>
      <c r="H13" s="21"/>
      <c r="I13" s="66">
        <v>6</v>
      </c>
      <c r="J13" s="149" t="s">
        <v>634</v>
      </c>
      <c r="K13" s="181">
        <v>205</v>
      </c>
      <c r="L13" s="91">
        <v>35431</v>
      </c>
      <c r="M13" s="150" t="s">
        <v>858</v>
      </c>
      <c r="N13" s="150" t="s">
        <v>853</v>
      </c>
      <c r="O13" s="92" t="s">
        <v>874</v>
      </c>
      <c r="P13" s="193"/>
      <c r="T13" s="162"/>
      <c r="U13" s="163"/>
    </row>
    <row r="14" spans="1:21" s="18" customFormat="1" ht="39.75" customHeight="1">
      <c r="A14" s="66"/>
      <c r="B14" s="194"/>
      <c r="C14" s="91"/>
      <c r="D14" s="195"/>
      <c r="E14" s="132"/>
      <c r="F14" s="92"/>
      <c r="G14" s="181"/>
      <c r="H14" s="21"/>
      <c r="I14" s="66">
        <v>7</v>
      </c>
      <c r="J14" s="149" t="s">
        <v>635</v>
      </c>
      <c r="K14" s="181" t="s">
        <v>722</v>
      </c>
      <c r="L14" s="91" t="s">
        <v>722</v>
      </c>
      <c r="M14" s="150" t="s">
        <v>722</v>
      </c>
      <c r="N14" s="150" t="s">
        <v>722</v>
      </c>
      <c r="O14" s="92"/>
      <c r="P14" s="193"/>
      <c r="T14" s="162"/>
      <c r="U14" s="163"/>
    </row>
    <row r="15" spans="1:21" s="18" customFormat="1" ht="39.75" customHeight="1">
      <c r="A15" s="66"/>
      <c r="B15" s="194"/>
      <c r="C15" s="91"/>
      <c r="D15" s="195"/>
      <c r="E15" s="132"/>
      <c r="F15" s="92"/>
      <c r="G15" s="181"/>
      <c r="H15" s="21"/>
      <c r="I15" s="66">
        <v>8</v>
      </c>
      <c r="J15" s="149" t="s">
        <v>636</v>
      </c>
      <c r="K15" s="181" t="s">
        <v>722</v>
      </c>
      <c r="L15" s="91" t="s">
        <v>722</v>
      </c>
      <c r="M15" s="150" t="s">
        <v>722</v>
      </c>
      <c r="N15" s="150" t="s">
        <v>722</v>
      </c>
      <c r="O15" s="92"/>
      <c r="P15" s="193"/>
      <c r="T15" s="162"/>
      <c r="U15" s="163"/>
    </row>
    <row r="16" spans="1:21" s="18" customFormat="1" ht="39.75" customHeight="1">
      <c r="A16" s="66"/>
      <c r="B16" s="194"/>
      <c r="C16" s="91"/>
      <c r="D16" s="195"/>
      <c r="E16" s="132"/>
      <c r="F16" s="92"/>
      <c r="G16" s="181"/>
      <c r="H16" s="21"/>
      <c r="I16" s="174" t="s">
        <v>15</v>
      </c>
      <c r="J16" s="175"/>
      <c r="K16" s="175"/>
      <c r="L16" s="175"/>
      <c r="M16" s="178" t="s">
        <v>272</v>
      </c>
      <c r="N16" s="179"/>
      <c r="O16" s="175"/>
      <c r="P16" s="176"/>
      <c r="T16" s="162"/>
      <c r="U16" s="163"/>
    </row>
    <row r="17" spans="1:21" s="18" customFormat="1" ht="39.75" customHeight="1">
      <c r="A17" s="66"/>
      <c r="B17" s="194"/>
      <c r="C17" s="91"/>
      <c r="D17" s="195"/>
      <c r="E17" s="132"/>
      <c r="F17" s="92"/>
      <c r="G17" s="181"/>
      <c r="H17" s="21"/>
      <c r="I17" s="43" t="s">
        <v>10</v>
      </c>
      <c r="J17" s="40" t="s">
        <v>83</v>
      </c>
      <c r="K17" s="40" t="s">
        <v>82</v>
      </c>
      <c r="L17" s="41" t="s">
        <v>11</v>
      </c>
      <c r="M17" s="42" t="s">
        <v>12</v>
      </c>
      <c r="N17" s="42" t="s">
        <v>312</v>
      </c>
      <c r="O17" s="40" t="s">
        <v>13</v>
      </c>
      <c r="P17" s="40" t="s">
        <v>25</v>
      </c>
      <c r="T17" s="162"/>
      <c r="U17" s="163"/>
    </row>
    <row r="18" spans="1:21" s="18" customFormat="1" ht="39.75" customHeight="1">
      <c r="A18" s="66"/>
      <c r="B18" s="194"/>
      <c r="C18" s="91"/>
      <c r="D18" s="195"/>
      <c r="E18" s="132"/>
      <c r="F18" s="92"/>
      <c r="G18" s="181"/>
      <c r="H18" s="21"/>
      <c r="I18" s="66">
        <v>1</v>
      </c>
      <c r="J18" s="149" t="s">
        <v>637</v>
      </c>
      <c r="K18" s="181" t="s">
        <v>722</v>
      </c>
      <c r="L18" s="91" t="s">
        <v>722</v>
      </c>
      <c r="M18" s="150" t="s">
        <v>722</v>
      </c>
      <c r="N18" s="150" t="s">
        <v>722</v>
      </c>
      <c r="O18" s="92"/>
      <c r="P18" s="193"/>
      <c r="T18" s="162"/>
      <c r="U18" s="163"/>
    </row>
    <row r="19" spans="1:21" s="18" customFormat="1" ht="39.75" customHeight="1">
      <c r="A19" s="66"/>
      <c r="B19" s="194"/>
      <c r="C19" s="91"/>
      <c r="D19" s="195"/>
      <c r="E19" s="132"/>
      <c r="F19" s="92"/>
      <c r="G19" s="181"/>
      <c r="H19" s="21"/>
      <c r="I19" s="66">
        <v>2</v>
      </c>
      <c r="J19" s="149" t="s">
        <v>638</v>
      </c>
      <c r="K19" s="181" t="s">
        <v>722</v>
      </c>
      <c r="L19" s="91" t="s">
        <v>722</v>
      </c>
      <c r="M19" s="150" t="s">
        <v>722</v>
      </c>
      <c r="N19" s="150" t="s">
        <v>722</v>
      </c>
      <c r="O19" s="92"/>
      <c r="P19" s="193"/>
      <c r="T19" s="162"/>
      <c r="U19" s="163"/>
    </row>
    <row r="20" spans="1:21" s="18" customFormat="1" ht="39.75" customHeight="1">
      <c r="A20" s="66"/>
      <c r="B20" s="194"/>
      <c r="C20" s="91"/>
      <c r="D20" s="195"/>
      <c r="E20" s="132"/>
      <c r="F20" s="92"/>
      <c r="G20" s="181"/>
      <c r="H20" s="21"/>
      <c r="I20" s="66">
        <v>3</v>
      </c>
      <c r="J20" s="149" t="s">
        <v>639</v>
      </c>
      <c r="K20" s="181" t="s">
        <v>722</v>
      </c>
      <c r="L20" s="91" t="s">
        <v>722</v>
      </c>
      <c r="M20" s="150" t="s">
        <v>722</v>
      </c>
      <c r="N20" s="150" t="s">
        <v>722</v>
      </c>
      <c r="O20" s="92"/>
      <c r="P20" s="193"/>
      <c r="T20" s="162"/>
      <c r="U20" s="163"/>
    </row>
    <row r="21" spans="1:21" s="18" customFormat="1" ht="39.75" customHeight="1">
      <c r="A21" s="66"/>
      <c r="B21" s="194"/>
      <c r="C21" s="91"/>
      <c r="D21" s="195"/>
      <c r="E21" s="132"/>
      <c r="F21" s="92"/>
      <c r="G21" s="181"/>
      <c r="H21" s="21"/>
      <c r="I21" s="66">
        <v>4</v>
      </c>
      <c r="J21" s="149" t="s">
        <v>640</v>
      </c>
      <c r="K21" s="181" t="s">
        <v>722</v>
      </c>
      <c r="L21" s="91" t="s">
        <v>722</v>
      </c>
      <c r="M21" s="150" t="s">
        <v>722</v>
      </c>
      <c r="N21" s="150" t="s">
        <v>722</v>
      </c>
      <c r="O21" s="92"/>
      <c r="P21" s="193"/>
      <c r="T21" s="162"/>
      <c r="U21" s="163"/>
    </row>
    <row r="22" spans="1:21" s="18" customFormat="1" ht="39.75" customHeight="1">
      <c r="A22" s="66"/>
      <c r="B22" s="194"/>
      <c r="C22" s="91"/>
      <c r="D22" s="195"/>
      <c r="E22" s="132"/>
      <c r="F22" s="92"/>
      <c r="G22" s="181"/>
      <c r="H22" s="21"/>
      <c r="I22" s="66">
        <v>5</v>
      </c>
      <c r="J22" s="149" t="s">
        <v>641</v>
      </c>
      <c r="K22" s="181" t="s">
        <v>722</v>
      </c>
      <c r="L22" s="91" t="s">
        <v>722</v>
      </c>
      <c r="M22" s="150" t="s">
        <v>722</v>
      </c>
      <c r="N22" s="150" t="s">
        <v>722</v>
      </c>
      <c r="O22" s="92"/>
      <c r="P22" s="193"/>
      <c r="T22" s="162"/>
      <c r="U22" s="163"/>
    </row>
    <row r="23" spans="1:21" s="18" customFormat="1" ht="39.75" customHeight="1">
      <c r="A23" s="66"/>
      <c r="B23" s="194"/>
      <c r="C23" s="91"/>
      <c r="D23" s="195"/>
      <c r="E23" s="132"/>
      <c r="F23" s="92"/>
      <c r="G23" s="181"/>
      <c r="H23" s="21"/>
      <c r="I23" s="66">
        <v>6</v>
      </c>
      <c r="J23" s="149" t="s">
        <v>642</v>
      </c>
      <c r="K23" s="181" t="s">
        <v>722</v>
      </c>
      <c r="L23" s="91" t="s">
        <v>722</v>
      </c>
      <c r="M23" s="150" t="s">
        <v>722</v>
      </c>
      <c r="N23" s="150" t="s">
        <v>722</v>
      </c>
      <c r="O23" s="92"/>
      <c r="P23" s="193"/>
      <c r="T23" s="162"/>
      <c r="U23" s="163"/>
    </row>
    <row r="24" spans="1:21" s="18" customFormat="1" ht="39.75" customHeight="1">
      <c r="A24" s="66"/>
      <c r="B24" s="194"/>
      <c r="C24" s="91"/>
      <c r="D24" s="195"/>
      <c r="E24" s="132"/>
      <c r="F24" s="92"/>
      <c r="G24" s="181"/>
      <c r="H24" s="21"/>
      <c r="I24" s="66">
        <v>7</v>
      </c>
      <c r="J24" s="149" t="s">
        <v>643</v>
      </c>
      <c r="K24" s="181" t="s">
        <v>722</v>
      </c>
      <c r="L24" s="91" t="s">
        <v>722</v>
      </c>
      <c r="M24" s="150" t="s">
        <v>722</v>
      </c>
      <c r="N24" s="150" t="s">
        <v>722</v>
      </c>
      <c r="O24" s="92"/>
      <c r="P24" s="193"/>
      <c r="T24" s="162"/>
      <c r="U24" s="163"/>
    </row>
    <row r="25" spans="1:21" s="18" customFormat="1" ht="39.75" customHeight="1">
      <c r="A25" s="66"/>
      <c r="B25" s="194"/>
      <c r="C25" s="91"/>
      <c r="D25" s="195"/>
      <c r="E25" s="132"/>
      <c r="F25" s="92"/>
      <c r="G25" s="181"/>
      <c r="H25" s="21"/>
      <c r="I25" s="66">
        <v>8</v>
      </c>
      <c r="J25" s="149" t="s">
        <v>644</v>
      </c>
      <c r="K25" s="181" t="s">
        <v>722</v>
      </c>
      <c r="L25" s="91" t="s">
        <v>722</v>
      </c>
      <c r="M25" s="150" t="s">
        <v>722</v>
      </c>
      <c r="N25" s="150" t="s">
        <v>722</v>
      </c>
      <c r="O25" s="92"/>
      <c r="P25" s="193"/>
      <c r="T25" s="162"/>
      <c r="U25" s="163"/>
    </row>
    <row r="26" spans="1:21" s="18" customFormat="1" ht="39.75" customHeight="1">
      <c r="A26" s="66"/>
      <c r="B26" s="194"/>
      <c r="C26" s="91"/>
      <c r="D26" s="195"/>
      <c r="E26" s="132"/>
      <c r="F26" s="92"/>
      <c r="G26" s="181"/>
      <c r="H26" s="21"/>
      <c r="I26" s="174" t="s">
        <v>16</v>
      </c>
      <c r="J26" s="175"/>
      <c r="K26" s="175"/>
      <c r="L26" s="175"/>
      <c r="M26" s="178" t="s">
        <v>272</v>
      </c>
      <c r="N26" s="179"/>
      <c r="O26" s="175"/>
      <c r="P26" s="176"/>
      <c r="T26" s="162"/>
      <c r="U26" s="163"/>
    </row>
    <row r="27" spans="1:21" s="18" customFormat="1" ht="39.75" customHeight="1">
      <c r="A27" s="66"/>
      <c r="B27" s="194"/>
      <c r="C27" s="91"/>
      <c r="D27" s="195"/>
      <c r="E27" s="132"/>
      <c r="F27" s="92"/>
      <c r="G27" s="181"/>
      <c r="H27" s="21"/>
      <c r="I27" s="43" t="s">
        <v>10</v>
      </c>
      <c r="J27" s="40" t="s">
        <v>83</v>
      </c>
      <c r="K27" s="40" t="s">
        <v>82</v>
      </c>
      <c r="L27" s="41" t="s">
        <v>11</v>
      </c>
      <c r="M27" s="42" t="s">
        <v>12</v>
      </c>
      <c r="N27" s="42" t="s">
        <v>312</v>
      </c>
      <c r="O27" s="40" t="s">
        <v>13</v>
      </c>
      <c r="P27" s="40" t="s">
        <v>25</v>
      </c>
      <c r="T27" s="162"/>
      <c r="U27" s="163"/>
    </row>
    <row r="28" spans="1:21" s="18" customFormat="1" ht="39.75" customHeight="1">
      <c r="A28" s="66"/>
      <c r="B28" s="194"/>
      <c r="C28" s="91"/>
      <c r="D28" s="195"/>
      <c r="E28" s="132"/>
      <c r="F28" s="92"/>
      <c r="G28" s="181"/>
      <c r="H28" s="21"/>
      <c r="I28" s="66">
        <v>1</v>
      </c>
      <c r="J28" s="149" t="s">
        <v>645</v>
      </c>
      <c r="K28" s="181" t="s">
        <v>722</v>
      </c>
      <c r="L28" s="91" t="s">
        <v>722</v>
      </c>
      <c r="M28" s="150" t="s">
        <v>722</v>
      </c>
      <c r="N28" s="150" t="s">
        <v>722</v>
      </c>
      <c r="O28" s="92"/>
      <c r="P28" s="193"/>
      <c r="T28" s="162"/>
      <c r="U28" s="163"/>
    </row>
    <row r="29" spans="1:21" s="18" customFormat="1" ht="39.75" customHeight="1">
      <c r="A29" s="66"/>
      <c r="B29" s="194"/>
      <c r="C29" s="91"/>
      <c r="D29" s="195"/>
      <c r="E29" s="132"/>
      <c r="F29" s="92"/>
      <c r="G29" s="181"/>
      <c r="H29" s="21"/>
      <c r="I29" s="66">
        <v>2</v>
      </c>
      <c r="J29" s="149" t="s">
        <v>646</v>
      </c>
      <c r="K29" s="181" t="s">
        <v>722</v>
      </c>
      <c r="L29" s="91" t="s">
        <v>722</v>
      </c>
      <c r="M29" s="150" t="s">
        <v>722</v>
      </c>
      <c r="N29" s="150" t="s">
        <v>722</v>
      </c>
      <c r="O29" s="92"/>
      <c r="P29" s="193"/>
      <c r="T29" s="162"/>
      <c r="U29" s="163"/>
    </row>
    <row r="30" spans="1:21" s="18" customFormat="1" ht="39.75" customHeight="1">
      <c r="A30" s="66"/>
      <c r="B30" s="194"/>
      <c r="C30" s="91"/>
      <c r="D30" s="195"/>
      <c r="E30" s="132"/>
      <c r="F30" s="92"/>
      <c r="G30" s="181"/>
      <c r="H30" s="21"/>
      <c r="I30" s="66">
        <v>3</v>
      </c>
      <c r="J30" s="149" t="s">
        <v>647</v>
      </c>
      <c r="K30" s="181" t="s">
        <v>722</v>
      </c>
      <c r="L30" s="91" t="s">
        <v>722</v>
      </c>
      <c r="M30" s="150" t="s">
        <v>722</v>
      </c>
      <c r="N30" s="150" t="s">
        <v>722</v>
      </c>
      <c r="O30" s="92"/>
      <c r="P30" s="193"/>
      <c r="T30" s="162"/>
      <c r="U30" s="163"/>
    </row>
    <row r="31" spans="1:21" s="18" customFormat="1" ht="39.75" customHeight="1">
      <c r="A31" s="66"/>
      <c r="B31" s="194"/>
      <c r="C31" s="91"/>
      <c r="D31" s="195"/>
      <c r="E31" s="132"/>
      <c r="F31" s="92"/>
      <c r="G31" s="181"/>
      <c r="H31" s="21"/>
      <c r="I31" s="66">
        <v>4</v>
      </c>
      <c r="J31" s="149" t="s">
        <v>648</v>
      </c>
      <c r="K31" s="181" t="s">
        <v>722</v>
      </c>
      <c r="L31" s="91" t="s">
        <v>722</v>
      </c>
      <c r="M31" s="150" t="s">
        <v>722</v>
      </c>
      <c r="N31" s="150" t="s">
        <v>722</v>
      </c>
      <c r="O31" s="92"/>
      <c r="P31" s="193"/>
      <c r="T31" s="162"/>
      <c r="U31" s="163"/>
    </row>
    <row r="32" spans="1:21" s="18" customFormat="1" ht="39.75" customHeight="1">
      <c r="A32" s="66"/>
      <c r="B32" s="194"/>
      <c r="C32" s="91"/>
      <c r="D32" s="195"/>
      <c r="E32" s="132"/>
      <c r="F32" s="92"/>
      <c r="G32" s="181"/>
      <c r="H32" s="21"/>
      <c r="I32" s="66">
        <v>5</v>
      </c>
      <c r="J32" s="149" t="s">
        <v>649</v>
      </c>
      <c r="K32" s="181" t="s">
        <v>722</v>
      </c>
      <c r="L32" s="91" t="s">
        <v>722</v>
      </c>
      <c r="M32" s="150" t="s">
        <v>722</v>
      </c>
      <c r="N32" s="150" t="s">
        <v>722</v>
      </c>
      <c r="O32" s="92"/>
      <c r="P32" s="193"/>
      <c r="T32" s="162"/>
      <c r="U32" s="163"/>
    </row>
    <row r="33" spans="1:21" s="18" customFormat="1" ht="39.75" customHeight="1">
      <c r="A33" s="66"/>
      <c r="B33" s="194"/>
      <c r="C33" s="91"/>
      <c r="D33" s="195"/>
      <c r="E33" s="132"/>
      <c r="F33" s="92"/>
      <c r="G33" s="181"/>
      <c r="H33" s="21"/>
      <c r="I33" s="66">
        <v>6</v>
      </c>
      <c r="J33" s="149" t="s">
        <v>650</v>
      </c>
      <c r="K33" s="181" t="s">
        <v>722</v>
      </c>
      <c r="L33" s="91" t="s">
        <v>722</v>
      </c>
      <c r="M33" s="150" t="s">
        <v>722</v>
      </c>
      <c r="N33" s="150" t="s">
        <v>722</v>
      </c>
      <c r="O33" s="92"/>
      <c r="P33" s="193"/>
      <c r="T33" s="162"/>
      <c r="U33" s="163"/>
    </row>
    <row r="34" spans="1:21" s="18" customFormat="1" ht="39.75" customHeight="1">
      <c r="A34" s="66"/>
      <c r="B34" s="194"/>
      <c r="C34" s="91"/>
      <c r="D34" s="195"/>
      <c r="E34" s="132"/>
      <c r="F34" s="92"/>
      <c r="G34" s="181"/>
      <c r="H34" s="21"/>
      <c r="I34" s="66">
        <v>7</v>
      </c>
      <c r="J34" s="149" t="s">
        <v>651</v>
      </c>
      <c r="K34" s="181" t="s">
        <v>722</v>
      </c>
      <c r="L34" s="91" t="s">
        <v>722</v>
      </c>
      <c r="M34" s="150" t="s">
        <v>722</v>
      </c>
      <c r="N34" s="150" t="s">
        <v>722</v>
      </c>
      <c r="O34" s="92"/>
      <c r="P34" s="193"/>
      <c r="T34" s="162"/>
      <c r="U34" s="163"/>
    </row>
    <row r="35" spans="1:21" s="18" customFormat="1" ht="39.75" customHeight="1">
      <c r="A35" s="66"/>
      <c r="B35" s="194"/>
      <c r="C35" s="91"/>
      <c r="D35" s="195"/>
      <c r="E35" s="132"/>
      <c r="F35" s="92"/>
      <c r="G35" s="181"/>
      <c r="H35" s="21"/>
      <c r="I35" s="66">
        <v>8</v>
      </c>
      <c r="J35" s="149" t="s">
        <v>652</v>
      </c>
      <c r="K35" s="181" t="s">
        <v>722</v>
      </c>
      <c r="L35" s="91" t="s">
        <v>722</v>
      </c>
      <c r="M35" s="150" t="s">
        <v>722</v>
      </c>
      <c r="N35" s="150" t="s">
        <v>722</v>
      </c>
      <c r="O35" s="92"/>
      <c r="P35" s="193"/>
      <c r="T35" s="162"/>
      <c r="U35" s="163"/>
    </row>
    <row r="36" spans="1:21" s="18" customFormat="1" ht="39.75" customHeight="1">
      <c r="A36" s="66"/>
      <c r="B36" s="194"/>
      <c r="C36" s="91"/>
      <c r="D36" s="195"/>
      <c r="E36" s="132"/>
      <c r="F36" s="92"/>
      <c r="G36" s="181"/>
      <c r="H36" s="21"/>
      <c r="I36" s="174" t="s">
        <v>314</v>
      </c>
      <c r="J36" s="175"/>
      <c r="K36" s="175"/>
      <c r="L36" s="175"/>
      <c r="M36" s="178" t="s">
        <v>272</v>
      </c>
      <c r="N36" s="179"/>
      <c r="O36" s="175"/>
      <c r="P36" s="176"/>
      <c r="T36" s="162"/>
      <c r="U36" s="163"/>
    </row>
    <row r="37" spans="1:21" s="18" customFormat="1" ht="39.75" customHeight="1">
      <c r="A37" s="66"/>
      <c r="B37" s="194"/>
      <c r="C37" s="91"/>
      <c r="D37" s="195"/>
      <c r="E37" s="132"/>
      <c r="F37" s="92"/>
      <c r="G37" s="181"/>
      <c r="H37" s="21"/>
      <c r="I37" s="43" t="s">
        <v>10</v>
      </c>
      <c r="J37" s="40" t="s">
        <v>83</v>
      </c>
      <c r="K37" s="40" t="s">
        <v>82</v>
      </c>
      <c r="L37" s="41" t="s">
        <v>11</v>
      </c>
      <c r="M37" s="42" t="s">
        <v>12</v>
      </c>
      <c r="N37" s="42" t="s">
        <v>312</v>
      </c>
      <c r="O37" s="40" t="s">
        <v>13</v>
      </c>
      <c r="P37" s="40" t="s">
        <v>25</v>
      </c>
      <c r="T37" s="162"/>
      <c r="U37" s="163"/>
    </row>
    <row r="38" spans="1:21" s="18" customFormat="1" ht="39.75" customHeight="1">
      <c r="A38" s="66"/>
      <c r="B38" s="194"/>
      <c r="C38" s="91"/>
      <c r="D38" s="195"/>
      <c r="E38" s="132"/>
      <c r="F38" s="92"/>
      <c r="G38" s="181"/>
      <c r="H38" s="21"/>
      <c r="I38" s="66">
        <v>1</v>
      </c>
      <c r="J38" s="149" t="s">
        <v>653</v>
      </c>
      <c r="K38" s="181" t="s">
        <v>722</v>
      </c>
      <c r="L38" s="91" t="s">
        <v>722</v>
      </c>
      <c r="M38" s="150" t="s">
        <v>722</v>
      </c>
      <c r="N38" s="150" t="s">
        <v>722</v>
      </c>
      <c r="O38" s="92"/>
      <c r="P38" s="193"/>
      <c r="T38" s="162"/>
      <c r="U38" s="163"/>
    </row>
    <row r="39" spans="1:21" s="18" customFormat="1" ht="39.75" customHeight="1">
      <c r="A39" s="66"/>
      <c r="B39" s="194"/>
      <c r="C39" s="91"/>
      <c r="D39" s="195"/>
      <c r="E39" s="132"/>
      <c r="F39" s="92"/>
      <c r="G39" s="181"/>
      <c r="H39" s="21"/>
      <c r="I39" s="66">
        <v>2</v>
      </c>
      <c r="J39" s="149" t="s">
        <v>654</v>
      </c>
      <c r="K39" s="181" t="s">
        <v>722</v>
      </c>
      <c r="L39" s="91" t="s">
        <v>722</v>
      </c>
      <c r="M39" s="150" t="s">
        <v>722</v>
      </c>
      <c r="N39" s="150" t="s">
        <v>722</v>
      </c>
      <c r="O39" s="92"/>
      <c r="P39" s="193"/>
      <c r="T39" s="162"/>
      <c r="U39" s="163"/>
    </row>
    <row r="40" spans="1:21" s="18" customFormat="1" ht="39.75" customHeight="1">
      <c r="A40" s="66"/>
      <c r="B40" s="194"/>
      <c r="C40" s="91"/>
      <c r="D40" s="195"/>
      <c r="E40" s="132"/>
      <c r="F40" s="92"/>
      <c r="G40" s="181"/>
      <c r="H40" s="21"/>
      <c r="I40" s="66">
        <v>3</v>
      </c>
      <c r="J40" s="149" t="s">
        <v>655</v>
      </c>
      <c r="K40" s="181" t="s">
        <v>722</v>
      </c>
      <c r="L40" s="91" t="s">
        <v>722</v>
      </c>
      <c r="M40" s="150" t="s">
        <v>722</v>
      </c>
      <c r="N40" s="150" t="s">
        <v>722</v>
      </c>
      <c r="O40" s="92"/>
      <c r="P40" s="193"/>
      <c r="T40" s="162"/>
      <c r="U40" s="163"/>
    </row>
    <row r="41" spans="1:21" s="18" customFormat="1" ht="39.75" customHeight="1">
      <c r="A41" s="66"/>
      <c r="B41" s="194"/>
      <c r="C41" s="91"/>
      <c r="D41" s="195"/>
      <c r="E41" s="132"/>
      <c r="F41" s="92"/>
      <c r="G41" s="181"/>
      <c r="H41" s="21"/>
      <c r="I41" s="66">
        <v>4</v>
      </c>
      <c r="J41" s="149" t="s">
        <v>656</v>
      </c>
      <c r="K41" s="181" t="s">
        <v>722</v>
      </c>
      <c r="L41" s="91" t="s">
        <v>722</v>
      </c>
      <c r="M41" s="150" t="s">
        <v>722</v>
      </c>
      <c r="N41" s="150" t="s">
        <v>722</v>
      </c>
      <c r="O41" s="92"/>
      <c r="P41" s="193"/>
      <c r="T41" s="162"/>
      <c r="U41" s="163"/>
    </row>
    <row r="42" spans="1:21" s="18" customFormat="1" ht="39.75" customHeight="1">
      <c r="A42" s="66"/>
      <c r="B42" s="194"/>
      <c r="C42" s="91"/>
      <c r="D42" s="195"/>
      <c r="E42" s="132"/>
      <c r="F42" s="92"/>
      <c r="G42" s="181"/>
      <c r="H42" s="21"/>
      <c r="I42" s="66">
        <v>5</v>
      </c>
      <c r="J42" s="149" t="s">
        <v>657</v>
      </c>
      <c r="K42" s="181" t="s">
        <v>722</v>
      </c>
      <c r="L42" s="91" t="s">
        <v>722</v>
      </c>
      <c r="M42" s="150" t="s">
        <v>722</v>
      </c>
      <c r="N42" s="150" t="s">
        <v>722</v>
      </c>
      <c r="O42" s="92"/>
      <c r="P42" s="193"/>
      <c r="T42" s="162"/>
      <c r="U42" s="163"/>
    </row>
    <row r="43" spans="1:21" s="18" customFormat="1" ht="39.75" customHeight="1">
      <c r="A43" s="66"/>
      <c r="B43" s="194"/>
      <c r="C43" s="91"/>
      <c r="D43" s="195"/>
      <c r="E43" s="132"/>
      <c r="F43" s="92"/>
      <c r="G43" s="181"/>
      <c r="H43" s="21"/>
      <c r="I43" s="66">
        <v>6</v>
      </c>
      <c r="J43" s="149" t="s">
        <v>658</v>
      </c>
      <c r="K43" s="181" t="s">
        <v>722</v>
      </c>
      <c r="L43" s="91" t="s">
        <v>722</v>
      </c>
      <c r="M43" s="150" t="s">
        <v>722</v>
      </c>
      <c r="N43" s="150" t="s">
        <v>722</v>
      </c>
      <c r="O43" s="92"/>
      <c r="P43" s="193"/>
      <c r="T43" s="162"/>
      <c r="U43" s="163"/>
    </row>
    <row r="44" spans="1:21" s="18" customFormat="1" ht="39.75" customHeight="1">
      <c r="A44" s="66"/>
      <c r="B44" s="194"/>
      <c r="C44" s="91"/>
      <c r="D44" s="195"/>
      <c r="E44" s="132"/>
      <c r="F44" s="92"/>
      <c r="G44" s="181"/>
      <c r="H44" s="21"/>
      <c r="I44" s="66">
        <v>7</v>
      </c>
      <c r="J44" s="149" t="s">
        <v>659</v>
      </c>
      <c r="K44" s="181" t="s">
        <v>722</v>
      </c>
      <c r="L44" s="91" t="s">
        <v>722</v>
      </c>
      <c r="M44" s="150" t="s">
        <v>722</v>
      </c>
      <c r="N44" s="150" t="s">
        <v>722</v>
      </c>
      <c r="O44" s="92"/>
      <c r="P44" s="193"/>
      <c r="T44" s="162"/>
      <c r="U44" s="163"/>
    </row>
    <row r="45" spans="1:21" s="18" customFormat="1" ht="39.75" customHeight="1">
      <c r="A45" s="66"/>
      <c r="B45" s="194"/>
      <c r="C45" s="91"/>
      <c r="D45" s="195"/>
      <c r="E45" s="132"/>
      <c r="F45" s="92"/>
      <c r="G45" s="181"/>
      <c r="H45" s="21"/>
      <c r="I45" s="66">
        <v>8</v>
      </c>
      <c r="J45" s="149" t="s">
        <v>660</v>
      </c>
      <c r="K45" s="181" t="s">
        <v>722</v>
      </c>
      <c r="L45" s="91" t="s">
        <v>722</v>
      </c>
      <c r="M45" s="150" t="s">
        <v>722</v>
      </c>
      <c r="N45" s="150" t="s">
        <v>722</v>
      </c>
      <c r="O45" s="92"/>
      <c r="P45" s="193"/>
      <c r="T45" s="162"/>
      <c r="U45" s="163"/>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10.28125" style="73" hidden="1" customWidth="1"/>
    <col min="3" max="3" width="8.140625" style="73" customWidth="1"/>
    <col min="4" max="4" width="12.28125" style="74" customWidth="1"/>
    <col min="5" max="5" width="25.421875" style="73" customWidth="1"/>
    <col min="6" max="6" width="34.8515625" style="3" customWidth="1"/>
    <col min="7" max="7" width="10.8515625" style="3" customWidth="1"/>
    <col min="8" max="12" width="10.7109375" style="3" customWidth="1"/>
    <col min="13" max="13" width="10.8515625" style="3" customWidth="1"/>
    <col min="14" max="14" width="10.57421875" style="75" customWidth="1"/>
    <col min="15" max="15" width="7.7109375" style="73" customWidth="1"/>
    <col min="16" max="16" width="9.57421875" style="73" customWidth="1"/>
    <col min="17" max="17" width="5.57421875" style="171" bestFit="1" customWidth="1"/>
    <col min="18" max="18" width="5.00390625" style="170" bestFit="1" customWidth="1"/>
    <col min="19" max="16384" width="9.140625" style="3" customWidth="1"/>
  </cols>
  <sheetData>
    <row r="1" spans="1:16" ht="48.75" customHeight="1">
      <c r="A1" s="552" t="s">
        <v>726</v>
      </c>
      <c r="B1" s="552"/>
      <c r="C1" s="552"/>
      <c r="D1" s="552"/>
      <c r="E1" s="552"/>
      <c r="F1" s="552"/>
      <c r="G1" s="552"/>
      <c r="H1" s="552"/>
      <c r="I1" s="552"/>
      <c r="J1" s="552"/>
      <c r="K1" s="552"/>
      <c r="L1" s="552"/>
      <c r="M1" s="552"/>
      <c r="N1" s="552"/>
      <c r="O1" s="552"/>
      <c r="P1" s="552"/>
    </row>
    <row r="2" spans="1:16" ht="25.5" customHeight="1">
      <c r="A2" s="553" t="s">
        <v>666</v>
      </c>
      <c r="B2" s="553"/>
      <c r="C2" s="553"/>
      <c r="D2" s="553"/>
      <c r="E2" s="553"/>
      <c r="F2" s="553"/>
      <c r="G2" s="553"/>
      <c r="H2" s="553"/>
      <c r="I2" s="553"/>
      <c r="J2" s="553"/>
      <c r="K2" s="553"/>
      <c r="L2" s="553"/>
      <c r="M2" s="553"/>
      <c r="N2" s="553"/>
      <c r="O2" s="553"/>
      <c r="P2" s="553"/>
    </row>
    <row r="3" spans="1:18" s="4" customFormat="1" ht="37.5" customHeight="1">
      <c r="A3" s="554" t="s">
        <v>94</v>
      </c>
      <c r="B3" s="554"/>
      <c r="C3" s="554"/>
      <c r="D3" s="555" t="s">
        <v>190</v>
      </c>
      <c r="E3" s="555"/>
      <c r="F3" s="146"/>
      <c r="G3" s="556" t="s">
        <v>315</v>
      </c>
      <c r="H3" s="556"/>
      <c r="I3" s="558" t="s">
        <v>678</v>
      </c>
      <c r="J3" s="558"/>
      <c r="K3" s="557" t="s">
        <v>424</v>
      </c>
      <c r="L3" s="557"/>
      <c r="M3" s="559">
        <v>540</v>
      </c>
      <c r="N3" s="559"/>
      <c r="O3" s="559"/>
      <c r="P3" s="468"/>
      <c r="Q3" s="171"/>
      <c r="R3" s="170"/>
    </row>
    <row r="4" spans="1:18" s="4" customFormat="1" ht="17.25" customHeight="1">
      <c r="A4" s="560" t="s">
        <v>95</v>
      </c>
      <c r="B4" s="560"/>
      <c r="C4" s="560"/>
      <c r="D4" s="561" t="s">
        <v>777</v>
      </c>
      <c r="E4" s="561"/>
      <c r="F4" s="76"/>
      <c r="G4" s="152"/>
      <c r="H4" s="152"/>
      <c r="I4" s="202"/>
      <c r="J4" s="202"/>
      <c r="K4" s="560" t="s">
        <v>93</v>
      </c>
      <c r="L4" s="560"/>
      <c r="M4" s="562" t="s">
        <v>779</v>
      </c>
      <c r="N4" s="562"/>
      <c r="O4" s="562"/>
      <c r="P4" s="469"/>
      <c r="Q4" s="171"/>
      <c r="R4" s="170"/>
    </row>
    <row r="5" spans="1:16" ht="21" customHeight="1">
      <c r="A5" s="5"/>
      <c r="B5" s="5"/>
      <c r="C5" s="5"/>
      <c r="D5" s="9"/>
      <c r="E5" s="6"/>
      <c r="F5" s="7"/>
      <c r="G5" s="8"/>
      <c r="H5" s="8"/>
      <c r="I5" s="8"/>
      <c r="J5" s="8"/>
      <c r="K5" s="8"/>
      <c r="L5" s="8"/>
      <c r="M5" s="8"/>
      <c r="N5" s="563">
        <v>41804.69396921296</v>
      </c>
      <c r="O5" s="563"/>
      <c r="P5" s="177"/>
    </row>
    <row r="6" spans="1:16" ht="15.75">
      <c r="A6" s="564" t="s">
        <v>5</v>
      </c>
      <c r="B6" s="564"/>
      <c r="C6" s="565" t="s">
        <v>81</v>
      </c>
      <c r="D6" s="565" t="s">
        <v>97</v>
      </c>
      <c r="E6" s="564" t="s">
        <v>6</v>
      </c>
      <c r="F6" s="564" t="s">
        <v>312</v>
      </c>
      <c r="G6" s="566" t="s">
        <v>33</v>
      </c>
      <c r="H6" s="566"/>
      <c r="I6" s="566"/>
      <c r="J6" s="566"/>
      <c r="K6" s="566"/>
      <c r="L6" s="566"/>
      <c r="M6" s="566"/>
      <c r="N6" s="567" t="s">
        <v>7</v>
      </c>
      <c r="O6" s="567" t="s">
        <v>111</v>
      </c>
      <c r="P6" s="567" t="s">
        <v>273</v>
      </c>
    </row>
    <row r="7" spans="1:16" ht="33" customHeight="1">
      <c r="A7" s="564"/>
      <c r="B7" s="564"/>
      <c r="C7" s="565"/>
      <c r="D7" s="565"/>
      <c r="E7" s="564"/>
      <c r="F7" s="564"/>
      <c r="G7" s="201">
        <v>1</v>
      </c>
      <c r="H7" s="201">
        <v>2</v>
      </c>
      <c r="I7" s="201">
        <v>3</v>
      </c>
      <c r="J7" s="200" t="s">
        <v>271</v>
      </c>
      <c r="K7" s="201">
        <v>4</v>
      </c>
      <c r="L7" s="201">
        <v>5</v>
      </c>
      <c r="M7" s="201">
        <v>6</v>
      </c>
      <c r="N7" s="567"/>
      <c r="O7" s="567"/>
      <c r="P7" s="567"/>
    </row>
    <row r="8" spans="1:18" s="70" customFormat="1" ht="36.75" customHeight="1">
      <c r="A8" s="77">
        <v>1</v>
      </c>
      <c r="B8" s="78" t="s">
        <v>157</v>
      </c>
      <c r="C8" s="181">
        <v>567</v>
      </c>
      <c r="D8" s="79">
        <v>35374</v>
      </c>
      <c r="E8" s="145" t="s">
        <v>863</v>
      </c>
      <c r="F8" s="145" t="s">
        <v>701</v>
      </c>
      <c r="G8" s="131">
        <v>535</v>
      </c>
      <c r="H8" s="131">
        <v>517</v>
      </c>
      <c r="I8" s="131" t="s">
        <v>717</v>
      </c>
      <c r="J8" s="267">
        <v>535</v>
      </c>
      <c r="K8" s="131" t="s">
        <v>717</v>
      </c>
      <c r="L8" s="131">
        <v>539</v>
      </c>
      <c r="M8" s="131">
        <v>535</v>
      </c>
      <c r="N8" s="267">
        <v>539</v>
      </c>
      <c r="O8" s="251"/>
      <c r="P8" s="256" t="s">
        <v>879</v>
      </c>
      <c r="Q8" s="171"/>
      <c r="R8" s="170"/>
    </row>
    <row r="9" spans="1:18" s="70" customFormat="1" ht="36.75" customHeight="1">
      <c r="A9" s="77" t="s">
        <v>716</v>
      </c>
      <c r="B9" s="78" t="s">
        <v>156</v>
      </c>
      <c r="C9" s="181">
        <v>205</v>
      </c>
      <c r="D9" s="79">
        <v>35431</v>
      </c>
      <c r="E9" s="145" t="s">
        <v>858</v>
      </c>
      <c r="F9" s="145" t="s">
        <v>853</v>
      </c>
      <c r="G9" s="131"/>
      <c r="H9" s="131"/>
      <c r="I9" s="131"/>
      <c r="J9" s="267" t="s">
        <v>722</v>
      </c>
      <c r="K9" s="131"/>
      <c r="L9" s="131"/>
      <c r="M9" s="131"/>
      <c r="N9" s="267" t="s">
        <v>874</v>
      </c>
      <c r="O9" s="251"/>
      <c r="P9" s="256"/>
      <c r="Q9" s="171"/>
      <c r="R9" s="170"/>
    </row>
    <row r="10" spans="1:18" s="70" customFormat="1" ht="36.75" customHeight="1">
      <c r="A10" s="77" t="s">
        <v>716</v>
      </c>
      <c r="B10" s="78" t="s">
        <v>158</v>
      </c>
      <c r="C10" s="181">
        <v>140</v>
      </c>
      <c r="D10" s="79">
        <v>34844</v>
      </c>
      <c r="E10" s="145" t="s">
        <v>710</v>
      </c>
      <c r="F10" s="145" t="s">
        <v>857</v>
      </c>
      <c r="G10" s="131"/>
      <c r="H10" s="131"/>
      <c r="I10" s="131"/>
      <c r="J10" s="267" t="s">
        <v>722</v>
      </c>
      <c r="K10" s="148"/>
      <c r="L10" s="148"/>
      <c r="M10" s="148"/>
      <c r="N10" s="267" t="s">
        <v>874</v>
      </c>
      <c r="O10" s="251"/>
      <c r="P10" s="256"/>
      <c r="Q10" s="171"/>
      <c r="R10" s="170"/>
    </row>
    <row r="11" spans="1:18" s="70" customFormat="1" ht="36.75" customHeight="1">
      <c r="A11" s="77"/>
      <c r="B11" s="78" t="s">
        <v>159</v>
      </c>
      <c r="C11" s="181" t="s">
        <v>722</v>
      </c>
      <c r="D11" s="79" t="s">
        <v>722</v>
      </c>
      <c r="E11" s="145" t="s">
        <v>722</v>
      </c>
      <c r="F11" s="145" t="s">
        <v>722</v>
      </c>
      <c r="G11" s="131"/>
      <c r="H11" s="131"/>
      <c r="I11" s="131"/>
      <c r="J11" s="267" t="s">
        <v>722</v>
      </c>
      <c r="K11" s="148"/>
      <c r="L11" s="148"/>
      <c r="M11" s="148"/>
      <c r="N11" s="267" t="s">
        <v>722</v>
      </c>
      <c r="O11" s="173"/>
      <c r="P11" s="256"/>
      <c r="Q11" s="171"/>
      <c r="R11" s="170"/>
    </row>
    <row r="12" spans="1:18" s="70" customFormat="1" ht="36.75" customHeight="1">
      <c r="A12" s="77"/>
      <c r="B12" s="78" t="s">
        <v>160</v>
      </c>
      <c r="C12" s="181" t="s">
        <v>722</v>
      </c>
      <c r="D12" s="79" t="s">
        <v>722</v>
      </c>
      <c r="E12" s="145" t="s">
        <v>722</v>
      </c>
      <c r="F12" s="145" t="s">
        <v>722</v>
      </c>
      <c r="G12" s="131"/>
      <c r="H12" s="131"/>
      <c r="I12" s="131"/>
      <c r="J12" s="267" t="s">
        <v>722</v>
      </c>
      <c r="K12" s="148"/>
      <c r="L12" s="148"/>
      <c r="M12" s="148"/>
      <c r="N12" s="267" t="s">
        <v>722</v>
      </c>
      <c r="O12" s="173"/>
      <c r="P12" s="256"/>
      <c r="Q12" s="171"/>
      <c r="R12" s="170"/>
    </row>
    <row r="13" spans="1:18" s="70" customFormat="1" ht="36.75" customHeight="1">
      <c r="A13" s="77"/>
      <c r="B13" s="78" t="s">
        <v>161</v>
      </c>
      <c r="C13" s="181" t="s">
        <v>722</v>
      </c>
      <c r="D13" s="79" t="s">
        <v>722</v>
      </c>
      <c r="E13" s="145" t="s">
        <v>722</v>
      </c>
      <c r="F13" s="145" t="s">
        <v>722</v>
      </c>
      <c r="G13" s="131"/>
      <c r="H13" s="131"/>
      <c r="I13" s="131"/>
      <c r="J13" s="267" t="s">
        <v>722</v>
      </c>
      <c r="K13" s="148"/>
      <c r="L13" s="148"/>
      <c r="M13" s="148"/>
      <c r="N13" s="267" t="s">
        <v>722</v>
      </c>
      <c r="O13" s="173"/>
      <c r="P13" s="256"/>
      <c r="Q13" s="171"/>
      <c r="R13" s="170"/>
    </row>
    <row r="14" spans="1:18" s="70" customFormat="1" ht="36.75" customHeight="1">
      <c r="A14" s="77"/>
      <c r="B14" s="78" t="s">
        <v>162</v>
      </c>
      <c r="C14" s="181" t="s">
        <v>722</v>
      </c>
      <c r="D14" s="79" t="s">
        <v>722</v>
      </c>
      <c r="E14" s="145" t="s">
        <v>722</v>
      </c>
      <c r="F14" s="145" t="s">
        <v>722</v>
      </c>
      <c r="G14" s="131"/>
      <c r="H14" s="131"/>
      <c r="I14" s="131"/>
      <c r="J14" s="267" t="s">
        <v>722</v>
      </c>
      <c r="K14" s="148"/>
      <c r="L14" s="148"/>
      <c r="M14" s="148"/>
      <c r="N14" s="267" t="s">
        <v>722</v>
      </c>
      <c r="O14" s="173"/>
      <c r="P14" s="256"/>
      <c r="Q14" s="171"/>
      <c r="R14" s="170"/>
    </row>
    <row r="15" spans="1:18" s="70" customFormat="1" ht="36.75" customHeight="1">
      <c r="A15" s="77"/>
      <c r="B15" s="78" t="s">
        <v>163</v>
      </c>
      <c r="C15" s="181" t="s">
        <v>722</v>
      </c>
      <c r="D15" s="79" t="s">
        <v>722</v>
      </c>
      <c r="E15" s="145" t="s">
        <v>722</v>
      </c>
      <c r="F15" s="145" t="s">
        <v>722</v>
      </c>
      <c r="G15" s="131"/>
      <c r="H15" s="131"/>
      <c r="I15" s="131"/>
      <c r="J15" s="267" t="s">
        <v>722</v>
      </c>
      <c r="K15" s="148"/>
      <c r="L15" s="148"/>
      <c r="M15" s="148"/>
      <c r="N15" s="267" t="s">
        <v>722</v>
      </c>
      <c r="O15" s="173"/>
      <c r="P15" s="256"/>
      <c r="Q15" s="171"/>
      <c r="R15" s="170"/>
    </row>
    <row r="16" spans="1:18" s="70" customFormat="1" ht="36.75" customHeight="1">
      <c r="A16" s="77"/>
      <c r="B16" s="78" t="s">
        <v>164</v>
      </c>
      <c r="C16" s="181" t="s">
        <v>722</v>
      </c>
      <c r="D16" s="79" t="s">
        <v>722</v>
      </c>
      <c r="E16" s="145" t="s">
        <v>722</v>
      </c>
      <c r="F16" s="145" t="s">
        <v>722</v>
      </c>
      <c r="G16" s="131"/>
      <c r="H16" s="131"/>
      <c r="I16" s="131"/>
      <c r="J16" s="267" t="s">
        <v>722</v>
      </c>
      <c r="K16" s="148"/>
      <c r="L16" s="148"/>
      <c r="M16" s="148"/>
      <c r="N16" s="267" t="s">
        <v>722</v>
      </c>
      <c r="O16" s="173"/>
      <c r="P16" s="256"/>
      <c r="Q16" s="171"/>
      <c r="R16" s="170"/>
    </row>
    <row r="17" spans="1:18" s="70" customFormat="1" ht="36.75" customHeight="1">
      <c r="A17" s="77"/>
      <c r="B17" s="78" t="s">
        <v>165</v>
      </c>
      <c r="C17" s="181" t="s">
        <v>722</v>
      </c>
      <c r="D17" s="79" t="s">
        <v>722</v>
      </c>
      <c r="E17" s="145" t="s">
        <v>722</v>
      </c>
      <c r="F17" s="145" t="s">
        <v>722</v>
      </c>
      <c r="G17" s="131"/>
      <c r="H17" s="131"/>
      <c r="I17" s="131"/>
      <c r="J17" s="267" t="s">
        <v>722</v>
      </c>
      <c r="K17" s="148"/>
      <c r="L17" s="148"/>
      <c r="M17" s="148"/>
      <c r="N17" s="267" t="s">
        <v>722</v>
      </c>
      <c r="O17" s="173"/>
      <c r="P17" s="256"/>
      <c r="Q17" s="171"/>
      <c r="R17" s="170"/>
    </row>
    <row r="18" spans="1:18" s="70" customFormat="1" ht="36.75" customHeight="1">
      <c r="A18" s="77"/>
      <c r="B18" s="78" t="s">
        <v>166</v>
      </c>
      <c r="C18" s="181" t="s">
        <v>722</v>
      </c>
      <c r="D18" s="79" t="s">
        <v>722</v>
      </c>
      <c r="E18" s="145" t="s">
        <v>722</v>
      </c>
      <c r="F18" s="145" t="s">
        <v>722</v>
      </c>
      <c r="G18" s="131"/>
      <c r="H18" s="131"/>
      <c r="I18" s="131"/>
      <c r="J18" s="267" t="s">
        <v>722</v>
      </c>
      <c r="K18" s="148"/>
      <c r="L18" s="148"/>
      <c r="M18" s="148"/>
      <c r="N18" s="267" t="s">
        <v>722</v>
      </c>
      <c r="O18" s="173"/>
      <c r="P18" s="256"/>
      <c r="Q18" s="171"/>
      <c r="R18" s="170"/>
    </row>
    <row r="19" spans="1:18" s="70" customFormat="1" ht="36.75" customHeight="1">
      <c r="A19" s="77"/>
      <c r="B19" s="78" t="s">
        <v>167</v>
      </c>
      <c r="C19" s="181" t="s">
        <v>722</v>
      </c>
      <c r="D19" s="79" t="s">
        <v>722</v>
      </c>
      <c r="E19" s="145" t="s">
        <v>722</v>
      </c>
      <c r="F19" s="145" t="s">
        <v>722</v>
      </c>
      <c r="G19" s="131"/>
      <c r="H19" s="131"/>
      <c r="I19" s="131"/>
      <c r="J19" s="267" t="s">
        <v>722</v>
      </c>
      <c r="K19" s="148"/>
      <c r="L19" s="148"/>
      <c r="M19" s="148"/>
      <c r="N19" s="267" t="s">
        <v>722</v>
      </c>
      <c r="O19" s="173"/>
      <c r="P19" s="256"/>
      <c r="Q19" s="171"/>
      <c r="R19" s="170"/>
    </row>
    <row r="20" spans="1:18" s="70" customFormat="1" ht="36.75" customHeight="1">
      <c r="A20" s="77"/>
      <c r="B20" s="78" t="s">
        <v>168</v>
      </c>
      <c r="C20" s="181" t="s">
        <v>722</v>
      </c>
      <c r="D20" s="79" t="s">
        <v>722</v>
      </c>
      <c r="E20" s="145" t="s">
        <v>722</v>
      </c>
      <c r="F20" s="145" t="s">
        <v>722</v>
      </c>
      <c r="G20" s="131"/>
      <c r="H20" s="131"/>
      <c r="I20" s="131"/>
      <c r="J20" s="267" t="s">
        <v>722</v>
      </c>
      <c r="K20" s="148"/>
      <c r="L20" s="148"/>
      <c r="M20" s="148"/>
      <c r="N20" s="267" t="s">
        <v>722</v>
      </c>
      <c r="O20" s="173"/>
      <c r="P20" s="256"/>
      <c r="Q20" s="171"/>
      <c r="R20" s="170"/>
    </row>
    <row r="21" spans="1:18" s="70" customFormat="1" ht="36.75" customHeight="1">
      <c r="A21" s="77"/>
      <c r="B21" s="78" t="s">
        <v>169</v>
      </c>
      <c r="C21" s="181" t="s">
        <v>722</v>
      </c>
      <c r="D21" s="79" t="s">
        <v>722</v>
      </c>
      <c r="E21" s="145" t="s">
        <v>722</v>
      </c>
      <c r="F21" s="145" t="s">
        <v>722</v>
      </c>
      <c r="G21" s="131"/>
      <c r="H21" s="131"/>
      <c r="I21" s="131"/>
      <c r="J21" s="267" t="s">
        <v>722</v>
      </c>
      <c r="K21" s="148"/>
      <c r="L21" s="148"/>
      <c r="M21" s="148"/>
      <c r="N21" s="267" t="s">
        <v>722</v>
      </c>
      <c r="O21" s="173"/>
      <c r="P21" s="256"/>
      <c r="Q21" s="171"/>
      <c r="R21" s="170"/>
    </row>
    <row r="22" spans="1:18" s="70" customFormat="1" ht="36.75" customHeight="1">
      <c r="A22" s="77"/>
      <c r="B22" s="78" t="s">
        <v>170</v>
      </c>
      <c r="C22" s="181" t="s">
        <v>722</v>
      </c>
      <c r="D22" s="79" t="s">
        <v>722</v>
      </c>
      <c r="E22" s="145" t="s">
        <v>722</v>
      </c>
      <c r="F22" s="145" t="s">
        <v>722</v>
      </c>
      <c r="G22" s="131"/>
      <c r="H22" s="131"/>
      <c r="I22" s="131"/>
      <c r="J22" s="267" t="s">
        <v>722</v>
      </c>
      <c r="K22" s="148"/>
      <c r="L22" s="148"/>
      <c r="M22" s="148"/>
      <c r="N22" s="267" t="s">
        <v>722</v>
      </c>
      <c r="O22" s="173"/>
      <c r="P22" s="256"/>
      <c r="Q22" s="171"/>
      <c r="R22" s="170"/>
    </row>
    <row r="23" spans="1:18" s="70" customFormat="1" ht="36.75" customHeight="1">
      <c r="A23" s="77"/>
      <c r="B23" s="78" t="s">
        <v>171</v>
      </c>
      <c r="C23" s="181" t="s">
        <v>722</v>
      </c>
      <c r="D23" s="79" t="s">
        <v>722</v>
      </c>
      <c r="E23" s="145" t="s">
        <v>722</v>
      </c>
      <c r="F23" s="145" t="s">
        <v>722</v>
      </c>
      <c r="G23" s="131"/>
      <c r="H23" s="131"/>
      <c r="I23" s="131"/>
      <c r="J23" s="267" t="s">
        <v>722</v>
      </c>
      <c r="K23" s="148"/>
      <c r="L23" s="148"/>
      <c r="M23" s="148"/>
      <c r="N23" s="267" t="s">
        <v>722</v>
      </c>
      <c r="O23" s="173"/>
      <c r="P23" s="256"/>
      <c r="Q23" s="171"/>
      <c r="R23" s="170"/>
    </row>
    <row r="24" spans="1:18" s="70" customFormat="1" ht="36.75" customHeight="1">
      <c r="A24" s="77"/>
      <c r="B24" s="78" t="s">
        <v>172</v>
      </c>
      <c r="C24" s="181" t="s">
        <v>722</v>
      </c>
      <c r="D24" s="79" t="s">
        <v>722</v>
      </c>
      <c r="E24" s="145" t="s">
        <v>722</v>
      </c>
      <c r="F24" s="145" t="s">
        <v>722</v>
      </c>
      <c r="G24" s="131"/>
      <c r="H24" s="131"/>
      <c r="I24" s="131"/>
      <c r="J24" s="267" t="s">
        <v>722</v>
      </c>
      <c r="K24" s="148"/>
      <c r="L24" s="148"/>
      <c r="M24" s="148"/>
      <c r="N24" s="267" t="s">
        <v>722</v>
      </c>
      <c r="O24" s="173"/>
      <c r="P24" s="256"/>
      <c r="Q24" s="171"/>
      <c r="R24" s="170"/>
    </row>
    <row r="25" spans="1:18" s="70" customFormat="1" ht="36.75" customHeight="1">
      <c r="A25" s="77"/>
      <c r="B25" s="78" t="s">
        <v>173</v>
      </c>
      <c r="C25" s="181" t="s">
        <v>722</v>
      </c>
      <c r="D25" s="79" t="s">
        <v>722</v>
      </c>
      <c r="E25" s="145" t="s">
        <v>722</v>
      </c>
      <c r="F25" s="145" t="s">
        <v>722</v>
      </c>
      <c r="G25" s="131"/>
      <c r="H25" s="131"/>
      <c r="I25" s="131"/>
      <c r="J25" s="267" t="s">
        <v>722</v>
      </c>
      <c r="K25" s="148"/>
      <c r="L25" s="148"/>
      <c r="M25" s="148"/>
      <c r="N25" s="267" t="s">
        <v>722</v>
      </c>
      <c r="O25" s="173"/>
      <c r="P25" s="256"/>
      <c r="Q25" s="171"/>
      <c r="R25" s="170"/>
    </row>
    <row r="26" spans="1:18" s="70" customFormat="1" ht="36.75" customHeight="1">
      <c r="A26" s="77"/>
      <c r="B26" s="78" t="s">
        <v>174</v>
      </c>
      <c r="C26" s="181" t="s">
        <v>722</v>
      </c>
      <c r="D26" s="79" t="s">
        <v>722</v>
      </c>
      <c r="E26" s="145" t="s">
        <v>722</v>
      </c>
      <c r="F26" s="145" t="s">
        <v>722</v>
      </c>
      <c r="G26" s="131"/>
      <c r="H26" s="131"/>
      <c r="I26" s="131"/>
      <c r="J26" s="267" t="s">
        <v>722</v>
      </c>
      <c r="K26" s="148"/>
      <c r="L26" s="148"/>
      <c r="M26" s="148"/>
      <c r="N26" s="267" t="s">
        <v>722</v>
      </c>
      <c r="O26" s="173"/>
      <c r="P26" s="256"/>
      <c r="Q26" s="171"/>
      <c r="R26" s="170"/>
    </row>
    <row r="27" spans="1:18" s="70" customFormat="1" ht="36.75" customHeight="1">
      <c r="A27" s="77"/>
      <c r="B27" s="78" t="s">
        <v>175</v>
      </c>
      <c r="C27" s="181" t="s">
        <v>722</v>
      </c>
      <c r="D27" s="79" t="s">
        <v>722</v>
      </c>
      <c r="E27" s="145" t="s">
        <v>722</v>
      </c>
      <c r="F27" s="145" t="s">
        <v>722</v>
      </c>
      <c r="G27" s="131"/>
      <c r="H27" s="131"/>
      <c r="I27" s="131"/>
      <c r="J27" s="267" t="s">
        <v>722</v>
      </c>
      <c r="K27" s="148"/>
      <c r="L27" s="148"/>
      <c r="M27" s="148"/>
      <c r="N27" s="267" t="s">
        <v>722</v>
      </c>
      <c r="O27" s="173"/>
      <c r="P27" s="256"/>
      <c r="Q27" s="171"/>
      <c r="R27" s="170"/>
    </row>
    <row r="28" spans="1:18" s="70" customFormat="1" ht="36.75" customHeight="1">
      <c r="A28" s="77"/>
      <c r="B28" s="78" t="s">
        <v>176</v>
      </c>
      <c r="C28" s="181" t="s">
        <v>722</v>
      </c>
      <c r="D28" s="79" t="s">
        <v>722</v>
      </c>
      <c r="E28" s="145" t="s">
        <v>722</v>
      </c>
      <c r="F28" s="145" t="s">
        <v>722</v>
      </c>
      <c r="G28" s="131"/>
      <c r="H28" s="131"/>
      <c r="I28" s="131"/>
      <c r="J28" s="267" t="s">
        <v>722</v>
      </c>
      <c r="K28" s="148"/>
      <c r="L28" s="148"/>
      <c r="M28" s="148"/>
      <c r="N28" s="267" t="s">
        <v>722</v>
      </c>
      <c r="O28" s="173"/>
      <c r="P28" s="256"/>
      <c r="Q28" s="171"/>
      <c r="R28" s="170"/>
    </row>
    <row r="29" spans="1:18" s="70" customFormat="1" ht="36.75" customHeight="1">
      <c r="A29" s="77"/>
      <c r="B29" s="78" t="s">
        <v>177</v>
      </c>
      <c r="C29" s="181" t="s">
        <v>722</v>
      </c>
      <c r="D29" s="79" t="s">
        <v>722</v>
      </c>
      <c r="E29" s="145" t="s">
        <v>722</v>
      </c>
      <c r="F29" s="145" t="s">
        <v>722</v>
      </c>
      <c r="G29" s="131"/>
      <c r="H29" s="131"/>
      <c r="I29" s="131"/>
      <c r="J29" s="267" t="s">
        <v>722</v>
      </c>
      <c r="K29" s="148"/>
      <c r="L29" s="148"/>
      <c r="M29" s="148"/>
      <c r="N29" s="267" t="s">
        <v>722</v>
      </c>
      <c r="O29" s="173"/>
      <c r="P29" s="256"/>
      <c r="Q29" s="171"/>
      <c r="R29" s="170"/>
    </row>
    <row r="30" spans="1:18" s="70" customFormat="1" ht="36.75" customHeight="1">
      <c r="A30" s="77"/>
      <c r="B30" s="78" t="s">
        <v>178</v>
      </c>
      <c r="C30" s="181" t="s">
        <v>722</v>
      </c>
      <c r="D30" s="79" t="s">
        <v>722</v>
      </c>
      <c r="E30" s="145" t="s">
        <v>722</v>
      </c>
      <c r="F30" s="145" t="s">
        <v>722</v>
      </c>
      <c r="G30" s="131"/>
      <c r="H30" s="131"/>
      <c r="I30" s="131"/>
      <c r="J30" s="267" t="s">
        <v>722</v>
      </c>
      <c r="K30" s="148"/>
      <c r="L30" s="148"/>
      <c r="M30" s="148"/>
      <c r="N30" s="267" t="s">
        <v>722</v>
      </c>
      <c r="O30" s="173"/>
      <c r="P30" s="256"/>
      <c r="Q30" s="171"/>
      <c r="R30" s="170"/>
    </row>
    <row r="31" spans="1:18" s="70" customFormat="1" ht="36.75" customHeight="1">
      <c r="A31" s="77"/>
      <c r="B31" s="78" t="s">
        <v>179</v>
      </c>
      <c r="C31" s="181" t="s">
        <v>722</v>
      </c>
      <c r="D31" s="79" t="s">
        <v>722</v>
      </c>
      <c r="E31" s="145" t="s">
        <v>722</v>
      </c>
      <c r="F31" s="145" t="s">
        <v>722</v>
      </c>
      <c r="G31" s="131"/>
      <c r="H31" s="131"/>
      <c r="I31" s="131"/>
      <c r="J31" s="267" t="s">
        <v>722</v>
      </c>
      <c r="K31" s="148"/>
      <c r="L31" s="148"/>
      <c r="M31" s="148"/>
      <c r="N31" s="267" t="s">
        <v>722</v>
      </c>
      <c r="O31" s="173"/>
      <c r="P31" s="256"/>
      <c r="Q31" s="171"/>
      <c r="R31" s="170"/>
    </row>
    <row r="32" spans="1:18" s="70" customFormat="1" ht="36.75" customHeight="1">
      <c r="A32" s="77"/>
      <c r="B32" s="78" t="s">
        <v>180</v>
      </c>
      <c r="C32" s="181" t="s">
        <v>722</v>
      </c>
      <c r="D32" s="79" t="s">
        <v>722</v>
      </c>
      <c r="E32" s="145" t="s">
        <v>722</v>
      </c>
      <c r="F32" s="145" t="s">
        <v>722</v>
      </c>
      <c r="G32" s="131"/>
      <c r="H32" s="131"/>
      <c r="I32" s="131"/>
      <c r="J32" s="267" t="s">
        <v>722</v>
      </c>
      <c r="K32" s="148"/>
      <c r="L32" s="148"/>
      <c r="M32" s="148"/>
      <c r="N32" s="267" t="s">
        <v>722</v>
      </c>
      <c r="O32" s="173"/>
      <c r="P32" s="256"/>
      <c r="Q32" s="171"/>
      <c r="R32" s="170"/>
    </row>
    <row r="33" spans="1:18" s="70" customFormat="1" ht="36.75" customHeight="1">
      <c r="A33" s="77"/>
      <c r="B33" s="78" t="s">
        <v>352</v>
      </c>
      <c r="C33" s="181" t="s">
        <v>722</v>
      </c>
      <c r="D33" s="79" t="s">
        <v>722</v>
      </c>
      <c r="E33" s="145" t="s">
        <v>722</v>
      </c>
      <c r="F33" s="145" t="s">
        <v>722</v>
      </c>
      <c r="G33" s="131"/>
      <c r="H33" s="131"/>
      <c r="I33" s="131"/>
      <c r="J33" s="267" t="s">
        <v>722</v>
      </c>
      <c r="K33" s="148"/>
      <c r="L33" s="148"/>
      <c r="M33" s="148"/>
      <c r="N33" s="267" t="s">
        <v>722</v>
      </c>
      <c r="O33" s="173"/>
      <c r="P33" s="256"/>
      <c r="Q33" s="171"/>
      <c r="R33" s="170"/>
    </row>
    <row r="34" spans="1:18" s="70" customFormat="1" ht="36.75" customHeight="1">
      <c r="A34" s="77"/>
      <c r="B34" s="78" t="s">
        <v>353</v>
      </c>
      <c r="C34" s="181" t="s">
        <v>722</v>
      </c>
      <c r="D34" s="79" t="s">
        <v>722</v>
      </c>
      <c r="E34" s="145" t="s">
        <v>722</v>
      </c>
      <c r="F34" s="145" t="s">
        <v>722</v>
      </c>
      <c r="G34" s="131"/>
      <c r="H34" s="131"/>
      <c r="I34" s="131"/>
      <c r="J34" s="267" t="s">
        <v>722</v>
      </c>
      <c r="K34" s="148"/>
      <c r="L34" s="148"/>
      <c r="M34" s="148"/>
      <c r="N34" s="267" t="s">
        <v>722</v>
      </c>
      <c r="O34" s="173"/>
      <c r="P34" s="256"/>
      <c r="Q34" s="171"/>
      <c r="R34" s="170"/>
    </row>
    <row r="35" spans="1:18" s="70" customFormat="1" ht="36.75" customHeight="1">
      <c r="A35" s="77"/>
      <c r="B35" s="78" t="s">
        <v>354</v>
      </c>
      <c r="C35" s="181" t="s">
        <v>722</v>
      </c>
      <c r="D35" s="79" t="s">
        <v>722</v>
      </c>
      <c r="E35" s="145" t="s">
        <v>722</v>
      </c>
      <c r="F35" s="145" t="s">
        <v>722</v>
      </c>
      <c r="G35" s="131"/>
      <c r="H35" s="131"/>
      <c r="I35" s="131"/>
      <c r="J35" s="267" t="s">
        <v>722</v>
      </c>
      <c r="K35" s="148"/>
      <c r="L35" s="148"/>
      <c r="M35" s="148"/>
      <c r="N35" s="267" t="s">
        <v>722</v>
      </c>
      <c r="O35" s="173"/>
      <c r="P35" s="256"/>
      <c r="Q35" s="171"/>
      <c r="R35" s="170"/>
    </row>
    <row r="36" spans="1:18" s="70" customFormat="1" ht="36.75" customHeight="1">
      <c r="A36" s="77"/>
      <c r="B36" s="78" t="s">
        <v>355</v>
      </c>
      <c r="C36" s="181" t="s">
        <v>722</v>
      </c>
      <c r="D36" s="79" t="s">
        <v>722</v>
      </c>
      <c r="E36" s="145" t="s">
        <v>722</v>
      </c>
      <c r="F36" s="145" t="s">
        <v>722</v>
      </c>
      <c r="G36" s="131"/>
      <c r="H36" s="131"/>
      <c r="I36" s="131"/>
      <c r="J36" s="267" t="s">
        <v>722</v>
      </c>
      <c r="K36" s="148"/>
      <c r="L36" s="148"/>
      <c r="M36" s="148"/>
      <c r="N36" s="267" t="s">
        <v>722</v>
      </c>
      <c r="O36" s="173"/>
      <c r="P36" s="256"/>
      <c r="Q36" s="171"/>
      <c r="R36" s="170"/>
    </row>
    <row r="37" spans="1:18" s="70" customFormat="1" ht="36.75" customHeight="1">
      <c r="A37" s="77"/>
      <c r="B37" s="78" t="s">
        <v>356</v>
      </c>
      <c r="C37" s="181" t="s">
        <v>722</v>
      </c>
      <c r="D37" s="79" t="s">
        <v>722</v>
      </c>
      <c r="E37" s="145" t="s">
        <v>722</v>
      </c>
      <c r="F37" s="145" t="s">
        <v>722</v>
      </c>
      <c r="G37" s="131"/>
      <c r="H37" s="131"/>
      <c r="I37" s="131"/>
      <c r="J37" s="267" t="s">
        <v>722</v>
      </c>
      <c r="K37" s="148"/>
      <c r="L37" s="148"/>
      <c r="M37" s="148"/>
      <c r="N37" s="267" t="s">
        <v>722</v>
      </c>
      <c r="O37" s="173"/>
      <c r="P37" s="256"/>
      <c r="Q37" s="171"/>
      <c r="R37" s="170"/>
    </row>
    <row r="38" spans="1:18" s="70" customFormat="1" ht="36.75" customHeight="1">
      <c r="A38" s="77"/>
      <c r="B38" s="78" t="s">
        <v>357</v>
      </c>
      <c r="C38" s="181" t="s">
        <v>722</v>
      </c>
      <c r="D38" s="79" t="s">
        <v>722</v>
      </c>
      <c r="E38" s="145" t="s">
        <v>722</v>
      </c>
      <c r="F38" s="145" t="s">
        <v>722</v>
      </c>
      <c r="G38" s="131"/>
      <c r="H38" s="131"/>
      <c r="I38" s="131"/>
      <c r="J38" s="267" t="s">
        <v>722</v>
      </c>
      <c r="K38" s="148"/>
      <c r="L38" s="148"/>
      <c r="M38" s="148"/>
      <c r="N38" s="267" t="s">
        <v>722</v>
      </c>
      <c r="O38" s="173"/>
      <c r="P38" s="256"/>
      <c r="Q38" s="171"/>
      <c r="R38" s="170"/>
    </row>
    <row r="39" spans="1:18" s="70" customFormat="1" ht="36.75" customHeight="1">
      <c r="A39" s="77"/>
      <c r="B39" s="78" t="s">
        <v>358</v>
      </c>
      <c r="C39" s="181" t="s">
        <v>722</v>
      </c>
      <c r="D39" s="79" t="s">
        <v>722</v>
      </c>
      <c r="E39" s="145" t="s">
        <v>722</v>
      </c>
      <c r="F39" s="145" t="s">
        <v>722</v>
      </c>
      <c r="G39" s="131"/>
      <c r="H39" s="131"/>
      <c r="I39" s="131"/>
      <c r="J39" s="267" t="s">
        <v>722</v>
      </c>
      <c r="K39" s="148"/>
      <c r="L39" s="148"/>
      <c r="M39" s="148"/>
      <c r="N39" s="267" t="s">
        <v>722</v>
      </c>
      <c r="O39" s="173"/>
      <c r="P39" s="256"/>
      <c r="Q39" s="171"/>
      <c r="R39" s="170"/>
    </row>
    <row r="40" spans="1:18" s="70" customFormat="1" ht="36.75" customHeight="1">
      <c r="A40" s="77"/>
      <c r="B40" s="78" t="s">
        <v>359</v>
      </c>
      <c r="C40" s="181" t="s">
        <v>722</v>
      </c>
      <c r="D40" s="79" t="s">
        <v>722</v>
      </c>
      <c r="E40" s="145" t="s">
        <v>722</v>
      </c>
      <c r="F40" s="145" t="s">
        <v>722</v>
      </c>
      <c r="G40" s="131"/>
      <c r="H40" s="131"/>
      <c r="I40" s="131"/>
      <c r="J40" s="267" t="s">
        <v>722</v>
      </c>
      <c r="K40" s="148"/>
      <c r="L40" s="148"/>
      <c r="M40" s="148"/>
      <c r="N40" s="267" t="s">
        <v>722</v>
      </c>
      <c r="O40" s="173"/>
      <c r="P40" s="256"/>
      <c r="Q40" s="171"/>
      <c r="R40" s="170"/>
    </row>
    <row r="41" spans="1:18" s="70" customFormat="1" ht="36.75" customHeight="1">
      <c r="A41" s="77"/>
      <c r="B41" s="78" t="s">
        <v>360</v>
      </c>
      <c r="C41" s="181" t="s">
        <v>722</v>
      </c>
      <c r="D41" s="79" t="s">
        <v>722</v>
      </c>
      <c r="E41" s="145" t="s">
        <v>722</v>
      </c>
      <c r="F41" s="145" t="s">
        <v>722</v>
      </c>
      <c r="G41" s="131"/>
      <c r="H41" s="131"/>
      <c r="I41" s="131"/>
      <c r="J41" s="267" t="s">
        <v>722</v>
      </c>
      <c r="K41" s="148"/>
      <c r="L41" s="148"/>
      <c r="M41" s="148"/>
      <c r="N41" s="267" t="s">
        <v>722</v>
      </c>
      <c r="O41" s="173"/>
      <c r="P41" s="256"/>
      <c r="Q41" s="171"/>
      <c r="R41" s="170"/>
    </row>
    <row r="42" spans="1:18" s="71" customFormat="1" ht="30.75" customHeight="1">
      <c r="A42" s="568" t="s">
        <v>4</v>
      </c>
      <c r="B42" s="568"/>
      <c r="C42" s="568"/>
      <c r="D42" s="568"/>
      <c r="E42" s="72" t="s">
        <v>0</v>
      </c>
      <c r="F42" s="72" t="s">
        <v>1</v>
      </c>
      <c r="G42" s="569" t="s">
        <v>2</v>
      </c>
      <c r="H42" s="569"/>
      <c r="I42" s="569"/>
      <c r="J42" s="569"/>
      <c r="K42" s="569"/>
      <c r="L42" s="569"/>
      <c r="M42" s="569"/>
      <c r="N42" s="569" t="s">
        <v>3</v>
      </c>
      <c r="O42" s="569"/>
      <c r="P42" s="72"/>
      <c r="Q42" s="171"/>
      <c r="R42" s="170"/>
    </row>
    <row r="45" spans="17:18" ht="12.75">
      <c r="Q45" s="172"/>
      <c r="R45" s="72"/>
    </row>
    <row r="46" spans="17:18" ht="12.75">
      <c r="Q46" s="172"/>
      <c r="R46" s="72"/>
    </row>
    <row r="47" spans="17:18" ht="12.75">
      <c r="Q47" s="172"/>
      <c r="R47" s="72"/>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sheetData>
  <sheetProtection/>
  <mergeCells count="26">
    <mergeCell ref="F6:F7"/>
    <mergeCell ref="G6:M6"/>
    <mergeCell ref="N6:N7"/>
    <mergeCell ref="O6:O7"/>
    <mergeCell ref="P6:P7"/>
    <mergeCell ref="A42:D42"/>
    <mergeCell ref="G42:M42"/>
    <mergeCell ref="N42:O42"/>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K3:L3"/>
    <mergeCell ref="I3:J3"/>
    <mergeCell ref="M3:O3"/>
  </mergeCell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A1" sqref="A1:P1"/>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14.421875" style="22" hidden="1" customWidth="1"/>
    <col min="11" max="11" width="6.57421875" style="22" customWidth="1"/>
    <col min="12" max="12" width="12.7109375" style="24" customWidth="1"/>
    <col min="13" max="13" width="22.8515625" style="49" customWidth="1"/>
    <col min="14" max="14" width="19.57421875" style="49" customWidth="1"/>
    <col min="15" max="15" width="9.57421875" style="20" customWidth="1"/>
    <col min="16" max="16" width="7.7109375" style="20" customWidth="1"/>
    <col min="17" max="17" width="5.7109375" style="20" customWidth="1"/>
    <col min="18" max="19" width="9.140625" style="20" customWidth="1"/>
    <col min="20" max="20" width="6.00390625" style="162" bestFit="1" customWidth="1"/>
    <col min="21" max="21" width="4.421875" style="163" bestFit="1" customWidth="1"/>
    <col min="22" max="16384" width="9.140625" style="20" customWidth="1"/>
  </cols>
  <sheetData>
    <row r="1" spans="1:21" s="10" customFormat="1" ht="53.25" customHeight="1">
      <c r="A1" s="598" t="s">
        <v>726</v>
      </c>
      <c r="B1" s="598"/>
      <c r="C1" s="598"/>
      <c r="D1" s="598"/>
      <c r="E1" s="598"/>
      <c r="F1" s="598"/>
      <c r="G1" s="598"/>
      <c r="H1" s="598"/>
      <c r="I1" s="598"/>
      <c r="J1" s="598"/>
      <c r="K1" s="598"/>
      <c r="L1" s="598"/>
      <c r="M1" s="598"/>
      <c r="N1" s="598"/>
      <c r="O1" s="598"/>
      <c r="P1" s="598"/>
      <c r="T1" s="161"/>
      <c r="U1" s="160"/>
    </row>
    <row r="2" spans="1:21" s="10" customFormat="1" ht="24.75" customHeight="1">
      <c r="A2" s="599" t="s">
        <v>666</v>
      </c>
      <c r="B2" s="599"/>
      <c r="C2" s="599"/>
      <c r="D2" s="599"/>
      <c r="E2" s="599"/>
      <c r="F2" s="599"/>
      <c r="G2" s="599"/>
      <c r="H2" s="599"/>
      <c r="I2" s="599"/>
      <c r="J2" s="599"/>
      <c r="K2" s="599"/>
      <c r="L2" s="599"/>
      <c r="M2" s="599"/>
      <c r="N2" s="599"/>
      <c r="O2" s="599"/>
      <c r="P2" s="599"/>
      <c r="T2" s="161"/>
      <c r="U2" s="160"/>
    </row>
    <row r="3" spans="1:21" s="11" customFormat="1" ht="21.75" customHeight="1">
      <c r="A3" s="600" t="s">
        <v>94</v>
      </c>
      <c r="B3" s="600"/>
      <c r="C3" s="600"/>
      <c r="D3" s="601" t="s">
        <v>187</v>
      </c>
      <c r="E3" s="601"/>
      <c r="F3" s="602" t="s">
        <v>315</v>
      </c>
      <c r="G3" s="602"/>
      <c r="H3" s="604" t="s">
        <v>671</v>
      </c>
      <c r="I3" s="604"/>
      <c r="J3" s="604"/>
      <c r="K3" s="604"/>
      <c r="L3" s="604"/>
      <c r="M3" s="209" t="s">
        <v>423</v>
      </c>
      <c r="N3" s="559">
        <v>1284</v>
      </c>
      <c r="O3" s="559"/>
      <c r="P3" s="559"/>
      <c r="T3" s="161"/>
      <c r="U3" s="160"/>
    </row>
    <row r="4" spans="1:21" s="11" customFormat="1" ht="17.25" customHeight="1">
      <c r="A4" s="597" t="s">
        <v>86</v>
      </c>
      <c r="B4" s="597"/>
      <c r="C4" s="597"/>
      <c r="D4" s="605" t="s">
        <v>777</v>
      </c>
      <c r="E4" s="605"/>
      <c r="F4" s="28"/>
      <c r="G4" s="28"/>
      <c r="H4" s="28"/>
      <c r="I4" s="28"/>
      <c r="J4" s="28"/>
      <c r="K4" s="28"/>
      <c r="L4" s="29"/>
      <c r="M4" s="69" t="s">
        <v>92</v>
      </c>
      <c r="N4" s="562" t="s">
        <v>780</v>
      </c>
      <c r="O4" s="562"/>
      <c r="P4" s="562"/>
      <c r="T4" s="161"/>
      <c r="U4" s="160"/>
    </row>
    <row r="5" spans="1:21" s="10" customFormat="1" ht="19.5" customHeight="1">
      <c r="A5" s="12"/>
      <c r="B5" s="12"/>
      <c r="C5" s="13"/>
      <c r="D5" s="14"/>
      <c r="E5" s="15"/>
      <c r="F5" s="15"/>
      <c r="G5" s="15"/>
      <c r="H5" s="15"/>
      <c r="I5" s="12"/>
      <c r="J5" s="12"/>
      <c r="K5" s="12"/>
      <c r="L5" s="16"/>
      <c r="M5" s="17"/>
      <c r="N5" s="589">
        <v>41805.75324085648</v>
      </c>
      <c r="O5" s="589"/>
      <c r="P5" s="589"/>
      <c r="T5" s="161"/>
      <c r="U5" s="160"/>
    </row>
    <row r="6" spans="1:21" s="18" customFormat="1" ht="24.75" customHeight="1">
      <c r="A6" s="590" t="s">
        <v>10</v>
      </c>
      <c r="B6" s="591" t="s">
        <v>82</v>
      </c>
      <c r="C6" s="593" t="s">
        <v>91</v>
      </c>
      <c r="D6" s="594" t="s">
        <v>12</v>
      </c>
      <c r="E6" s="594" t="s">
        <v>312</v>
      </c>
      <c r="F6" s="594" t="s">
        <v>13</v>
      </c>
      <c r="G6" s="595" t="s">
        <v>191</v>
      </c>
      <c r="I6" s="174" t="s">
        <v>14</v>
      </c>
      <c r="J6" s="175"/>
      <c r="K6" s="175"/>
      <c r="L6" s="175"/>
      <c r="M6" s="178" t="s">
        <v>272</v>
      </c>
      <c r="N6" s="179" t="s">
        <v>880</v>
      </c>
      <c r="O6" s="175"/>
      <c r="P6" s="176"/>
      <c r="T6" s="162"/>
      <c r="U6" s="163"/>
    </row>
    <row r="7" spans="1:16" ht="26.25" customHeight="1">
      <c r="A7" s="590"/>
      <c r="B7" s="592"/>
      <c r="C7" s="593"/>
      <c r="D7" s="594"/>
      <c r="E7" s="594"/>
      <c r="F7" s="594"/>
      <c r="G7" s="596"/>
      <c r="H7" s="19"/>
      <c r="I7" s="43" t="s">
        <v>10</v>
      </c>
      <c r="J7" s="40" t="s">
        <v>83</v>
      </c>
      <c r="K7" s="40" t="s">
        <v>82</v>
      </c>
      <c r="L7" s="41" t="s">
        <v>11</v>
      </c>
      <c r="M7" s="42" t="s">
        <v>12</v>
      </c>
      <c r="N7" s="42" t="s">
        <v>312</v>
      </c>
      <c r="O7" s="40" t="s">
        <v>13</v>
      </c>
      <c r="P7" s="40" t="s">
        <v>25</v>
      </c>
    </row>
    <row r="8" spans="1:21" s="18" customFormat="1" ht="39.75" customHeight="1">
      <c r="A8" s="278">
        <v>1</v>
      </c>
      <c r="B8" s="279">
        <v>218</v>
      </c>
      <c r="C8" s="280">
        <v>35483</v>
      </c>
      <c r="D8" s="281" t="s">
        <v>794</v>
      </c>
      <c r="E8" s="281" t="s">
        <v>707</v>
      </c>
      <c r="F8" s="282">
        <v>1248</v>
      </c>
      <c r="G8" s="283">
        <v>1</v>
      </c>
      <c r="H8" s="21"/>
      <c r="I8" s="66">
        <v>1</v>
      </c>
      <c r="J8" s="149" t="s">
        <v>132</v>
      </c>
      <c r="K8" s="181" t="s">
        <v>722</v>
      </c>
      <c r="L8" s="91" t="s">
        <v>722</v>
      </c>
      <c r="M8" s="150" t="s">
        <v>722</v>
      </c>
      <c r="N8" s="150" t="s">
        <v>722</v>
      </c>
      <c r="O8" s="92"/>
      <c r="P8" s="193"/>
      <c r="T8" s="162"/>
      <c r="U8" s="163"/>
    </row>
    <row r="9" spans="1:21" s="18" customFormat="1" ht="39.75" customHeight="1" thickBot="1">
      <c r="A9" s="476">
        <v>2</v>
      </c>
      <c r="B9" s="477">
        <v>212</v>
      </c>
      <c r="C9" s="478">
        <v>35291</v>
      </c>
      <c r="D9" s="479" t="s">
        <v>792</v>
      </c>
      <c r="E9" s="479" t="s">
        <v>701</v>
      </c>
      <c r="F9" s="480">
        <v>1283</v>
      </c>
      <c r="G9" s="481">
        <v>2</v>
      </c>
      <c r="H9" s="21"/>
      <c r="I9" s="66">
        <v>2</v>
      </c>
      <c r="J9" s="149" t="s">
        <v>133</v>
      </c>
      <c r="K9" s="181">
        <v>220</v>
      </c>
      <c r="L9" s="91" t="s">
        <v>790</v>
      </c>
      <c r="M9" s="150" t="s">
        <v>791</v>
      </c>
      <c r="N9" s="150" t="s">
        <v>701</v>
      </c>
      <c r="O9" s="92">
        <v>1381</v>
      </c>
      <c r="P9" s="193">
        <v>3</v>
      </c>
      <c r="T9" s="162"/>
      <c r="U9" s="163"/>
    </row>
    <row r="10" spans="1:21" s="18" customFormat="1" ht="39.75" customHeight="1">
      <c r="A10" s="470">
        <v>3</v>
      </c>
      <c r="B10" s="471">
        <v>220</v>
      </c>
      <c r="C10" s="472" t="s">
        <v>790</v>
      </c>
      <c r="D10" s="473" t="s">
        <v>791</v>
      </c>
      <c r="E10" s="473" t="s">
        <v>701</v>
      </c>
      <c r="F10" s="474">
        <v>1381</v>
      </c>
      <c r="G10" s="475">
        <v>3</v>
      </c>
      <c r="H10" s="21"/>
      <c r="I10" s="66">
        <v>3</v>
      </c>
      <c r="J10" s="149" t="s">
        <v>134</v>
      </c>
      <c r="K10" s="181" t="s">
        <v>722</v>
      </c>
      <c r="L10" s="91" t="s">
        <v>722</v>
      </c>
      <c r="M10" s="150" t="s">
        <v>722</v>
      </c>
      <c r="N10" s="150" t="s">
        <v>722</v>
      </c>
      <c r="O10" s="92"/>
      <c r="P10" s="193"/>
      <c r="T10" s="162"/>
      <c r="U10" s="163"/>
    </row>
    <row r="11" spans="1:21" s="18" customFormat="1" ht="39.75" customHeight="1">
      <c r="A11" s="278"/>
      <c r="B11" s="279" t="s">
        <v>722</v>
      </c>
      <c r="C11" s="280" t="s">
        <v>722</v>
      </c>
      <c r="D11" s="281" t="s">
        <v>722</v>
      </c>
      <c r="E11" s="281" t="s">
        <v>722</v>
      </c>
      <c r="F11" s="282"/>
      <c r="G11" s="283"/>
      <c r="H11" s="21"/>
      <c r="I11" s="66">
        <v>4</v>
      </c>
      <c r="J11" s="149" t="s">
        <v>135</v>
      </c>
      <c r="K11" s="181">
        <v>218</v>
      </c>
      <c r="L11" s="91">
        <v>35483</v>
      </c>
      <c r="M11" s="150" t="s">
        <v>794</v>
      </c>
      <c r="N11" s="150" t="s">
        <v>707</v>
      </c>
      <c r="O11" s="92">
        <v>1248</v>
      </c>
      <c r="P11" s="193">
        <v>1</v>
      </c>
      <c r="T11" s="162"/>
      <c r="U11" s="163"/>
    </row>
    <row r="12" spans="1:21" s="18" customFormat="1" ht="39.75" customHeight="1">
      <c r="A12" s="278"/>
      <c r="B12" s="279" t="s">
        <v>722</v>
      </c>
      <c r="C12" s="280" t="s">
        <v>722</v>
      </c>
      <c r="D12" s="281" t="s">
        <v>722</v>
      </c>
      <c r="E12" s="281" t="s">
        <v>722</v>
      </c>
      <c r="F12" s="282"/>
      <c r="G12" s="283"/>
      <c r="H12" s="21"/>
      <c r="I12" s="66">
        <v>5</v>
      </c>
      <c r="J12" s="149" t="s">
        <v>136</v>
      </c>
      <c r="K12" s="181" t="s">
        <v>722</v>
      </c>
      <c r="L12" s="91" t="s">
        <v>722</v>
      </c>
      <c r="M12" s="150" t="s">
        <v>722</v>
      </c>
      <c r="N12" s="150" t="s">
        <v>722</v>
      </c>
      <c r="O12" s="92"/>
      <c r="P12" s="193"/>
      <c r="T12" s="162"/>
      <c r="U12" s="163"/>
    </row>
    <row r="13" spans="1:21" s="18" customFormat="1" ht="39.75" customHeight="1">
      <c r="A13" s="278"/>
      <c r="B13" s="279"/>
      <c r="C13" s="280"/>
      <c r="D13" s="281"/>
      <c r="E13" s="281"/>
      <c r="F13" s="282"/>
      <c r="G13" s="283"/>
      <c r="H13" s="21"/>
      <c r="I13" s="66">
        <v>6</v>
      </c>
      <c r="J13" s="149" t="s">
        <v>137</v>
      </c>
      <c r="K13" s="181">
        <v>212</v>
      </c>
      <c r="L13" s="91">
        <v>35291</v>
      </c>
      <c r="M13" s="150" t="s">
        <v>792</v>
      </c>
      <c r="N13" s="150" t="s">
        <v>701</v>
      </c>
      <c r="O13" s="92">
        <v>1283</v>
      </c>
      <c r="P13" s="193">
        <v>2</v>
      </c>
      <c r="T13" s="162"/>
      <c r="U13" s="163"/>
    </row>
    <row r="14" spans="1:21" s="18" customFormat="1" ht="39.75" customHeight="1">
      <c r="A14" s="278"/>
      <c r="B14" s="279"/>
      <c r="C14" s="280"/>
      <c r="D14" s="281"/>
      <c r="E14" s="281"/>
      <c r="F14" s="282"/>
      <c r="G14" s="283"/>
      <c r="H14" s="21"/>
      <c r="I14" s="66">
        <v>7</v>
      </c>
      <c r="J14" s="149" t="s">
        <v>138</v>
      </c>
      <c r="K14" s="181" t="s">
        <v>722</v>
      </c>
      <c r="L14" s="91" t="s">
        <v>722</v>
      </c>
      <c r="M14" s="150" t="s">
        <v>722</v>
      </c>
      <c r="N14" s="150" t="s">
        <v>722</v>
      </c>
      <c r="O14" s="92"/>
      <c r="P14" s="193"/>
      <c r="T14" s="162"/>
      <c r="U14" s="163"/>
    </row>
    <row r="15" spans="1:21" s="18" customFormat="1" ht="39.75" customHeight="1">
      <c r="A15" s="278"/>
      <c r="B15" s="279"/>
      <c r="C15" s="280"/>
      <c r="D15" s="281"/>
      <c r="E15" s="281"/>
      <c r="F15" s="282"/>
      <c r="G15" s="283"/>
      <c r="H15" s="21"/>
      <c r="I15" s="66">
        <v>8</v>
      </c>
      <c r="J15" s="149" t="s">
        <v>139</v>
      </c>
      <c r="K15" s="181" t="s">
        <v>722</v>
      </c>
      <c r="L15" s="91" t="s">
        <v>722</v>
      </c>
      <c r="M15" s="150" t="s">
        <v>722</v>
      </c>
      <c r="N15" s="150" t="s">
        <v>722</v>
      </c>
      <c r="O15" s="92"/>
      <c r="P15" s="193"/>
      <c r="T15" s="162"/>
      <c r="U15" s="163"/>
    </row>
    <row r="16" spans="1:21" s="18" customFormat="1" ht="39.75" customHeight="1">
      <c r="A16" s="278"/>
      <c r="B16" s="279"/>
      <c r="C16" s="280"/>
      <c r="D16" s="281"/>
      <c r="E16" s="281"/>
      <c r="F16" s="282"/>
      <c r="G16" s="283"/>
      <c r="H16" s="21"/>
      <c r="I16" s="174" t="s">
        <v>15</v>
      </c>
      <c r="J16" s="175"/>
      <c r="K16" s="175"/>
      <c r="L16" s="175"/>
      <c r="M16" s="178" t="s">
        <v>272</v>
      </c>
      <c r="N16" s="179"/>
      <c r="O16" s="175"/>
      <c r="P16" s="176"/>
      <c r="T16" s="162"/>
      <c r="U16" s="163"/>
    </row>
    <row r="17" spans="1:21" s="18" customFormat="1" ht="39.75" customHeight="1">
      <c r="A17" s="278"/>
      <c r="B17" s="279"/>
      <c r="C17" s="280"/>
      <c r="D17" s="281"/>
      <c r="E17" s="281"/>
      <c r="F17" s="282"/>
      <c r="G17" s="283"/>
      <c r="H17" s="21"/>
      <c r="I17" s="43" t="s">
        <v>10</v>
      </c>
      <c r="J17" s="40" t="s">
        <v>83</v>
      </c>
      <c r="K17" s="40" t="s">
        <v>82</v>
      </c>
      <c r="L17" s="41" t="s">
        <v>11</v>
      </c>
      <c r="M17" s="42" t="s">
        <v>12</v>
      </c>
      <c r="N17" s="42" t="s">
        <v>312</v>
      </c>
      <c r="O17" s="40" t="s">
        <v>13</v>
      </c>
      <c r="P17" s="40" t="s">
        <v>25</v>
      </c>
      <c r="T17" s="162"/>
      <c r="U17" s="163"/>
    </row>
    <row r="18" spans="1:21" s="18" customFormat="1" ht="39.75" customHeight="1">
      <c r="A18" s="278"/>
      <c r="B18" s="279"/>
      <c r="C18" s="280"/>
      <c r="D18" s="281"/>
      <c r="E18" s="281"/>
      <c r="F18" s="282"/>
      <c r="G18" s="283"/>
      <c r="H18" s="21"/>
      <c r="I18" s="66">
        <v>1</v>
      </c>
      <c r="J18" s="149" t="s">
        <v>140</v>
      </c>
      <c r="K18" s="181" t="s">
        <v>722</v>
      </c>
      <c r="L18" s="91" t="s">
        <v>722</v>
      </c>
      <c r="M18" s="150" t="s">
        <v>722</v>
      </c>
      <c r="N18" s="150" t="s">
        <v>722</v>
      </c>
      <c r="O18" s="92"/>
      <c r="P18" s="193"/>
      <c r="T18" s="162"/>
      <c r="U18" s="163"/>
    </row>
    <row r="19" spans="1:21" s="18" customFormat="1" ht="39.75" customHeight="1">
      <c r="A19" s="278"/>
      <c r="B19" s="279"/>
      <c r="C19" s="280"/>
      <c r="D19" s="281"/>
      <c r="E19" s="281"/>
      <c r="F19" s="282"/>
      <c r="G19" s="283"/>
      <c r="H19" s="21"/>
      <c r="I19" s="66">
        <v>2</v>
      </c>
      <c r="J19" s="149" t="s">
        <v>141</v>
      </c>
      <c r="K19" s="181" t="s">
        <v>722</v>
      </c>
      <c r="L19" s="91" t="s">
        <v>722</v>
      </c>
      <c r="M19" s="150" t="s">
        <v>722</v>
      </c>
      <c r="N19" s="150" t="s">
        <v>722</v>
      </c>
      <c r="O19" s="92"/>
      <c r="P19" s="193"/>
      <c r="T19" s="162"/>
      <c r="U19" s="163"/>
    </row>
    <row r="20" spans="1:21" s="18" customFormat="1" ht="39.75" customHeight="1">
      <c r="A20" s="278"/>
      <c r="B20" s="279"/>
      <c r="C20" s="280"/>
      <c r="D20" s="281"/>
      <c r="E20" s="281"/>
      <c r="F20" s="282"/>
      <c r="G20" s="283"/>
      <c r="H20" s="21"/>
      <c r="I20" s="66">
        <v>3</v>
      </c>
      <c r="J20" s="149" t="s">
        <v>142</v>
      </c>
      <c r="K20" s="181" t="s">
        <v>722</v>
      </c>
      <c r="L20" s="91" t="s">
        <v>722</v>
      </c>
      <c r="M20" s="150" t="s">
        <v>722</v>
      </c>
      <c r="N20" s="150" t="s">
        <v>722</v>
      </c>
      <c r="O20" s="92"/>
      <c r="P20" s="193"/>
      <c r="T20" s="162"/>
      <c r="U20" s="163"/>
    </row>
    <row r="21" spans="1:21" s="18" customFormat="1" ht="39.75" customHeight="1">
      <c r="A21" s="278"/>
      <c r="B21" s="279"/>
      <c r="C21" s="280"/>
      <c r="D21" s="281"/>
      <c r="E21" s="281"/>
      <c r="F21" s="282"/>
      <c r="G21" s="283"/>
      <c r="H21" s="21"/>
      <c r="I21" s="66">
        <v>4</v>
      </c>
      <c r="J21" s="149" t="s">
        <v>143</v>
      </c>
      <c r="K21" s="181" t="s">
        <v>722</v>
      </c>
      <c r="L21" s="91" t="s">
        <v>722</v>
      </c>
      <c r="M21" s="150" t="s">
        <v>722</v>
      </c>
      <c r="N21" s="150" t="s">
        <v>722</v>
      </c>
      <c r="O21" s="92"/>
      <c r="P21" s="193"/>
      <c r="T21" s="162"/>
      <c r="U21" s="163"/>
    </row>
    <row r="22" spans="1:21" s="18" customFormat="1" ht="39.75" customHeight="1">
      <c r="A22" s="278"/>
      <c r="B22" s="279"/>
      <c r="C22" s="280"/>
      <c r="D22" s="281"/>
      <c r="E22" s="281"/>
      <c r="F22" s="282"/>
      <c r="G22" s="283"/>
      <c r="H22" s="21"/>
      <c r="I22" s="66">
        <v>5</v>
      </c>
      <c r="J22" s="149" t="s">
        <v>144</v>
      </c>
      <c r="K22" s="181" t="s">
        <v>722</v>
      </c>
      <c r="L22" s="91" t="s">
        <v>722</v>
      </c>
      <c r="M22" s="150" t="s">
        <v>722</v>
      </c>
      <c r="N22" s="150" t="s">
        <v>722</v>
      </c>
      <c r="O22" s="92"/>
      <c r="P22" s="193"/>
      <c r="T22" s="162"/>
      <c r="U22" s="163"/>
    </row>
    <row r="23" spans="1:21" s="18" customFormat="1" ht="39.75" customHeight="1">
      <c r="A23" s="278"/>
      <c r="B23" s="279"/>
      <c r="C23" s="280"/>
      <c r="D23" s="281"/>
      <c r="E23" s="281"/>
      <c r="F23" s="282"/>
      <c r="G23" s="283"/>
      <c r="H23" s="21"/>
      <c r="I23" s="66">
        <v>6</v>
      </c>
      <c r="J23" s="149" t="s">
        <v>145</v>
      </c>
      <c r="K23" s="181" t="s">
        <v>722</v>
      </c>
      <c r="L23" s="91" t="s">
        <v>722</v>
      </c>
      <c r="M23" s="150" t="s">
        <v>722</v>
      </c>
      <c r="N23" s="150" t="s">
        <v>722</v>
      </c>
      <c r="O23" s="92"/>
      <c r="P23" s="193"/>
      <c r="T23" s="162"/>
      <c r="U23" s="163"/>
    </row>
    <row r="24" spans="1:21" s="18" customFormat="1" ht="39.75" customHeight="1">
      <c r="A24" s="278"/>
      <c r="B24" s="279"/>
      <c r="C24" s="280"/>
      <c r="D24" s="281"/>
      <c r="E24" s="281"/>
      <c r="F24" s="282"/>
      <c r="G24" s="283"/>
      <c r="H24" s="21"/>
      <c r="I24" s="66">
        <v>7</v>
      </c>
      <c r="J24" s="149" t="s">
        <v>146</v>
      </c>
      <c r="K24" s="181" t="s">
        <v>722</v>
      </c>
      <c r="L24" s="91" t="s">
        <v>722</v>
      </c>
      <c r="M24" s="150" t="s">
        <v>722</v>
      </c>
      <c r="N24" s="150" t="s">
        <v>722</v>
      </c>
      <c r="O24" s="92"/>
      <c r="P24" s="193"/>
      <c r="T24" s="162"/>
      <c r="U24" s="163"/>
    </row>
    <row r="25" spans="1:21" s="18" customFormat="1" ht="39.75" customHeight="1">
      <c r="A25" s="278"/>
      <c r="B25" s="279"/>
      <c r="C25" s="280"/>
      <c r="D25" s="281"/>
      <c r="E25" s="281"/>
      <c r="F25" s="282"/>
      <c r="G25" s="283"/>
      <c r="H25" s="21"/>
      <c r="I25" s="66">
        <v>8</v>
      </c>
      <c r="J25" s="149" t="s">
        <v>147</v>
      </c>
      <c r="K25" s="181" t="s">
        <v>722</v>
      </c>
      <c r="L25" s="91" t="s">
        <v>722</v>
      </c>
      <c r="M25" s="150" t="s">
        <v>722</v>
      </c>
      <c r="N25" s="150" t="s">
        <v>722</v>
      </c>
      <c r="O25" s="92"/>
      <c r="P25" s="193"/>
      <c r="T25" s="162"/>
      <c r="U25" s="163"/>
    </row>
    <row r="26" spans="1:21" s="18" customFormat="1" ht="39.75" customHeight="1">
      <c r="A26" s="278"/>
      <c r="B26" s="279"/>
      <c r="C26" s="280"/>
      <c r="D26" s="281"/>
      <c r="E26" s="281"/>
      <c r="F26" s="282"/>
      <c r="G26" s="283"/>
      <c r="H26" s="21"/>
      <c r="I26" s="174" t="s">
        <v>16</v>
      </c>
      <c r="J26" s="175"/>
      <c r="K26" s="175"/>
      <c r="L26" s="175"/>
      <c r="M26" s="178" t="s">
        <v>272</v>
      </c>
      <c r="N26" s="179"/>
      <c r="O26" s="175"/>
      <c r="P26" s="176"/>
      <c r="T26" s="162"/>
      <c r="U26" s="163"/>
    </row>
    <row r="27" spans="1:21" s="18" customFormat="1" ht="39.75" customHeight="1">
      <c r="A27" s="278"/>
      <c r="B27" s="279"/>
      <c r="C27" s="280"/>
      <c r="D27" s="281"/>
      <c r="E27" s="281"/>
      <c r="F27" s="282"/>
      <c r="G27" s="283"/>
      <c r="H27" s="21"/>
      <c r="I27" s="43" t="s">
        <v>10</v>
      </c>
      <c r="J27" s="40" t="s">
        <v>83</v>
      </c>
      <c r="K27" s="40" t="s">
        <v>82</v>
      </c>
      <c r="L27" s="41" t="s">
        <v>11</v>
      </c>
      <c r="M27" s="42" t="s">
        <v>12</v>
      </c>
      <c r="N27" s="42" t="s">
        <v>312</v>
      </c>
      <c r="O27" s="40" t="s">
        <v>13</v>
      </c>
      <c r="P27" s="40" t="s">
        <v>25</v>
      </c>
      <c r="T27" s="162"/>
      <c r="U27" s="163"/>
    </row>
    <row r="28" spans="1:21" s="18" customFormat="1" ht="39.75" customHeight="1">
      <c r="A28" s="278"/>
      <c r="B28" s="279"/>
      <c r="C28" s="280"/>
      <c r="D28" s="281"/>
      <c r="E28" s="281"/>
      <c r="F28" s="282"/>
      <c r="G28" s="283"/>
      <c r="H28" s="21"/>
      <c r="I28" s="66">
        <v>1</v>
      </c>
      <c r="J28" s="149" t="s">
        <v>148</v>
      </c>
      <c r="K28" s="181" t="s">
        <v>722</v>
      </c>
      <c r="L28" s="91" t="s">
        <v>722</v>
      </c>
      <c r="M28" s="150" t="s">
        <v>722</v>
      </c>
      <c r="N28" s="150" t="s">
        <v>722</v>
      </c>
      <c r="O28" s="92"/>
      <c r="P28" s="193"/>
      <c r="T28" s="162"/>
      <c r="U28" s="163"/>
    </row>
    <row r="29" spans="1:21" s="18" customFormat="1" ht="39.75" customHeight="1">
      <c r="A29" s="278"/>
      <c r="B29" s="279"/>
      <c r="C29" s="280"/>
      <c r="D29" s="281"/>
      <c r="E29" s="281"/>
      <c r="F29" s="282"/>
      <c r="G29" s="283"/>
      <c r="H29" s="21"/>
      <c r="I29" s="66">
        <v>2</v>
      </c>
      <c r="J29" s="149" t="s">
        <v>149</v>
      </c>
      <c r="K29" s="181" t="s">
        <v>722</v>
      </c>
      <c r="L29" s="91" t="s">
        <v>722</v>
      </c>
      <c r="M29" s="150" t="s">
        <v>722</v>
      </c>
      <c r="N29" s="150" t="s">
        <v>722</v>
      </c>
      <c r="O29" s="92"/>
      <c r="P29" s="193"/>
      <c r="T29" s="162"/>
      <c r="U29" s="163"/>
    </row>
    <row r="30" spans="1:21" s="18" customFormat="1" ht="39.75" customHeight="1">
      <c r="A30" s="278"/>
      <c r="B30" s="279"/>
      <c r="C30" s="280"/>
      <c r="D30" s="281"/>
      <c r="E30" s="281"/>
      <c r="F30" s="282"/>
      <c r="G30" s="283"/>
      <c r="H30" s="21"/>
      <c r="I30" s="66">
        <v>3</v>
      </c>
      <c r="J30" s="149" t="s">
        <v>150</v>
      </c>
      <c r="K30" s="181" t="s">
        <v>722</v>
      </c>
      <c r="L30" s="91" t="s">
        <v>722</v>
      </c>
      <c r="M30" s="150" t="s">
        <v>722</v>
      </c>
      <c r="N30" s="150" t="s">
        <v>722</v>
      </c>
      <c r="O30" s="92"/>
      <c r="P30" s="193"/>
      <c r="T30" s="162"/>
      <c r="U30" s="163"/>
    </row>
    <row r="31" spans="1:21" s="18" customFormat="1" ht="39.75" customHeight="1">
      <c r="A31" s="278"/>
      <c r="B31" s="279"/>
      <c r="C31" s="280"/>
      <c r="D31" s="281"/>
      <c r="E31" s="281"/>
      <c r="F31" s="282"/>
      <c r="G31" s="283"/>
      <c r="H31" s="21"/>
      <c r="I31" s="66">
        <v>4</v>
      </c>
      <c r="J31" s="149" t="s">
        <v>151</v>
      </c>
      <c r="K31" s="181" t="s">
        <v>722</v>
      </c>
      <c r="L31" s="91" t="s">
        <v>722</v>
      </c>
      <c r="M31" s="150" t="s">
        <v>722</v>
      </c>
      <c r="N31" s="150" t="s">
        <v>722</v>
      </c>
      <c r="O31" s="92"/>
      <c r="P31" s="193"/>
      <c r="T31" s="162"/>
      <c r="U31" s="163"/>
    </row>
    <row r="32" spans="1:21" s="18" customFormat="1" ht="39.75" customHeight="1">
      <c r="A32" s="278"/>
      <c r="B32" s="279"/>
      <c r="C32" s="280"/>
      <c r="D32" s="281"/>
      <c r="E32" s="281"/>
      <c r="F32" s="282"/>
      <c r="G32" s="283"/>
      <c r="H32" s="21"/>
      <c r="I32" s="66">
        <v>5</v>
      </c>
      <c r="J32" s="149" t="s">
        <v>152</v>
      </c>
      <c r="K32" s="181" t="s">
        <v>722</v>
      </c>
      <c r="L32" s="91" t="s">
        <v>722</v>
      </c>
      <c r="M32" s="150" t="s">
        <v>722</v>
      </c>
      <c r="N32" s="150" t="s">
        <v>722</v>
      </c>
      <c r="O32" s="92"/>
      <c r="P32" s="193"/>
      <c r="T32" s="162"/>
      <c r="U32" s="163"/>
    </row>
    <row r="33" spans="1:21" s="18" customFormat="1" ht="39.75" customHeight="1">
      <c r="A33" s="278"/>
      <c r="B33" s="279"/>
      <c r="C33" s="280"/>
      <c r="D33" s="281"/>
      <c r="E33" s="281"/>
      <c r="F33" s="282"/>
      <c r="G33" s="283"/>
      <c r="H33" s="21"/>
      <c r="I33" s="66">
        <v>6</v>
      </c>
      <c r="J33" s="149" t="s">
        <v>153</v>
      </c>
      <c r="K33" s="181" t="s">
        <v>722</v>
      </c>
      <c r="L33" s="91" t="s">
        <v>722</v>
      </c>
      <c r="M33" s="150" t="s">
        <v>722</v>
      </c>
      <c r="N33" s="150" t="s">
        <v>722</v>
      </c>
      <c r="O33" s="92"/>
      <c r="P33" s="193"/>
      <c r="T33" s="162"/>
      <c r="U33" s="163"/>
    </row>
    <row r="34" spans="1:21" s="18" customFormat="1" ht="39.75" customHeight="1">
      <c r="A34" s="278"/>
      <c r="B34" s="279"/>
      <c r="C34" s="280"/>
      <c r="D34" s="281"/>
      <c r="E34" s="281"/>
      <c r="F34" s="282"/>
      <c r="G34" s="283"/>
      <c r="H34" s="21"/>
      <c r="I34" s="66">
        <v>7</v>
      </c>
      <c r="J34" s="149" t="s">
        <v>154</v>
      </c>
      <c r="K34" s="181" t="s">
        <v>722</v>
      </c>
      <c r="L34" s="91" t="s">
        <v>722</v>
      </c>
      <c r="M34" s="150" t="s">
        <v>722</v>
      </c>
      <c r="N34" s="150" t="s">
        <v>722</v>
      </c>
      <c r="O34" s="92"/>
      <c r="P34" s="193"/>
      <c r="T34" s="162"/>
      <c r="U34" s="163"/>
    </row>
    <row r="35" spans="1:21" s="18" customFormat="1" ht="39.75" customHeight="1">
      <c r="A35" s="278"/>
      <c r="B35" s="279"/>
      <c r="C35" s="280"/>
      <c r="D35" s="281"/>
      <c r="E35" s="281"/>
      <c r="F35" s="282"/>
      <c r="G35" s="283"/>
      <c r="H35" s="21"/>
      <c r="I35" s="66">
        <v>8</v>
      </c>
      <c r="J35" s="149" t="s">
        <v>155</v>
      </c>
      <c r="K35" s="181" t="s">
        <v>722</v>
      </c>
      <c r="L35" s="91" t="s">
        <v>722</v>
      </c>
      <c r="M35" s="150" t="s">
        <v>722</v>
      </c>
      <c r="N35" s="150" t="s">
        <v>722</v>
      </c>
      <c r="O35" s="92"/>
      <c r="P35" s="193"/>
      <c r="T35" s="162"/>
      <c r="U35" s="163"/>
    </row>
    <row r="36" spans="1:21" s="18" customFormat="1" ht="39.75" customHeight="1">
      <c r="A36" s="278"/>
      <c r="B36" s="279"/>
      <c r="C36" s="280"/>
      <c r="D36" s="281"/>
      <c r="E36" s="281"/>
      <c r="F36" s="282"/>
      <c r="G36" s="283"/>
      <c r="H36" s="21"/>
      <c r="I36" s="174" t="s">
        <v>314</v>
      </c>
      <c r="J36" s="175"/>
      <c r="K36" s="175"/>
      <c r="L36" s="175"/>
      <c r="M36" s="178" t="s">
        <v>272</v>
      </c>
      <c r="N36" s="179"/>
      <c r="O36" s="175"/>
      <c r="P36" s="176"/>
      <c r="T36" s="162"/>
      <c r="U36" s="163"/>
    </row>
    <row r="37" spans="1:21" s="18" customFormat="1" ht="39.75" customHeight="1">
      <c r="A37" s="278"/>
      <c r="B37" s="279"/>
      <c r="C37" s="280"/>
      <c r="D37" s="281"/>
      <c r="E37" s="281"/>
      <c r="F37" s="282"/>
      <c r="G37" s="283"/>
      <c r="H37" s="21"/>
      <c r="I37" s="43" t="s">
        <v>10</v>
      </c>
      <c r="J37" s="40" t="s">
        <v>83</v>
      </c>
      <c r="K37" s="40" t="s">
        <v>82</v>
      </c>
      <c r="L37" s="41" t="s">
        <v>11</v>
      </c>
      <c r="M37" s="42" t="s">
        <v>12</v>
      </c>
      <c r="N37" s="42" t="s">
        <v>312</v>
      </c>
      <c r="O37" s="40" t="s">
        <v>13</v>
      </c>
      <c r="P37" s="40" t="s">
        <v>25</v>
      </c>
      <c r="T37" s="162"/>
      <c r="U37" s="163"/>
    </row>
    <row r="38" spans="1:21" s="18" customFormat="1" ht="39.75" customHeight="1">
      <c r="A38" s="278"/>
      <c r="B38" s="279"/>
      <c r="C38" s="280"/>
      <c r="D38" s="281"/>
      <c r="E38" s="281"/>
      <c r="F38" s="282"/>
      <c r="G38" s="283"/>
      <c r="H38" s="21"/>
      <c r="I38" s="66">
        <v>1</v>
      </c>
      <c r="J38" s="149" t="s">
        <v>316</v>
      </c>
      <c r="K38" s="181" t="s">
        <v>722</v>
      </c>
      <c r="L38" s="91" t="s">
        <v>722</v>
      </c>
      <c r="M38" s="150" t="s">
        <v>722</v>
      </c>
      <c r="N38" s="150" t="s">
        <v>722</v>
      </c>
      <c r="O38" s="92"/>
      <c r="P38" s="193"/>
      <c r="T38" s="162"/>
      <c r="U38" s="163"/>
    </row>
    <row r="39" spans="1:21" s="18" customFormat="1" ht="39.75" customHeight="1">
      <c r="A39" s="278"/>
      <c r="B39" s="279"/>
      <c r="C39" s="280"/>
      <c r="D39" s="281"/>
      <c r="E39" s="281"/>
      <c r="F39" s="282"/>
      <c r="G39" s="283"/>
      <c r="H39" s="21"/>
      <c r="I39" s="66">
        <v>2</v>
      </c>
      <c r="J39" s="149" t="s">
        <v>317</v>
      </c>
      <c r="K39" s="181" t="s">
        <v>722</v>
      </c>
      <c r="L39" s="91" t="s">
        <v>722</v>
      </c>
      <c r="M39" s="150" t="s">
        <v>722</v>
      </c>
      <c r="N39" s="150" t="s">
        <v>722</v>
      </c>
      <c r="O39" s="92"/>
      <c r="P39" s="193"/>
      <c r="T39" s="162"/>
      <c r="U39" s="163"/>
    </row>
    <row r="40" spans="1:21" s="18" customFormat="1" ht="39.75" customHeight="1">
      <c r="A40" s="278"/>
      <c r="B40" s="278"/>
      <c r="C40" s="280"/>
      <c r="D40" s="281"/>
      <c r="E40" s="284"/>
      <c r="F40" s="285"/>
      <c r="G40" s="283"/>
      <c r="H40" s="21"/>
      <c r="I40" s="66">
        <v>3</v>
      </c>
      <c r="J40" s="149" t="s">
        <v>318</v>
      </c>
      <c r="K40" s="181" t="s">
        <v>722</v>
      </c>
      <c r="L40" s="91" t="s">
        <v>722</v>
      </c>
      <c r="M40" s="150" t="s">
        <v>722</v>
      </c>
      <c r="N40" s="150" t="s">
        <v>722</v>
      </c>
      <c r="O40" s="92"/>
      <c r="P40" s="193"/>
      <c r="T40" s="162"/>
      <c r="U40" s="163"/>
    </row>
    <row r="41" spans="1:21" s="18" customFormat="1" ht="39.75" customHeight="1">
      <c r="A41" s="278"/>
      <c r="B41" s="278"/>
      <c r="C41" s="280"/>
      <c r="D41" s="281"/>
      <c r="E41" s="284"/>
      <c r="F41" s="285"/>
      <c r="G41" s="283"/>
      <c r="H41" s="21"/>
      <c r="I41" s="66">
        <v>4</v>
      </c>
      <c r="J41" s="149" t="s">
        <v>319</v>
      </c>
      <c r="K41" s="181" t="s">
        <v>722</v>
      </c>
      <c r="L41" s="91" t="s">
        <v>722</v>
      </c>
      <c r="M41" s="150" t="s">
        <v>722</v>
      </c>
      <c r="N41" s="150" t="s">
        <v>722</v>
      </c>
      <c r="O41" s="92"/>
      <c r="P41" s="193"/>
      <c r="T41" s="162"/>
      <c r="U41" s="163"/>
    </row>
    <row r="42" spans="1:21" s="18" customFormat="1" ht="39.75" customHeight="1">
      <c r="A42" s="278"/>
      <c r="B42" s="278"/>
      <c r="C42" s="280"/>
      <c r="D42" s="281"/>
      <c r="E42" s="284"/>
      <c r="F42" s="285"/>
      <c r="G42" s="283"/>
      <c r="H42" s="21"/>
      <c r="I42" s="66">
        <v>5</v>
      </c>
      <c r="J42" s="149" t="s">
        <v>320</v>
      </c>
      <c r="K42" s="181" t="s">
        <v>722</v>
      </c>
      <c r="L42" s="91" t="s">
        <v>722</v>
      </c>
      <c r="M42" s="150" t="s">
        <v>722</v>
      </c>
      <c r="N42" s="150" t="s">
        <v>722</v>
      </c>
      <c r="O42" s="92"/>
      <c r="P42" s="193"/>
      <c r="T42" s="162"/>
      <c r="U42" s="163"/>
    </row>
    <row r="43" spans="1:21" s="18" customFormat="1" ht="39.75" customHeight="1">
      <c r="A43" s="278"/>
      <c r="B43" s="278"/>
      <c r="C43" s="280"/>
      <c r="D43" s="281"/>
      <c r="E43" s="284"/>
      <c r="F43" s="285"/>
      <c r="G43" s="283"/>
      <c r="H43" s="21"/>
      <c r="I43" s="66">
        <v>6</v>
      </c>
      <c r="J43" s="149" t="s">
        <v>321</v>
      </c>
      <c r="K43" s="181" t="s">
        <v>722</v>
      </c>
      <c r="L43" s="91" t="s">
        <v>722</v>
      </c>
      <c r="M43" s="150" t="s">
        <v>722</v>
      </c>
      <c r="N43" s="150" t="s">
        <v>722</v>
      </c>
      <c r="O43" s="92"/>
      <c r="P43" s="193"/>
      <c r="T43" s="162"/>
      <c r="U43" s="163"/>
    </row>
    <row r="44" spans="1:21" s="18" customFormat="1" ht="39.75" customHeight="1">
      <c r="A44" s="278"/>
      <c r="B44" s="278"/>
      <c r="C44" s="280"/>
      <c r="D44" s="281"/>
      <c r="E44" s="284"/>
      <c r="F44" s="285"/>
      <c r="G44" s="283"/>
      <c r="H44" s="21"/>
      <c r="I44" s="66">
        <v>7</v>
      </c>
      <c r="J44" s="149" t="s">
        <v>322</v>
      </c>
      <c r="K44" s="181" t="s">
        <v>722</v>
      </c>
      <c r="L44" s="91" t="s">
        <v>722</v>
      </c>
      <c r="M44" s="150" t="s">
        <v>722</v>
      </c>
      <c r="N44" s="150" t="s">
        <v>722</v>
      </c>
      <c r="O44" s="92"/>
      <c r="P44" s="193"/>
      <c r="T44" s="162"/>
      <c r="U44" s="163"/>
    </row>
    <row r="45" spans="1:21" s="18" customFormat="1" ht="39.75" customHeight="1">
      <c r="A45" s="278"/>
      <c r="B45" s="278"/>
      <c r="C45" s="280"/>
      <c r="D45" s="281"/>
      <c r="E45" s="284"/>
      <c r="F45" s="285"/>
      <c r="G45" s="283"/>
      <c r="H45" s="21"/>
      <c r="I45" s="66">
        <v>8</v>
      </c>
      <c r="J45" s="149" t="s">
        <v>323</v>
      </c>
      <c r="K45" s="181" t="s">
        <v>722</v>
      </c>
      <c r="L45" s="91" t="s">
        <v>722</v>
      </c>
      <c r="M45" s="150" t="s">
        <v>722</v>
      </c>
      <c r="N45" s="150" t="s">
        <v>722</v>
      </c>
      <c r="O45" s="92"/>
      <c r="P45" s="193"/>
      <c r="T45" s="162"/>
      <c r="U45" s="163"/>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F6:F7"/>
    <mergeCell ref="B6:B7"/>
    <mergeCell ref="C6:C7"/>
    <mergeCell ref="D6:D7"/>
    <mergeCell ref="H3:L3"/>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9.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73" customWidth="1"/>
    <col min="2" max="2" width="6.57421875" style="73" hidden="1" customWidth="1"/>
    <col min="3" max="3" width="8.140625" style="73" customWidth="1"/>
    <col min="4" max="4" width="12.28125" style="74" customWidth="1"/>
    <col min="5" max="5" width="25.421875" style="73" customWidth="1"/>
    <col min="6" max="6" width="33.7109375" style="3" customWidth="1"/>
    <col min="7" max="7" width="10.8515625" style="3" customWidth="1"/>
    <col min="8" max="12" width="10.7109375" style="3" customWidth="1"/>
    <col min="13" max="13" width="10.8515625" style="3" customWidth="1"/>
    <col min="14" max="14" width="10.57421875" style="75" customWidth="1"/>
    <col min="15" max="15" width="7.7109375" style="73" customWidth="1"/>
    <col min="16" max="16" width="9.57421875" style="73" customWidth="1"/>
    <col min="17" max="17" width="5.57421875" style="171" bestFit="1" customWidth="1"/>
    <col min="18" max="18" width="5.00390625" style="170" bestFit="1" customWidth="1"/>
    <col min="19" max="16384" width="9.140625" style="3" customWidth="1"/>
  </cols>
  <sheetData>
    <row r="1" spans="1:16" ht="48.75" customHeight="1">
      <c r="A1" s="552" t="s">
        <v>726</v>
      </c>
      <c r="B1" s="552"/>
      <c r="C1" s="552"/>
      <c r="D1" s="552"/>
      <c r="E1" s="552"/>
      <c r="F1" s="552"/>
      <c r="G1" s="552"/>
      <c r="H1" s="552"/>
      <c r="I1" s="552"/>
      <c r="J1" s="552"/>
      <c r="K1" s="552"/>
      <c r="L1" s="552"/>
      <c r="M1" s="552"/>
      <c r="N1" s="552"/>
      <c r="O1" s="552"/>
      <c r="P1" s="552"/>
    </row>
    <row r="2" spans="1:16" ht="25.5" customHeight="1">
      <c r="A2" s="553" t="s">
        <v>666</v>
      </c>
      <c r="B2" s="553"/>
      <c r="C2" s="553"/>
      <c r="D2" s="553"/>
      <c r="E2" s="553"/>
      <c r="F2" s="553"/>
      <c r="G2" s="553"/>
      <c r="H2" s="553"/>
      <c r="I2" s="553"/>
      <c r="J2" s="553"/>
      <c r="K2" s="553"/>
      <c r="L2" s="553"/>
      <c r="M2" s="553"/>
      <c r="N2" s="553"/>
      <c r="O2" s="553"/>
      <c r="P2" s="553"/>
    </row>
    <row r="3" spans="1:18" s="4" customFormat="1" ht="36.75" customHeight="1">
      <c r="A3" s="554" t="s">
        <v>94</v>
      </c>
      <c r="B3" s="554"/>
      <c r="C3" s="554"/>
      <c r="D3" s="555" t="s">
        <v>223</v>
      </c>
      <c r="E3" s="555"/>
      <c r="F3" s="212"/>
      <c r="G3" s="556" t="s">
        <v>315</v>
      </c>
      <c r="H3" s="556"/>
      <c r="I3" s="558" t="s">
        <v>677</v>
      </c>
      <c r="J3" s="558"/>
      <c r="K3" s="557" t="s">
        <v>424</v>
      </c>
      <c r="L3" s="557"/>
      <c r="M3" s="559">
        <v>1100</v>
      </c>
      <c r="N3" s="559"/>
      <c r="O3" s="559"/>
      <c r="P3" s="270"/>
      <c r="Q3" s="171"/>
      <c r="R3" s="170"/>
    </row>
    <row r="4" spans="1:18" s="4" customFormat="1" ht="17.25" customHeight="1">
      <c r="A4" s="560" t="s">
        <v>95</v>
      </c>
      <c r="B4" s="560"/>
      <c r="C4" s="560"/>
      <c r="D4" s="561" t="s">
        <v>777</v>
      </c>
      <c r="E4" s="561"/>
      <c r="F4" s="76"/>
      <c r="G4" s="152"/>
      <c r="H4" s="152"/>
      <c r="I4" s="202"/>
      <c r="J4" s="202"/>
      <c r="K4" s="560" t="s">
        <v>93</v>
      </c>
      <c r="L4" s="560"/>
      <c r="M4" s="562" t="s">
        <v>781</v>
      </c>
      <c r="N4" s="562"/>
      <c r="O4" s="562"/>
      <c r="P4" s="202"/>
      <c r="Q4" s="171"/>
      <c r="R4" s="170"/>
    </row>
    <row r="5" spans="1:16" ht="21" customHeight="1">
      <c r="A5" s="5"/>
      <c r="B5" s="5"/>
      <c r="C5" s="5"/>
      <c r="D5" s="9"/>
      <c r="E5" s="6"/>
      <c r="F5" s="7"/>
      <c r="G5" s="8"/>
      <c r="H5" s="8"/>
      <c r="I5" s="8"/>
      <c r="J5" s="8"/>
      <c r="K5" s="8"/>
      <c r="L5" s="8"/>
      <c r="M5" s="8"/>
      <c r="N5" s="563">
        <v>41804.72559976852</v>
      </c>
      <c r="O5" s="563"/>
      <c r="P5" s="177"/>
    </row>
    <row r="6" spans="1:16" ht="15.75">
      <c r="A6" s="564" t="s">
        <v>5</v>
      </c>
      <c r="B6" s="564"/>
      <c r="C6" s="565" t="s">
        <v>81</v>
      </c>
      <c r="D6" s="565" t="s">
        <v>97</v>
      </c>
      <c r="E6" s="564" t="s">
        <v>6</v>
      </c>
      <c r="F6" s="564" t="s">
        <v>312</v>
      </c>
      <c r="G6" s="566" t="s">
        <v>274</v>
      </c>
      <c r="H6" s="566"/>
      <c r="I6" s="566"/>
      <c r="J6" s="566"/>
      <c r="K6" s="566"/>
      <c r="L6" s="566"/>
      <c r="M6" s="566"/>
      <c r="N6" s="567" t="s">
        <v>7</v>
      </c>
      <c r="O6" s="567" t="s">
        <v>111</v>
      </c>
      <c r="P6" s="567" t="s">
        <v>716</v>
      </c>
    </row>
    <row r="7" spans="1:16" ht="24.75" customHeight="1">
      <c r="A7" s="564"/>
      <c r="B7" s="564"/>
      <c r="C7" s="565"/>
      <c r="D7" s="565"/>
      <c r="E7" s="564"/>
      <c r="F7" s="564"/>
      <c r="G7" s="211">
        <v>1</v>
      </c>
      <c r="H7" s="211">
        <v>2</v>
      </c>
      <c r="I7" s="211">
        <v>3</v>
      </c>
      <c r="J7" s="210" t="s">
        <v>271</v>
      </c>
      <c r="K7" s="211">
        <v>4</v>
      </c>
      <c r="L7" s="211">
        <v>5</v>
      </c>
      <c r="M7" s="211">
        <v>6</v>
      </c>
      <c r="N7" s="567"/>
      <c r="O7" s="567"/>
      <c r="P7" s="567"/>
    </row>
    <row r="8" spans="1:18" s="70" customFormat="1" ht="36.75" customHeight="1" thickBot="1">
      <c r="A8" s="423">
        <v>1</v>
      </c>
      <c r="B8" s="424" t="s">
        <v>225</v>
      </c>
      <c r="C8" s="425">
        <v>239</v>
      </c>
      <c r="D8" s="426">
        <v>34907</v>
      </c>
      <c r="E8" s="427" t="s">
        <v>859</v>
      </c>
      <c r="F8" s="427" t="s">
        <v>860</v>
      </c>
      <c r="G8" s="428">
        <v>1302</v>
      </c>
      <c r="H8" s="428" t="s">
        <v>717</v>
      </c>
      <c r="I8" s="428">
        <v>1322</v>
      </c>
      <c r="J8" s="429">
        <v>1322</v>
      </c>
      <c r="K8" s="428">
        <v>1321</v>
      </c>
      <c r="L8" s="428">
        <v>1359</v>
      </c>
      <c r="M8" s="428">
        <v>1336</v>
      </c>
      <c r="N8" s="429">
        <v>1359</v>
      </c>
      <c r="O8" s="483"/>
      <c r="P8" s="431"/>
      <c r="Q8" s="171"/>
      <c r="R8" s="170"/>
    </row>
    <row r="9" spans="1:18" s="70" customFormat="1" ht="36.75" customHeight="1">
      <c r="A9" s="415">
        <v>2</v>
      </c>
      <c r="B9" s="416" t="s">
        <v>224</v>
      </c>
      <c r="C9" s="417">
        <v>210</v>
      </c>
      <c r="D9" s="418">
        <v>35874</v>
      </c>
      <c r="E9" s="419" t="s">
        <v>832</v>
      </c>
      <c r="F9" s="419" t="s">
        <v>856</v>
      </c>
      <c r="G9" s="420">
        <v>1014</v>
      </c>
      <c r="H9" s="420">
        <v>1009</v>
      </c>
      <c r="I9" s="420">
        <v>1081</v>
      </c>
      <c r="J9" s="421">
        <v>1081</v>
      </c>
      <c r="K9" s="420">
        <v>1020</v>
      </c>
      <c r="L9" s="420" t="s">
        <v>717</v>
      </c>
      <c r="M9" s="420">
        <v>1053</v>
      </c>
      <c r="N9" s="421">
        <v>1081</v>
      </c>
      <c r="O9" s="482"/>
      <c r="P9" s="422"/>
      <c r="Q9" s="171"/>
      <c r="R9" s="170"/>
    </row>
    <row r="10" spans="1:18" s="70" customFormat="1" ht="36.75" customHeight="1">
      <c r="A10" s="77"/>
      <c r="B10" s="78" t="s">
        <v>226</v>
      </c>
      <c r="C10" s="173" t="s">
        <v>722</v>
      </c>
      <c r="D10" s="79" t="s">
        <v>722</v>
      </c>
      <c r="E10" s="145" t="s">
        <v>722</v>
      </c>
      <c r="F10" s="145" t="s">
        <v>722</v>
      </c>
      <c r="G10" s="131"/>
      <c r="H10" s="131"/>
      <c r="I10" s="131"/>
      <c r="J10" s="267" t="s">
        <v>722</v>
      </c>
      <c r="K10" s="148"/>
      <c r="L10" s="148"/>
      <c r="M10" s="148"/>
      <c r="N10" s="267" t="s">
        <v>722</v>
      </c>
      <c r="O10" s="173"/>
      <c r="P10" s="180"/>
      <c r="Q10" s="171"/>
      <c r="R10" s="170"/>
    </row>
    <row r="11" spans="1:18" s="70" customFormat="1" ht="36.75" customHeight="1">
      <c r="A11" s="77"/>
      <c r="B11" s="78" t="s">
        <v>227</v>
      </c>
      <c r="C11" s="173" t="s">
        <v>722</v>
      </c>
      <c r="D11" s="79" t="s">
        <v>722</v>
      </c>
      <c r="E11" s="145" t="s">
        <v>722</v>
      </c>
      <c r="F11" s="145" t="s">
        <v>722</v>
      </c>
      <c r="G11" s="131"/>
      <c r="H11" s="131"/>
      <c r="I11" s="131"/>
      <c r="J11" s="267" t="s">
        <v>722</v>
      </c>
      <c r="K11" s="148"/>
      <c r="L11" s="148"/>
      <c r="M11" s="148"/>
      <c r="N11" s="267" t="s">
        <v>722</v>
      </c>
      <c r="O11" s="173"/>
      <c r="P11" s="180"/>
      <c r="Q11" s="171"/>
      <c r="R11" s="170"/>
    </row>
    <row r="12" spans="1:18" s="70" customFormat="1" ht="36.75" customHeight="1">
      <c r="A12" s="77"/>
      <c r="B12" s="78" t="s">
        <v>228</v>
      </c>
      <c r="C12" s="173" t="s">
        <v>722</v>
      </c>
      <c r="D12" s="79" t="s">
        <v>722</v>
      </c>
      <c r="E12" s="145" t="s">
        <v>722</v>
      </c>
      <c r="F12" s="145" t="s">
        <v>722</v>
      </c>
      <c r="G12" s="131"/>
      <c r="H12" s="131"/>
      <c r="I12" s="131"/>
      <c r="J12" s="267" t="s">
        <v>722</v>
      </c>
      <c r="K12" s="148"/>
      <c r="L12" s="148"/>
      <c r="M12" s="148"/>
      <c r="N12" s="267" t="s">
        <v>722</v>
      </c>
      <c r="O12" s="173"/>
      <c r="P12" s="180"/>
      <c r="Q12" s="171"/>
      <c r="R12" s="170"/>
    </row>
    <row r="13" spans="1:18" s="70" customFormat="1" ht="36.75" customHeight="1">
      <c r="A13" s="77"/>
      <c r="B13" s="78" t="s">
        <v>229</v>
      </c>
      <c r="C13" s="173" t="s">
        <v>722</v>
      </c>
      <c r="D13" s="79" t="s">
        <v>722</v>
      </c>
      <c r="E13" s="145" t="s">
        <v>722</v>
      </c>
      <c r="F13" s="145" t="s">
        <v>722</v>
      </c>
      <c r="G13" s="131"/>
      <c r="H13" s="131"/>
      <c r="I13" s="131"/>
      <c r="J13" s="267" t="s">
        <v>722</v>
      </c>
      <c r="K13" s="148"/>
      <c r="L13" s="148"/>
      <c r="M13" s="148"/>
      <c r="N13" s="267" t="s">
        <v>722</v>
      </c>
      <c r="O13" s="173"/>
      <c r="P13" s="180"/>
      <c r="Q13" s="171"/>
      <c r="R13" s="170"/>
    </row>
    <row r="14" spans="1:18" s="70" customFormat="1" ht="36.75" customHeight="1">
      <c r="A14" s="77"/>
      <c r="B14" s="78" t="s">
        <v>230</v>
      </c>
      <c r="C14" s="173" t="s">
        <v>722</v>
      </c>
      <c r="D14" s="79" t="s">
        <v>722</v>
      </c>
      <c r="E14" s="145" t="s">
        <v>722</v>
      </c>
      <c r="F14" s="145" t="s">
        <v>722</v>
      </c>
      <c r="G14" s="131"/>
      <c r="H14" s="131"/>
      <c r="I14" s="131"/>
      <c r="J14" s="267" t="s">
        <v>722</v>
      </c>
      <c r="K14" s="148"/>
      <c r="L14" s="148"/>
      <c r="M14" s="148"/>
      <c r="N14" s="267" t="s">
        <v>722</v>
      </c>
      <c r="O14" s="173"/>
      <c r="P14" s="180"/>
      <c r="Q14" s="171"/>
      <c r="R14" s="170"/>
    </row>
    <row r="15" spans="1:18" s="70" customFormat="1" ht="36.75" customHeight="1">
      <c r="A15" s="77"/>
      <c r="B15" s="78" t="s">
        <v>231</v>
      </c>
      <c r="C15" s="173" t="s">
        <v>722</v>
      </c>
      <c r="D15" s="79" t="s">
        <v>722</v>
      </c>
      <c r="E15" s="145" t="s">
        <v>722</v>
      </c>
      <c r="F15" s="145" t="s">
        <v>722</v>
      </c>
      <c r="G15" s="131"/>
      <c r="H15" s="131"/>
      <c r="I15" s="131"/>
      <c r="J15" s="267" t="s">
        <v>722</v>
      </c>
      <c r="K15" s="148"/>
      <c r="L15" s="148"/>
      <c r="M15" s="148"/>
      <c r="N15" s="267" t="s">
        <v>722</v>
      </c>
      <c r="O15" s="173"/>
      <c r="P15" s="180"/>
      <c r="Q15" s="171"/>
      <c r="R15" s="170"/>
    </row>
    <row r="16" spans="1:18" s="70" customFormat="1" ht="36.75" customHeight="1">
      <c r="A16" s="77"/>
      <c r="B16" s="78" t="s">
        <v>232</v>
      </c>
      <c r="C16" s="173" t="s">
        <v>722</v>
      </c>
      <c r="D16" s="79" t="s">
        <v>722</v>
      </c>
      <c r="E16" s="145" t="s">
        <v>722</v>
      </c>
      <c r="F16" s="145" t="s">
        <v>722</v>
      </c>
      <c r="G16" s="131"/>
      <c r="H16" s="131"/>
      <c r="I16" s="131"/>
      <c r="J16" s="267" t="s">
        <v>722</v>
      </c>
      <c r="K16" s="148"/>
      <c r="L16" s="148"/>
      <c r="M16" s="148"/>
      <c r="N16" s="267" t="s">
        <v>722</v>
      </c>
      <c r="O16" s="173"/>
      <c r="P16" s="180"/>
      <c r="Q16" s="171"/>
      <c r="R16" s="170"/>
    </row>
    <row r="17" spans="1:18" s="70" customFormat="1" ht="36.75" customHeight="1">
      <c r="A17" s="77"/>
      <c r="B17" s="78" t="s">
        <v>233</v>
      </c>
      <c r="C17" s="173" t="s">
        <v>722</v>
      </c>
      <c r="D17" s="79" t="s">
        <v>722</v>
      </c>
      <c r="E17" s="145" t="s">
        <v>722</v>
      </c>
      <c r="F17" s="145" t="s">
        <v>722</v>
      </c>
      <c r="G17" s="131"/>
      <c r="H17" s="131"/>
      <c r="I17" s="131"/>
      <c r="J17" s="267" t="s">
        <v>722</v>
      </c>
      <c r="K17" s="148"/>
      <c r="L17" s="148"/>
      <c r="M17" s="148"/>
      <c r="N17" s="267" t="s">
        <v>722</v>
      </c>
      <c r="O17" s="173"/>
      <c r="P17" s="180"/>
      <c r="Q17" s="171"/>
      <c r="R17" s="170"/>
    </row>
    <row r="18" spans="1:18" s="70" customFormat="1" ht="36.75" customHeight="1">
      <c r="A18" s="77"/>
      <c r="B18" s="78" t="s">
        <v>234</v>
      </c>
      <c r="C18" s="173" t="s">
        <v>722</v>
      </c>
      <c r="D18" s="79" t="s">
        <v>722</v>
      </c>
      <c r="E18" s="145" t="s">
        <v>722</v>
      </c>
      <c r="F18" s="145" t="s">
        <v>722</v>
      </c>
      <c r="G18" s="131"/>
      <c r="H18" s="131"/>
      <c r="I18" s="131"/>
      <c r="J18" s="267" t="s">
        <v>722</v>
      </c>
      <c r="K18" s="148"/>
      <c r="L18" s="148"/>
      <c r="M18" s="148"/>
      <c r="N18" s="267" t="s">
        <v>722</v>
      </c>
      <c r="O18" s="173"/>
      <c r="P18" s="180"/>
      <c r="Q18" s="171"/>
      <c r="R18" s="170"/>
    </row>
    <row r="19" spans="1:18" s="70" customFormat="1" ht="36.75" customHeight="1">
      <c r="A19" s="77"/>
      <c r="B19" s="78" t="s">
        <v>235</v>
      </c>
      <c r="C19" s="173" t="s">
        <v>722</v>
      </c>
      <c r="D19" s="79" t="s">
        <v>722</v>
      </c>
      <c r="E19" s="145" t="s">
        <v>722</v>
      </c>
      <c r="F19" s="145" t="s">
        <v>722</v>
      </c>
      <c r="G19" s="131"/>
      <c r="H19" s="131"/>
      <c r="I19" s="131"/>
      <c r="J19" s="267" t="s">
        <v>722</v>
      </c>
      <c r="K19" s="148"/>
      <c r="L19" s="148"/>
      <c r="M19" s="148"/>
      <c r="N19" s="267" t="s">
        <v>722</v>
      </c>
      <c r="O19" s="173"/>
      <c r="P19" s="180"/>
      <c r="Q19" s="171"/>
      <c r="R19" s="170"/>
    </row>
    <row r="20" spans="1:18" s="70" customFormat="1" ht="36.75" customHeight="1">
      <c r="A20" s="77"/>
      <c r="B20" s="78" t="s">
        <v>236</v>
      </c>
      <c r="C20" s="173" t="s">
        <v>722</v>
      </c>
      <c r="D20" s="79" t="s">
        <v>722</v>
      </c>
      <c r="E20" s="145" t="s">
        <v>722</v>
      </c>
      <c r="F20" s="145" t="s">
        <v>722</v>
      </c>
      <c r="G20" s="131"/>
      <c r="H20" s="131"/>
      <c r="I20" s="131"/>
      <c r="J20" s="267" t="s">
        <v>722</v>
      </c>
      <c r="K20" s="148"/>
      <c r="L20" s="148"/>
      <c r="M20" s="148"/>
      <c r="N20" s="267" t="s">
        <v>722</v>
      </c>
      <c r="O20" s="173"/>
      <c r="P20" s="180"/>
      <c r="Q20" s="171"/>
      <c r="R20" s="170"/>
    </row>
    <row r="21" spans="1:18" s="70" customFormat="1" ht="36.75" customHeight="1">
      <c r="A21" s="77"/>
      <c r="B21" s="78" t="s">
        <v>237</v>
      </c>
      <c r="C21" s="173" t="s">
        <v>722</v>
      </c>
      <c r="D21" s="79" t="s">
        <v>722</v>
      </c>
      <c r="E21" s="145" t="s">
        <v>722</v>
      </c>
      <c r="F21" s="145" t="s">
        <v>722</v>
      </c>
      <c r="G21" s="131"/>
      <c r="H21" s="131"/>
      <c r="I21" s="131"/>
      <c r="J21" s="267" t="s">
        <v>722</v>
      </c>
      <c r="K21" s="148"/>
      <c r="L21" s="148"/>
      <c r="M21" s="148"/>
      <c r="N21" s="267" t="s">
        <v>722</v>
      </c>
      <c r="O21" s="173"/>
      <c r="P21" s="180"/>
      <c r="Q21" s="171"/>
      <c r="R21" s="170"/>
    </row>
    <row r="22" spans="1:18" s="70" customFormat="1" ht="36.75" customHeight="1">
      <c r="A22" s="77"/>
      <c r="B22" s="78" t="s">
        <v>238</v>
      </c>
      <c r="C22" s="173" t="s">
        <v>722</v>
      </c>
      <c r="D22" s="79" t="s">
        <v>722</v>
      </c>
      <c r="E22" s="145" t="s">
        <v>722</v>
      </c>
      <c r="F22" s="145" t="s">
        <v>722</v>
      </c>
      <c r="G22" s="131"/>
      <c r="H22" s="131"/>
      <c r="I22" s="131"/>
      <c r="J22" s="267" t="s">
        <v>722</v>
      </c>
      <c r="K22" s="148"/>
      <c r="L22" s="148"/>
      <c r="M22" s="148"/>
      <c r="N22" s="267" t="s">
        <v>722</v>
      </c>
      <c r="O22" s="173"/>
      <c r="P22" s="180"/>
      <c r="Q22" s="171"/>
      <c r="R22" s="170"/>
    </row>
    <row r="23" spans="1:18" s="70" customFormat="1" ht="36.75" customHeight="1">
      <c r="A23" s="77"/>
      <c r="B23" s="78" t="s">
        <v>239</v>
      </c>
      <c r="C23" s="173" t="s">
        <v>722</v>
      </c>
      <c r="D23" s="79" t="s">
        <v>722</v>
      </c>
      <c r="E23" s="145" t="s">
        <v>722</v>
      </c>
      <c r="F23" s="145" t="s">
        <v>722</v>
      </c>
      <c r="G23" s="131"/>
      <c r="H23" s="131"/>
      <c r="I23" s="131"/>
      <c r="J23" s="267" t="s">
        <v>722</v>
      </c>
      <c r="K23" s="148"/>
      <c r="L23" s="148"/>
      <c r="M23" s="148"/>
      <c r="N23" s="267" t="s">
        <v>722</v>
      </c>
      <c r="O23" s="173"/>
      <c r="P23" s="180"/>
      <c r="Q23" s="171"/>
      <c r="R23" s="170"/>
    </row>
    <row r="24" spans="1:18" s="70" customFormat="1" ht="36.75" customHeight="1">
      <c r="A24" s="77"/>
      <c r="B24" s="78" t="s">
        <v>240</v>
      </c>
      <c r="C24" s="173" t="s">
        <v>722</v>
      </c>
      <c r="D24" s="79" t="s">
        <v>722</v>
      </c>
      <c r="E24" s="145" t="s">
        <v>722</v>
      </c>
      <c r="F24" s="145" t="s">
        <v>722</v>
      </c>
      <c r="G24" s="131"/>
      <c r="H24" s="131"/>
      <c r="I24" s="131"/>
      <c r="J24" s="267" t="s">
        <v>722</v>
      </c>
      <c r="K24" s="148"/>
      <c r="L24" s="148"/>
      <c r="M24" s="148"/>
      <c r="N24" s="267" t="s">
        <v>722</v>
      </c>
      <c r="O24" s="173"/>
      <c r="P24" s="180"/>
      <c r="Q24" s="171"/>
      <c r="R24" s="170"/>
    </row>
    <row r="25" spans="1:18" s="70" customFormat="1" ht="36.75" customHeight="1">
      <c r="A25" s="77"/>
      <c r="B25" s="78" t="s">
        <v>241</v>
      </c>
      <c r="C25" s="173" t="s">
        <v>722</v>
      </c>
      <c r="D25" s="79" t="s">
        <v>722</v>
      </c>
      <c r="E25" s="145" t="s">
        <v>722</v>
      </c>
      <c r="F25" s="145" t="s">
        <v>722</v>
      </c>
      <c r="G25" s="131"/>
      <c r="H25" s="131"/>
      <c r="I25" s="131"/>
      <c r="J25" s="267" t="s">
        <v>722</v>
      </c>
      <c r="K25" s="148"/>
      <c r="L25" s="148"/>
      <c r="M25" s="148"/>
      <c r="N25" s="267" t="s">
        <v>722</v>
      </c>
      <c r="O25" s="173"/>
      <c r="P25" s="180"/>
      <c r="Q25" s="171"/>
      <c r="R25" s="170"/>
    </row>
    <row r="26" spans="1:18" s="70" customFormat="1" ht="36.75" customHeight="1">
      <c r="A26" s="77"/>
      <c r="B26" s="78" t="s">
        <v>242</v>
      </c>
      <c r="C26" s="173" t="s">
        <v>722</v>
      </c>
      <c r="D26" s="79" t="s">
        <v>722</v>
      </c>
      <c r="E26" s="145" t="s">
        <v>722</v>
      </c>
      <c r="F26" s="145" t="s">
        <v>722</v>
      </c>
      <c r="G26" s="131"/>
      <c r="H26" s="131"/>
      <c r="I26" s="131"/>
      <c r="J26" s="267" t="s">
        <v>722</v>
      </c>
      <c r="K26" s="148"/>
      <c r="L26" s="148"/>
      <c r="M26" s="148"/>
      <c r="N26" s="267" t="s">
        <v>722</v>
      </c>
      <c r="O26" s="173"/>
      <c r="P26" s="180"/>
      <c r="Q26" s="171"/>
      <c r="R26" s="170"/>
    </row>
    <row r="27" spans="1:18" s="70" customFormat="1" ht="36.75" customHeight="1">
      <c r="A27" s="77"/>
      <c r="B27" s="78" t="s">
        <v>243</v>
      </c>
      <c r="C27" s="173" t="s">
        <v>722</v>
      </c>
      <c r="D27" s="79" t="s">
        <v>722</v>
      </c>
      <c r="E27" s="145" t="s">
        <v>722</v>
      </c>
      <c r="F27" s="145" t="s">
        <v>722</v>
      </c>
      <c r="G27" s="131"/>
      <c r="H27" s="131"/>
      <c r="I27" s="131"/>
      <c r="J27" s="267" t="s">
        <v>722</v>
      </c>
      <c r="K27" s="148"/>
      <c r="L27" s="148"/>
      <c r="M27" s="148"/>
      <c r="N27" s="267" t="s">
        <v>722</v>
      </c>
      <c r="O27" s="173"/>
      <c r="P27" s="180"/>
      <c r="Q27" s="171"/>
      <c r="R27" s="170"/>
    </row>
    <row r="28" spans="1:18" s="70" customFormat="1" ht="36.75" customHeight="1">
      <c r="A28" s="77"/>
      <c r="B28" s="78" t="s">
        <v>244</v>
      </c>
      <c r="C28" s="173" t="s">
        <v>722</v>
      </c>
      <c r="D28" s="79" t="s">
        <v>722</v>
      </c>
      <c r="E28" s="145" t="s">
        <v>722</v>
      </c>
      <c r="F28" s="145" t="s">
        <v>722</v>
      </c>
      <c r="G28" s="131"/>
      <c r="H28" s="131"/>
      <c r="I28" s="131"/>
      <c r="J28" s="267" t="s">
        <v>722</v>
      </c>
      <c r="K28" s="148"/>
      <c r="L28" s="148"/>
      <c r="M28" s="148"/>
      <c r="N28" s="267" t="s">
        <v>722</v>
      </c>
      <c r="O28" s="173"/>
      <c r="P28" s="180"/>
      <c r="Q28" s="171"/>
      <c r="R28" s="170"/>
    </row>
    <row r="29" spans="1:18" s="70" customFormat="1" ht="36.75" customHeight="1">
      <c r="A29" s="77"/>
      <c r="B29" s="78" t="s">
        <v>245</v>
      </c>
      <c r="C29" s="173" t="s">
        <v>722</v>
      </c>
      <c r="D29" s="79" t="s">
        <v>722</v>
      </c>
      <c r="E29" s="145" t="s">
        <v>722</v>
      </c>
      <c r="F29" s="145" t="s">
        <v>722</v>
      </c>
      <c r="G29" s="131"/>
      <c r="H29" s="131"/>
      <c r="I29" s="131"/>
      <c r="J29" s="267" t="s">
        <v>722</v>
      </c>
      <c r="K29" s="148"/>
      <c r="L29" s="148"/>
      <c r="M29" s="148"/>
      <c r="N29" s="267" t="s">
        <v>722</v>
      </c>
      <c r="O29" s="173"/>
      <c r="P29" s="180"/>
      <c r="Q29" s="171"/>
      <c r="R29" s="170"/>
    </row>
    <row r="30" spans="1:18" s="70" customFormat="1" ht="36.75" customHeight="1">
      <c r="A30" s="77"/>
      <c r="B30" s="78" t="s">
        <v>246</v>
      </c>
      <c r="C30" s="173" t="s">
        <v>722</v>
      </c>
      <c r="D30" s="79" t="s">
        <v>722</v>
      </c>
      <c r="E30" s="145" t="s">
        <v>722</v>
      </c>
      <c r="F30" s="145" t="s">
        <v>722</v>
      </c>
      <c r="G30" s="131"/>
      <c r="H30" s="131"/>
      <c r="I30" s="131"/>
      <c r="J30" s="267" t="s">
        <v>722</v>
      </c>
      <c r="K30" s="148"/>
      <c r="L30" s="148"/>
      <c r="M30" s="148"/>
      <c r="N30" s="267" t="s">
        <v>722</v>
      </c>
      <c r="O30" s="173"/>
      <c r="P30" s="180"/>
      <c r="Q30" s="171"/>
      <c r="R30" s="170"/>
    </row>
    <row r="31" spans="1:18" s="70" customFormat="1" ht="36.75" customHeight="1">
      <c r="A31" s="77"/>
      <c r="B31" s="78" t="s">
        <v>247</v>
      </c>
      <c r="C31" s="173" t="s">
        <v>722</v>
      </c>
      <c r="D31" s="79" t="s">
        <v>722</v>
      </c>
      <c r="E31" s="145" t="s">
        <v>722</v>
      </c>
      <c r="F31" s="145" t="s">
        <v>722</v>
      </c>
      <c r="G31" s="131"/>
      <c r="H31" s="131"/>
      <c r="I31" s="131"/>
      <c r="J31" s="267" t="s">
        <v>722</v>
      </c>
      <c r="K31" s="148"/>
      <c r="L31" s="148"/>
      <c r="M31" s="148"/>
      <c r="N31" s="267" t="s">
        <v>722</v>
      </c>
      <c r="O31" s="173"/>
      <c r="P31" s="180"/>
      <c r="Q31" s="171"/>
      <c r="R31" s="170"/>
    </row>
    <row r="32" spans="1:18" s="70" customFormat="1" ht="36.75" customHeight="1">
      <c r="A32" s="77"/>
      <c r="B32" s="78" t="s">
        <v>248</v>
      </c>
      <c r="C32" s="173" t="s">
        <v>722</v>
      </c>
      <c r="D32" s="79" t="s">
        <v>722</v>
      </c>
      <c r="E32" s="145" t="s">
        <v>722</v>
      </c>
      <c r="F32" s="145" t="s">
        <v>722</v>
      </c>
      <c r="G32" s="131"/>
      <c r="H32" s="131"/>
      <c r="I32" s="131"/>
      <c r="J32" s="267" t="s">
        <v>722</v>
      </c>
      <c r="K32" s="148"/>
      <c r="L32" s="148"/>
      <c r="M32" s="148"/>
      <c r="N32" s="267" t="s">
        <v>722</v>
      </c>
      <c r="O32" s="173"/>
      <c r="P32" s="180"/>
      <c r="Q32" s="171"/>
      <c r="R32" s="170"/>
    </row>
    <row r="33" spans="1:18" s="70" customFormat="1" ht="36.75" customHeight="1">
      <c r="A33" s="77"/>
      <c r="B33" s="78" t="s">
        <v>361</v>
      </c>
      <c r="C33" s="173" t="s">
        <v>722</v>
      </c>
      <c r="D33" s="79" t="s">
        <v>722</v>
      </c>
      <c r="E33" s="145" t="s">
        <v>722</v>
      </c>
      <c r="F33" s="145" t="s">
        <v>722</v>
      </c>
      <c r="G33" s="131"/>
      <c r="H33" s="131"/>
      <c r="I33" s="131"/>
      <c r="J33" s="267" t="s">
        <v>722</v>
      </c>
      <c r="K33" s="148"/>
      <c r="L33" s="148"/>
      <c r="M33" s="148"/>
      <c r="N33" s="267" t="s">
        <v>722</v>
      </c>
      <c r="O33" s="173"/>
      <c r="P33" s="180"/>
      <c r="Q33" s="171"/>
      <c r="R33" s="170"/>
    </row>
    <row r="34" spans="1:18" s="70" customFormat="1" ht="36.75" customHeight="1">
      <c r="A34" s="77"/>
      <c r="B34" s="78" t="s">
        <v>362</v>
      </c>
      <c r="C34" s="173" t="s">
        <v>722</v>
      </c>
      <c r="D34" s="79" t="s">
        <v>722</v>
      </c>
      <c r="E34" s="145" t="s">
        <v>722</v>
      </c>
      <c r="F34" s="145" t="s">
        <v>722</v>
      </c>
      <c r="G34" s="131"/>
      <c r="H34" s="131"/>
      <c r="I34" s="131"/>
      <c r="J34" s="267" t="s">
        <v>722</v>
      </c>
      <c r="K34" s="148"/>
      <c r="L34" s="148"/>
      <c r="M34" s="148"/>
      <c r="N34" s="267" t="s">
        <v>722</v>
      </c>
      <c r="O34" s="173"/>
      <c r="P34" s="180"/>
      <c r="Q34" s="171"/>
      <c r="R34" s="170"/>
    </row>
    <row r="35" spans="1:18" s="70" customFormat="1" ht="36.75" customHeight="1">
      <c r="A35" s="77"/>
      <c r="B35" s="78" t="s">
        <v>363</v>
      </c>
      <c r="C35" s="173" t="s">
        <v>722</v>
      </c>
      <c r="D35" s="79" t="s">
        <v>722</v>
      </c>
      <c r="E35" s="145" t="s">
        <v>722</v>
      </c>
      <c r="F35" s="145" t="s">
        <v>722</v>
      </c>
      <c r="G35" s="131"/>
      <c r="H35" s="131"/>
      <c r="I35" s="131"/>
      <c r="J35" s="267" t="s">
        <v>722</v>
      </c>
      <c r="K35" s="148"/>
      <c r="L35" s="148"/>
      <c r="M35" s="148"/>
      <c r="N35" s="267" t="s">
        <v>722</v>
      </c>
      <c r="O35" s="173"/>
      <c r="P35" s="180"/>
      <c r="Q35" s="171"/>
      <c r="R35" s="170"/>
    </row>
    <row r="36" spans="1:18" s="70" customFormat="1" ht="36.75" customHeight="1">
      <c r="A36" s="77"/>
      <c r="B36" s="78" t="s">
        <v>364</v>
      </c>
      <c r="C36" s="173" t="s">
        <v>722</v>
      </c>
      <c r="D36" s="79" t="s">
        <v>722</v>
      </c>
      <c r="E36" s="145" t="s">
        <v>722</v>
      </c>
      <c r="F36" s="145" t="s">
        <v>722</v>
      </c>
      <c r="G36" s="131"/>
      <c r="H36" s="131"/>
      <c r="I36" s="131"/>
      <c r="J36" s="267" t="s">
        <v>722</v>
      </c>
      <c r="K36" s="148"/>
      <c r="L36" s="148"/>
      <c r="M36" s="148"/>
      <c r="N36" s="267" t="s">
        <v>722</v>
      </c>
      <c r="O36" s="173"/>
      <c r="P36" s="180"/>
      <c r="Q36" s="171"/>
      <c r="R36" s="170"/>
    </row>
    <row r="37" spans="1:18" s="70" customFormat="1" ht="36.75" customHeight="1">
      <c r="A37" s="77"/>
      <c r="B37" s="78" t="s">
        <v>365</v>
      </c>
      <c r="C37" s="173" t="s">
        <v>722</v>
      </c>
      <c r="D37" s="79" t="s">
        <v>722</v>
      </c>
      <c r="E37" s="145" t="s">
        <v>722</v>
      </c>
      <c r="F37" s="145" t="s">
        <v>722</v>
      </c>
      <c r="G37" s="131"/>
      <c r="H37" s="131"/>
      <c r="I37" s="131"/>
      <c r="J37" s="267" t="s">
        <v>722</v>
      </c>
      <c r="K37" s="148"/>
      <c r="L37" s="148"/>
      <c r="M37" s="148"/>
      <c r="N37" s="267" t="s">
        <v>722</v>
      </c>
      <c r="O37" s="173"/>
      <c r="P37" s="180"/>
      <c r="Q37" s="171"/>
      <c r="R37" s="170"/>
    </row>
    <row r="38" spans="1:18" s="70" customFormat="1" ht="36.75" customHeight="1">
      <c r="A38" s="77"/>
      <c r="B38" s="78" t="s">
        <v>366</v>
      </c>
      <c r="C38" s="173" t="s">
        <v>722</v>
      </c>
      <c r="D38" s="79" t="s">
        <v>722</v>
      </c>
      <c r="E38" s="145" t="s">
        <v>722</v>
      </c>
      <c r="F38" s="145" t="s">
        <v>722</v>
      </c>
      <c r="G38" s="131"/>
      <c r="H38" s="131"/>
      <c r="I38" s="131"/>
      <c r="J38" s="267" t="s">
        <v>722</v>
      </c>
      <c r="K38" s="148"/>
      <c r="L38" s="148"/>
      <c r="M38" s="148"/>
      <c r="N38" s="267" t="s">
        <v>722</v>
      </c>
      <c r="O38" s="173"/>
      <c r="P38" s="180"/>
      <c r="Q38" s="171"/>
      <c r="R38" s="170"/>
    </row>
    <row r="39" spans="1:18" s="70" customFormat="1" ht="36.75" customHeight="1">
      <c r="A39" s="77"/>
      <c r="B39" s="78" t="s">
        <v>367</v>
      </c>
      <c r="C39" s="173" t="s">
        <v>722</v>
      </c>
      <c r="D39" s="79" t="s">
        <v>722</v>
      </c>
      <c r="E39" s="145" t="s">
        <v>722</v>
      </c>
      <c r="F39" s="145" t="s">
        <v>722</v>
      </c>
      <c r="G39" s="131"/>
      <c r="H39" s="131"/>
      <c r="I39" s="131"/>
      <c r="J39" s="267" t="s">
        <v>722</v>
      </c>
      <c r="K39" s="148"/>
      <c r="L39" s="148"/>
      <c r="M39" s="148"/>
      <c r="N39" s="267" t="s">
        <v>722</v>
      </c>
      <c r="O39" s="173"/>
      <c r="P39" s="180"/>
      <c r="Q39" s="171"/>
      <c r="R39" s="170"/>
    </row>
    <row r="40" spans="1:18" s="70" customFormat="1" ht="36.75" customHeight="1">
      <c r="A40" s="77"/>
      <c r="B40" s="78" t="s">
        <v>368</v>
      </c>
      <c r="C40" s="173" t="s">
        <v>722</v>
      </c>
      <c r="D40" s="79" t="s">
        <v>722</v>
      </c>
      <c r="E40" s="145" t="s">
        <v>722</v>
      </c>
      <c r="F40" s="145" t="s">
        <v>722</v>
      </c>
      <c r="G40" s="131"/>
      <c r="H40" s="131"/>
      <c r="I40" s="131"/>
      <c r="J40" s="267" t="s">
        <v>722</v>
      </c>
      <c r="K40" s="148"/>
      <c r="L40" s="148"/>
      <c r="M40" s="148"/>
      <c r="N40" s="267" t="s">
        <v>722</v>
      </c>
      <c r="O40" s="173"/>
      <c r="P40" s="180"/>
      <c r="Q40" s="171"/>
      <c r="R40" s="170"/>
    </row>
    <row r="41" spans="1:18" s="70" customFormat="1" ht="36.75" customHeight="1">
      <c r="A41" s="77"/>
      <c r="B41" s="78" t="s">
        <v>369</v>
      </c>
      <c r="C41" s="173" t="s">
        <v>722</v>
      </c>
      <c r="D41" s="79" t="s">
        <v>722</v>
      </c>
      <c r="E41" s="145" t="s">
        <v>722</v>
      </c>
      <c r="F41" s="145" t="s">
        <v>722</v>
      </c>
      <c r="G41" s="131"/>
      <c r="H41" s="131"/>
      <c r="I41" s="131"/>
      <c r="J41" s="267" t="s">
        <v>722</v>
      </c>
      <c r="K41" s="148"/>
      <c r="L41" s="148"/>
      <c r="M41" s="148"/>
      <c r="N41" s="267" t="s">
        <v>722</v>
      </c>
      <c r="O41" s="173"/>
      <c r="P41" s="180"/>
      <c r="Q41" s="171"/>
      <c r="R41" s="170"/>
    </row>
    <row r="42" spans="1:18" s="71" customFormat="1" ht="30.75" customHeight="1">
      <c r="A42" s="568" t="s">
        <v>4</v>
      </c>
      <c r="B42" s="568"/>
      <c r="C42" s="568"/>
      <c r="D42" s="568"/>
      <c r="E42" s="72" t="s">
        <v>0</v>
      </c>
      <c r="F42" s="72" t="s">
        <v>1</v>
      </c>
      <c r="G42" s="569" t="s">
        <v>2</v>
      </c>
      <c r="H42" s="569"/>
      <c r="I42" s="569"/>
      <c r="J42" s="569"/>
      <c r="K42" s="569"/>
      <c r="L42" s="569"/>
      <c r="M42" s="569"/>
      <c r="N42" s="569" t="s">
        <v>3</v>
      </c>
      <c r="O42" s="569"/>
      <c r="P42" s="72"/>
      <c r="Q42" s="171"/>
      <c r="R42" s="170"/>
    </row>
    <row r="45" spans="17:18" ht="12.75">
      <c r="Q45" s="172"/>
      <c r="R45" s="72"/>
    </row>
    <row r="46" spans="17:18" ht="12.75">
      <c r="Q46" s="172"/>
      <c r="R46" s="72"/>
    </row>
    <row r="47" spans="17:18" ht="12.75">
      <c r="Q47" s="172"/>
      <c r="R47" s="72"/>
    </row>
    <row r="48" spans="17:18" ht="12.75">
      <c r="Q48" s="172"/>
      <c r="R48" s="72"/>
    </row>
    <row r="49" spans="17:18" ht="12.75">
      <c r="Q49" s="172"/>
      <c r="R49" s="72"/>
    </row>
    <row r="50" spans="17:18" ht="12.75">
      <c r="Q50" s="172"/>
      <c r="R50" s="72"/>
    </row>
    <row r="51" spans="17:18" ht="12.75">
      <c r="Q51" s="172"/>
      <c r="R51" s="72"/>
    </row>
    <row r="52" spans="17:18" ht="12.75">
      <c r="Q52" s="172"/>
      <c r="R52" s="72"/>
    </row>
    <row r="53" spans="17:18" ht="12.75">
      <c r="Q53" s="172"/>
      <c r="R53" s="72"/>
    </row>
    <row r="54" spans="17:18" ht="12.75">
      <c r="Q54" s="172"/>
      <c r="R54" s="72"/>
    </row>
    <row r="55" spans="17:18" ht="12.75">
      <c r="Q55" s="172"/>
      <c r="R55" s="72"/>
    </row>
    <row r="56" spans="17:18" ht="12.75">
      <c r="Q56" s="172"/>
      <c r="R56" s="72"/>
    </row>
    <row r="57" spans="17:18" ht="12.75">
      <c r="Q57" s="172"/>
      <c r="R57" s="72"/>
    </row>
    <row r="58" spans="17:18" ht="12.75">
      <c r="Q58" s="172"/>
      <c r="R58" s="72"/>
    </row>
    <row r="59" spans="17:18" ht="12.75">
      <c r="Q59" s="172"/>
      <c r="R59" s="72"/>
    </row>
    <row r="60" spans="17:18" ht="12.75">
      <c r="Q60" s="172"/>
      <c r="R60" s="72"/>
    </row>
    <row r="61" spans="17:18" ht="12.75">
      <c r="Q61" s="172"/>
      <c r="R61" s="72"/>
    </row>
    <row r="62" spans="17:18" ht="12.75">
      <c r="Q62" s="172"/>
      <c r="R62" s="72"/>
    </row>
    <row r="63" spans="17:18" ht="12.75">
      <c r="Q63" s="172"/>
      <c r="R63" s="72"/>
    </row>
    <row r="64" spans="17:18" ht="12.75">
      <c r="Q64" s="172"/>
      <c r="R64" s="72"/>
    </row>
    <row r="65" spans="17:18" ht="12.75">
      <c r="Q65" s="172"/>
      <c r="R65" s="72"/>
    </row>
    <row r="66" spans="17:18" ht="12.75">
      <c r="Q66" s="172"/>
      <c r="R66" s="72"/>
    </row>
    <row r="67" spans="17:18" ht="12.75">
      <c r="Q67" s="172"/>
      <c r="R67" s="72"/>
    </row>
    <row r="68" spans="17:18" ht="12.75">
      <c r="Q68" s="172"/>
      <c r="R68" s="72"/>
    </row>
    <row r="69" spans="17:18" ht="12.75">
      <c r="Q69" s="172"/>
      <c r="R69" s="72"/>
    </row>
    <row r="70" spans="17:18" ht="12.75">
      <c r="Q70" s="172"/>
      <c r="R70" s="72"/>
    </row>
    <row r="71" spans="17:18" ht="12.75">
      <c r="Q71" s="172"/>
      <c r="R71" s="72"/>
    </row>
    <row r="72" spans="17:18" ht="12.75">
      <c r="Q72" s="172"/>
      <c r="R72" s="72"/>
    </row>
    <row r="73" spans="17:18" ht="12.75">
      <c r="Q73" s="172"/>
      <c r="R73" s="72"/>
    </row>
    <row r="74" spans="17:18" ht="12.75">
      <c r="Q74" s="172"/>
      <c r="R74" s="72"/>
    </row>
    <row r="75" spans="17:18" ht="12.75">
      <c r="Q75" s="172"/>
      <c r="R75" s="72"/>
    </row>
    <row r="76" spans="17:18" ht="12.75">
      <c r="Q76" s="172"/>
      <c r="R76" s="72"/>
    </row>
    <row r="77" spans="17:18" ht="12.75">
      <c r="Q77" s="172"/>
      <c r="R77" s="72"/>
    </row>
    <row r="78" spans="17:18" ht="12.75">
      <c r="Q78" s="172"/>
      <c r="R78" s="72"/>
    </row>
    <row r="79" spans="17:18" ht="12.75">
      <c r="Q79" s="172"/>
      <c r="R79" s="72"/>
    </row>
    <row r="80" spans="17:18" ht="12.75">
      <c r="Q80" s="172"/>
      <c r="R80" s="72"/>
    </row>
    <row r="81" spans="17:18" ht="12.75">
      <c r="Q81" s="172"/>
      <c r="R81" s="72"/>
    </row>
    <row r="82" spans="17:18" ht="12.75">
      <c r="Q82" s="172"/>
      <c r="R82" s="72"/>
    </row>
    <row r="83" spans="17:18" ht="12.75">
      <c r="Q83" s="172"/>
      <c r="R83" s="72"/>
    </row>
    <row r="84" spans="17:18" ht="12.75">
      <c r="Q84" s="172"/>
      <c r="R84" s="72"/>
    </row>
    <row r="85" spans="17:18" ht="12.75">
      <c r="Q85" s="172"/>
      <c r="R85" s="72"/>
    </row>
    <row r="86" spans="17:18" ht="12.75">
      <c r="Q86" s="172"/>
      <c r="R86" s="72"/>
    </row>
  </sheetData>
  <sheetProtection/>
  <mergeCells count="26">
    <mergeCell ref="A1:P1"/>
    <mergeCell ref="A2:P2"/>
    <mergeCell ref="A3:C3"/>
    <mergeCell ref="D3:E3"/>
    <mergeCell ref="G3:H3"/>
    <mergeCell ref="I3:J3"/>
    <mergeCell ref="K3:L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celal</cp:lastModifiedBy>
  <cp:lastPrinted>2014-06-15T15:40:41Z</cp:lastPrinted>
  <dcterms:created xsi:type="dcterms:W3CDTF">2004-05-10T13:01:28Z</dcterms:created>
  <dcterms:modified xsi:type="dcterms:W3CDTF">2014-06-15T15:41:33Z</dcterms:modified>
  <cp:category/>
  <cp:version/>
  <cp:contentType/>
  <cp:contentStatus/>
</cp:coreProperties>
</file>