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9210" tabRatio="894" activeTab="5"/>
  </bookViews>
  <sheets>
    <sheet name="KAPAK" sheetId="1" r:id="rId1"/>
    <sheet name="START LİSTE" sheetId="2" r:id="rId2"/>
    <sheet name="FERDİ SONUÇ" sheetId="3" r:id="rId3"/>
    <sheet name="TAKIM KAYIT" sheetId="4" r:id="rId4"/>
    <sheet name="TAKIM SONUÇ" sheetId="5" r:id="rId5"/>
    <sheet name="FİNAL" sheetId="6" r:id="rId6"/>
    <sheet name="KULLANMA BİLGİLERİ" sheetId="7" state="hidden" r:id="rId7"/>
  </sheets>
  <externalReferences>
    <externalReference r:id="rId10"/>
  </externalReferences>
  <definedNames>
    <definedName name="EsasPuan" localSheetId="5">#REF!</definedName>
    <definedName name="EsasPuan" localSheetId="0">#REF!</definedName>
    <definedName name="EsasPuan" localSheetId="6">#REF!</definedName>
    <definedName name="EsasPuan">#REF!</definedName>
    <definedName name="Kodlama" localSheetId="5">#REF!</definedName>
    <definedName name="Kodlama" localSheetId="0">#REF!</definedName>
    <definedName name="Kodlama" localSheetId="6">#REF!</definedName>
    <definedName name="Kodlama">#REF!</definedName>
    <definedName name="Puanlama" localSheetId="5">#REF!</definedName>
    <definedName name="Puanlama" localSheetId="0">#REF!</definedName>
    <definedName name="Puanlama" localSheetId="6">#REF!</definedName>
    <definedName name="Puanlama">#REF!</definedName>
    <definedName name="Sonuc" localSheetId="5">#REF!</definedName>
    <definedName name="Sonuc" localSheetId="0">#REF!</definedName>
    <definedName name="Sonuc" localSheetId="6">#REF!</definedName>
    <definedName name="Sonuc">#REF!</definedName>
    <definedName name="Sporcular" localSheetId="5">#REF!</definedName>
    <definedName name="Sporcular" localSheetId="0">#REF!</definedName>
    <definedName name="Sporcular" localSheetId="6">#REF!</definedName>
    <definedName name="Sporcular">#REF!</definedName>
    <definedName name="TakımData" localSheetId="5">#REF!</definedName>
    <definedName name="TakımData" localSheetId="0">#REF!</definedName>
    <definedName name="TakımData" localSheetId="6">#REF!</definedName>
    <definedName name="TakımData">#REF!</definedName>
    <definedName name="TakımKod" localSheetId="5">#REF!</definedName>
    <definedName name="TakımKod" localSheetId="0">#REF!</definedName>
    <definedName name="TakımKod" localSheetId="6">#REF!</definedName>
    <definedName name="TakımKod">#REF!</definedName>
    <definedName name="TakımKod2" localSheetId="5">#REF!</definedName>
    <definedName name="TakımKod2" localSheetId="0">#REF!</definedName>
    <definedName name="TakımKod2" localSheetId="6">#REF!</definedName>
    <definedName name="TakımKod2">#REF!</definedName>
    <definedName name="TakımPuan" localSheetId="5">#REF!</definedName>
    <definedName name="TakımPuan" localSheetId="0">#REF!</definedName>
    <definedName name="TakımPuan" localSheetId="6">#REF!</definedName>
    <definedName name="TakımPuan">#REF!</definedName>
    <definedName name="ToplamPuanlar" localSheetId="5">#REF!</definedName>
    <definedName name="ToplamPuanlar" localSheetId="0">#REF!</definedName>
    <definedName name="ToplamPuanlar" localSheetId="6">#REF!</definedName>
    <definedName name="ToplamPuanlar">#REF!</definedName>
    <definedName name="_xlnm.Print_Area" localSheetId="2">'FERDİ SONUÇ'!$A$1:$H$17</definedName>
    <definedName name="_xlnm.Print_Area" localSheetId="5">'FİNAL'!$A$1:$J$17</definedName>
    <definedName name="_xlnm.Print_Area" localSheetId="1">'START LİSTE'!$A$1:$F$18</definedName>
    <definedName name="_xlnm.Print_Area" localSheetId="3">'TAKIM KAYIT'!$A$1:$M$17</definedName>
    <definedName name="_xlnm.Print_Area" localSheetId="4">'TAKIM SONUÇ'!$A$1:$J$17</definedName>
    <definedName name="_xlnm.Print_Titles" localSheetId="2">'FERDİ SONUÇ'!$4:$5</definedName>
    <definedName name="_xlnm.Print_Titles" localSheetId="5">'FİNAL'!$4:$5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<sst xmlns="http://schemas.openxmlformats.org/spreadsheetml/2006/main" count="279" uniqueCount="64">
  <si>
    <t>Sıra No</t>
  </si>
  <si>
    <t>Göğüs No</t>
  </si>
  <si>
    <t>Doğum Tarihi</t>
  </si>
  <si>
    <t>Adı Soyadı</t>
  </si>
  <si>
    <t>Derecesi</t>
  </si>
  <si>
    <t>Takım Sırası</t>
  </si>
  <si>
    <t>Derece</t>
  </si>
  <si>
    <t>Takım
Ferdi</t>
  </si>
  <si>
    <t>Geliş Sırası</t>
  </si>
  <si>
    <t>Yarışma Adı  :</t>
  </si>
  <si>
    <t>Mesafe  :</t>
  </si>
  <si>
    <t>Kategori  :</t>
  </si>
  <si>
    <t>Yarışma Yeri  :</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</si>
  <si>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</si>
  <si>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</si>
  <si>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</si>
  <si>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</si>
  <si>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</si>
  <si>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</si>
  <si>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</si>
  <si>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</si>
  <si>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</si>
  <si>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</si>
  <si>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</si>
  <si>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</si>
  <si>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İli - Kulüp/Okul Adı</t>
  </si>
  <si>
    <t>Takım Sayısı</t>
  </si>
  <si>
    <t>Sporcu Sayısı</t>
  </si>
  <si>
    <t>Takım Süresi</t>
  </si>
  <si>
    <t>Geliş Süresi</t>
  </si>
  <si>
    <t>2.Kademe</t>
  </si>
  <si>
    <t>1.Kademe</t>
  </si>
  <si>
    <t>10000 Metre</t>
  </si>
  <si>
    <t>Türkiye Kulüpler Arası Yürüyüş Ligi 2.Kademe (FİNAL)Yarışmaları</t>
  </si>
  <si>
    <t xml:space="preserve">T </t>
  </si>
  <si>
    <t>-</t>
  </si>
  <si>
    <t>T</t>
  </si>
  <si>
    <t>Toplam Süre</t>
  </si>
  <si>
    <t>Toplam</t>
  </si>
  <si>
    <t>Genç Erkekler</t>
  </si>
  <si>
    <t>EMRE DOĞAN</t>
  </si>
  <si>
    <t>MEHMET HAN</t>
  </si>
  <si>
    <t>SALİH KORKMAZ</t>
  </si>
  <si>
    <t>İSMAİL ASLAN</t>
  </si>
  <si>
    <t>İSMAİL YELMAN</t>
  </si>
  <si>
    <t>HALİL İBRAHİM ENİÇ</t>
  </si>
  <si>
    <t>DİYARBAKIR GSİM</t>
  </si>
  <si>
    <t>MEHMET ERDEM</t>
  </si>
  <si>
    <t>NESİM KURT</t>
  </si>
  <si>
    <t>F</t>
  </si>
  <si>
    <t>Sakarya</t>
  </si>
  <si>
    <r>
      <rPr>
        <b/>
        <i/>
        <sz val="14"/>
        <color indexed="8"/>
        <rFont val="Cambria"/>
        <family val="1"/>
      </rPr>
      <t xml:space="preserve">Türkiye Atletizm Federasyonu
</t>
    </r>
    <r>
      <rPr>
        <b/>
        <i/>
        <sz val="14"/>
        <color indexed="10"/>
        <rFont val="Cambria"/>
        <family val="1"/>
      </rPr>
      <t xml:space="preserve">Sakarya </t>
    </r>
    <r>
      <rPr>
        <b/>
        <i/>
        <sz val="12"/>
        <color indexed="10"/>
        <rFont val="Cambria"/>
        <family val="1"/>
      </rPr>
      <t>Atletizm İl Temsilciliği</t>
    </r>
  </si>
  <si>
    <t>MURATCAN KARAPINAR</t>
  </si>
  <si>
    <t>SİVAS SPORCU EĞT.MRK. GENÇLİK VE SP.KLB.</t>
  </si>
  <si>
    <t>MALATYA ESENLİK BLD.SK.</t>
  </si>
  <si>
    <t>BALIKESİR AYVALIK ATLETİZM SK.</t>
  </si>
  <si>
    <t>MEHMET ALİ GÜNEŞ</t>
  </si>
  <si>
    <t>HATAY BÜYÜKŞEHİR.BLD..GNÇ.SP.KLB.</t>
  </si>
  <si>
    <t>UMUT BİNİCİ</t>
  </si>
  <si>
    <t>FERHAT GÜL</t>
  </si>
  <si>
    <t>DNS</t>
  </si>
  <si>
    <t>DQ 236/A</t>
  </si>
  <si>
    <t/>
  </si>
  <si>
    <t>DQ</t>
  </si>
</sst>
</file>

<file path=xl/styles.xml><?xml version="1.0" encoding="utf-8"?>
<styleSheet xmlns="http://schemas.openxmlformats.org/spreadsheetml/2006/main">
  <numFmts count="2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41F]d\ mmmm\ yyyy;@"/>
    <numFmt numFmtId="173" formatCode="[$-F800]dddd\,\ mmmm\ dd\,\ yyyy"/>
    <numFmt numFmtId="174" formatCode="00\.00"/>
    <numFmt numFmtId="175" formatCode="[$-41F]dd\ mmmm\ yyyy\ dddd"/>
    <numFmt numFmtId="176" formatCode="[$-41F]d\ mmmm\ yyyy\ h:mm;@"/>
    <numFmt numFmtId="177" formatCode="00\.00\.00"/>
    <numFmt numFmtId="178" formatCode="hh:mm;@"/>
    <numFmt numFmtId="179" formatCode="00\:00"/>
    <numFmt numFmtId="180" formatCode="hh:mm:ss;@"/>
    <numFmt numFmtId="181" formatCode="[$-F400]h:mm:ss\ AM/PM"/>
  </numFmts>
  <fonts count="66">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i/>
      <sz val="12"/>
      <color indexed="10"/>
      <name val="Cambria"/>
      <family val="1"/>
    </font>
    <font>
      <b/>
      <i/>
      <sz val="14"/>
      <color indexed="10"/>
      <name val="Cambria"/>
      <family val="1"/>
    </font>
    <font>
      <u val="single"/>
      <sz val="10"/>
      <color indexed="20"/>
      <name val="Arial Tur"/>
      <family val="0"/>
    </font>
    <font>
      <u val="single"/>
      <sz val="10"/>
      <color indexed="12"/>
      <name val="Arial Tur"/>
      <family val="0"/>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b/>
      <i/>
      <sz val="11"/>
      <color indexed="30"/>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b/>
      <sz val="11"/>
      <name val="Cambria"/>
      <family val="1"/>
    </font>
    <font>
      <b/>
      <sz val="11"/>
      <color indexed="8"/>
      <name val="Cambria"/>
      <family val="1"/>
    </font>
    <font>
      <b/>
      <sz val="11"/>
      <color indexed="10"/>
      <name val="Cambria"/>
      <family val="1"/>
    </font>
    <font>
      <u val="single"/>
      <sz val="10"/>
      <color theme="11"/>
      <name val="Arial Tur"/>
      <family val="0"/>
    </font>
    <font>
      <u val="single"/>
      <sz val="10"/>
      <color theme="10"/>
      <name val="Arial Tur"/>
      <family val="0"/>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E1FF"/>
        <bgColor indexed="64"/>
      </patternFill>
    </fill>
    <fill>
      <patternFill patternType="solid">
        <fgColor rgb="FFFFFFCC"/>
        <bgColor indexed="64"/>
      </patternFill>
    </fill>
    <fill>
      <patternFill patternType="solid">
        <fgColor rgb="FFCCFFFF"/>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theme="5" tint="0.7999799847602844"/>
        <bgColor indexed="64"/>
      </patternFill>
    </fill>
  </fills>
  <borders count="49">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thin"/>
      <right style="hair"/>
      <top/>
      <bottom/>
    </border>
    <border>
      <left style="hair"/>
      <right style="hair"/>
      <top/>
      <bottom/>
    </border>
    <border>
      <left style="hair"/>
      <right style="hair"/>
      <top style="hair"/>
      <bottom style="hair"/>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right/>
      <top style="thin"/>
      <bottom style="thin"/>
    </border>
    <border>
      <left style="thin"/>
      <right style="thin"/>
      <top style="thin"/>
      <bottom style="hair"/>
    </border>
    <border>
      <left/>
      <right style="thin"/>
      <top style="thin"/>
      <bottom style="hair"/>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style="dashDot"/>
      <right/>
      <top style="dashDot"/>
      <bottom style="dashDot"/>
    </border>
    <border>
      <left style="hair"/>
      <right style="thin"/>
      <top style="thin"/>
      <bottom style="thin"/>
    </border>
    <border>
      <left style="hair"/>
      <right style="thin"/>
      <top style="thin"/>
      <bottom style="hair"/>
    </border>
    <border>
      <left style="hair"/>
      <right style="thin"/>
      <top style="hair"/>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style="thin"/>
      <bottom style="thin"/>
    </border>
    <border>
      <left style="thin"/>
      <right style="thin"/>
      <top/>
      <bottom/>
    </border>
    <border>
      <left style="thin"/>
      <right style="thin"/>
      <top style="hair"/>
      <bottom style="medium"/>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69"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82">
    <xf numFmtId="0" fontId="0" fillId="0" borderId="0" xfId="0" applyAlignment="1">
      <alignment/>
    </xf>
    <xf numFmtId="0" fontId="34" fillId="0" borderId="0" xfId="0" applyFont="1" applyAlignment="1" applyProtection="1">
      <alignment horizontal="center" vertical="center"/>
      <protection hidden="1"/>
    </xf>
    <xf numFmtId="0" fontId="54" fillId="0" borderId="0" xfId="0" applyFont="1" applyAlignment="1" applyProtection="1">
      <alignment horizontal="center" vertical="center"/>
      <protection hidden="1"/>
    </xf>
    <xf numFmtId="0" fontId="34" fillId="0" borderId="0" xfId="0" applyFont="1" applyBorder="1" applyAlignment="1" applyProtection="1">
      <alignment horizontal="center" vertical="center"/>
      <protection hidden="1"/>
    </xf>
    <xf numFmtId="0" fontId="34" fillId="0" borderId="0" xfId="0" applyFont="1" applyBorder="1" applyAlignment="1" applyProtection="1">
      <alignment horizontal="center" vertical="center" wrapText="1"/>
      <protection hidden="1"/>
    </xf>
    <xf numFmtId="0" fontId="54" fillId="0" borderId="0" xfId="0" applyFont="1" applyBorder="1" applyAlignment="1" applyProtection="1">
      <alignment horizontal="center" vertical="center" wrapText="1"/>
      <protection hidden="1"/>
    </xf>
    <xf numFmtId="0" fontId="36" fillId="24" borderId="10" xfId="0" applyFont="1" applyFill="1" applyBorder="1" applyAlignment="1" applyProtection="1">
      <alignment horizontal="center" vertical="center"/>
      <protection hidden="1"/>
    </xf>
    <xf numFmtId="0" fontId="34" fillId="25" borderId="11" xfId="0" applyFont="1" applyFill="1" applyBorder="1" applyAlignment="1" applyProtection="1">
      <alignment horizontal="left" vertical="center" shrinkToFit="1"/>
      <protection hidden="1"/>
    </xf>
    <xf numFmtId="0" fontId="34" fillId="24" borderId="12" xfId="0" applyFont="1" applyFill="1" applyBorder="1" applyAlignment="1" applyProtection="1">
      <alignment horizontal="left" vertical="center" shrinkToFit="1"/>
      <protection hidden="1"/>
    </xf>
    <xf numFmtId="0" fontId="34" fillId="24" borderId="12" xfId="0" applyFont="1" applyFill="1" applyBorder="1" applyAlignment="1" applyProtection="1">
      <alignment horizontal="center" vertical="center"/>
      <protection hidden="1"/>
    </xf>
    <xf numFmtId="0" fontId="36" fillId="24" borderId="13" xfId="0" applyFont="1" applyFill="1" applyBorder="1" applyAlignment="1" applyProtection="1">
      <alignment horizontal="center" vertical="center"/>
      <protection hidden="1"/>
    </xf>
    <xf numFmtId="0" fontId="34" fillId="25" borderId="14" xfId="0" applyFont="1" applyFill="1" applyBorder="1" applyAlignment="1" applyProtection="1">
      <alignment horizontal="left" vertical="center" shrinkToFit="1"/>
      <protection hidden="1"/>
    </xf>
    <xf numFmtId="0" fontId="34" fillId="24" borderId="15" xfId="0" applyFont="1" applyFill="1" applyBorder="1" applyAlignment="1" applyProtection="1">
      <alignment horizontal="left" vertical="center" shrinkToFit="1"/>
      <protection hidden="1"/>
    </xf>
    <xf numFmtId="0" fontId="34" fillId="24" borderId="15" xfId="0" applyFont="1" applyFill="1" applyBorder="1" applyAlignment="1" applyProtection="1">
      <alignment horizontal="center" vertical="center"/>
      <protection hidden="1"/>
    </xf>
    <xf numFmtId="0" fontId="34" fillId="0" borderId="0" xfId="0" applyFont="1" applyAlignment="1" applyProtection="1">
      <alignment horizontal="center" vertical="center" wrapText="1"/>
      <protection hidden="1"/>
    </xf>
    <xf numFmtId="0" fontId="36" fillId="0" borderId="0" xfId="0" applyFont="1" applyAlignment="1" applyProtection="1">
      <alignment horizontal="center" vertical="center" wrapText="1"/>
      <protection hidden="1"/>
    </xf>
    <xf numFmtId="0" fontId="54" fillId="0" borderId="0" xfId="0" applyFont="1" applyAlignment="1" applyProtection="1">
      <alignment horizontal="center" vertical="center" wrapText="1"/>
      <protection hidden="1"/>
    </xf>
    <xf numFmtId="1" fontId="34" fillId="26" borderId="12" xfId="0" applyNumberFormat="1" applyFont="1" applyFill="1" applyBorder="1" applyAlignment="1" applyProtection="1">
      <alignment horizontal="center" vertical="center"/>
      <protection locked="0"/>
    </xf>
    <xf numFmtId="1" fontId="34" fillId="26" borderId="15" xfId="0" applyNumberFormat="1" applyFont="1" applyFill="1" applyBorder="1" applyAlignment="1" applyProtection="1">
      <alignment horizontal="center" vertical="center"/>
      <protection locked="0"/>
    </xf>
    <xf numFmtId="0" fontId="37" fillId="26" borderId="13" xfId="0" applyFont="1" applyFill="1" applyBorder="1" applyAlignment="1" applyProtection="1">
      <alignment horizontal="center" vertical="center"/>
      <protection locked="0"/>
    </xf>
    <xf numFmtId="0" fontId="34" fillId="0" borderId="0" xfId="0" applyFont="1" applyAlignment="1">
      <alignment vertical="center"/>
    </xf>
    <xf numFmtId="0" fontId="34" fillId="0" borderId="0" xfId="0" applyFont="1" applyAlignment="1">
      <alignment horizontal="center" vertical="center"/>
    </xf>
    <xf numFmtId="172" fontId="34" fillId="0" borderId="0" xfId="0" applyNumberFormat="1" applyFont="1" applyAlignment="1">
      <alignment vertical="center"/>
    </xf>
    <xf numFmtId="0" fontId="36" fillId="27" borderId="16" xfId="0" applyFont="1" applyFill="1" applyBorder="1" applyAlignment="1">
      <alignment horizontal="center" vertical="center" wrapText="1"/>
    </xf>
    <xf numFmtId="0" fontId="36" fillId="27" borderId="17" xfId="0" applyFont="1" applyFill="1" applyBorder="1" applyAlignment="1">
      <alignment horizontal="center" vertical="center" wrapText="1"/>
    </xf>
    <xf numFmtId="14" fontId="36" fillId="27" borderId="17" xfId="0" applyNumberFormat="1" applyFont="1" applyFill="1" applyBorder="1" applyAlignment="1">
      <alignment horizontal="center" vertical="center" wrapText="1"/>
    </xf>
    <xf numFmtId="0" fontId="34" fillId="0" borderId="0" xfId="0" applyFont="1" applyBorder="1" applyAlignment="1">
      <alignment vertical="center" wrapText="1"/>
    </xf>
    <xf numFmtId="0" fontId="34" fillId="0" borderId="0" xfId="0" applyFont="1" applyBorder="1" applyAlignment="1">
      <alignment/>
    </xf>
    <xf numFmtId="0" fontId="38" fillId="24" borderId="18" xfId="0" applyFont="1" applyFill="1" applyBorder="1" applyAlignment="1" applyProtection="1">
      <alignment horizontal="center" vertical="center"/>
      <protection hidden="1"/>
    </xf>
    <xf numFmtId="0" fontId="34" fillId="28" borderId="19" xfId="0" applyFont="1" applyFill="1" applyBorder="1" applyAlignment="1" applyProtection="1">
      <alignment horizontal="center" vertical="center"/>
      <protection locked="0"/>
    </xf>
    <xf numFmtId="0" fontId="34" fillId="24" borderId="19" xfId="0" applyFont="1" applyFill="1" applyBorder="1" applyAlignment="1" applyProtection="1">
      <alignment horizontal="left" vertical="center" shrinkToFit="1"/>
      <protection hidden="1"/>
    </xf>
    <xf numFmtId="0" fontId="34" fillId="24" borderId="19" xfId="0" applyFont="1" applyFill="1" applyBorder="1" applyAlignment="1" applyProtection="1">
      <alignment horizontal="center" vertical="center"/>
      <protection hidden="1"/>
    </xf>
    <xf numFmtId="14" fontId="34" fillId="24" borderId="19" xfId="0" applyNumberFormat="1" applyFont="1" applyFill="1" applyBorder="1" applyAlignment="1" applyProtection="1">
      <alignment horizontal="center" vertical="center"/>
      <protection hidden="1"/>
    </xf>
    <xf numFmtId="0" fontId="34" fillId="24" borderId="20" xfId="0" applyFont="1" applyFill="1" applyBorder="1" applyAlignment="1" applyProtection="1">
      <alignment horizontal="center" vertical="center"/>
      <protection hidden="1"/>
    </xf>
    <xf numFmtId="0" fontId="34" fillId="0" borderId="0" xfId="0" applyFont="1" applyAlignment="1">
      <alignment horizontal="left" vertical="center"/>
    </xf>
    <xf numFmtId="176" fontId="55" fillId="29" borderId="21" xfId="0" applyNumberFormat="1" applyFont="1" applyFill="1" applyBorder="1" applyAlignment="1">
      <alignment horizontal="center" vertical="center"/>
    </xf>
    <xf numFmtId="173" fontId="55" fillId="29" borderId="21" xfId="0" applyNumberFormat="1" applyFont="1" applyFill="1" applyBorder="1" applyAlignment="1" applyProtection="1">
      <alignment vertical="center"/>
      <protection hidden="1"/>
    </xf>
    <xf numFmtId="0" fontId="36" fillId="27" borderId="22" xfId="0" applyFont="1" applyFill="1" applyBorder="1" applyAlignment="1" applyProtection="1">
      <alignment horizontal="center" vertical="center" wrapText="1"/>
      <protection hidden="1"/>
    </xf>
    <xf numFmtId="1" fontId="34" fillId="24" borderId="12" xfId="0" applyNumberFormat="1" applyFont="1" applyFill="1" applyBorder="1" applyAlignment="1" applyProtection="1">
      <alignment horizontal="center" vertical="center"/>
      <protection hidden="1"/>
    </xf>
    <xf numFmtId="1" fontId="34" fillId="24" borderId="15" xfId="0" applyNumberFormat="1" applyFont="1" applyFill="1" applyBorder="1" applyAlignment="1" applyProtection="1">
      <alignment horizontal="center" vertical="center"/>
      <protection hidden="1"/>
    </xf>
    <xf numFmtId="0" fontId="37" fillId="24" borderId="13" xfId="0" applyFont="1" applyFill="1" applyBorder="1" applyAlignment="1" applyProtection="1">
      <alignment horizontal="center" vertical="center"/>
      <protection hidden="1"/>
    </xf>
    <xf numFmtId="0" fontId="36" fillId="27" borderId="23" xfId="0" applyFont="1" applyFill="1" applyBorder="1" applyAlignment="1" applyProtection="1">
      <alignment horizontal="center" vertical="center" wrapText="1"/>
      <protection hidden="1"/>
    </xf>
    <xf numFmtId="14" fontId="36" fillId="27" borderId="22" xfId="0" applyNumberFormat="1" applyFont="1" applyFill="1" applyBorder="1" applyAlignment="1" applyProtection="1">
      <alignment horizontal="center" vertical="center" wrapText="1"/>
      <protection hidden="1"/>
    </xf>
    <xf numFmtId="0" fontId="34" fillId="0" borderId="0" xfId="0" applyFont="1" applyFill="1" applyAlignment="1">
      <alignment vertical="center"/>
    </xf>
    <xf numFmtId="176" fontId="55" fillId="29" borderId="0" xfId="0" applyNumberFormat="1" applyFont="1" applyFill="1" applyBorder="1" applyAlignment="1">
      <alignment horizontal="left" vertical="center"/>
    </xf>
    <xf numFmtId="0" fontId="36" fillId="30" borderId="16" xfId="0" applyFont="1" applyFill="1" applyBorder="1" applyAlignment="1">
      <alignment horizontal="center" vertical="center" wrapText="1"/>
    </xf>
    <xf numFmtId="0" fontId="36" fillId="30" borderId="24" xfId="0" applyFont="1" applyFill="1" applyBorder="1" applyAlignment="1">
      <alignment horizontal="center" vertical="center" wrapText="1"/>
    </xf>
    <xf numFmtId="14" fontId="36" fillId="30" borderId="16" xfId="0" applyNumberFormat="1" applyFont="1" applyFill="1" applyBorder="1" applyAlignment="1">
      <alignment horizontal="center" vertical="center" wrapText="1"/>
    </xf>
    <xf numFmtId="0" fontId="34" fillId="0" borderId="0" xfId="0" applyFont="1" applyFill="1" applyBorder="1" applyAlignment="1">
      <alignment vertical="center" wrapText="1"/>
    </xf>
    <xf numFmtId="0" fontId="34" fillId="0" borderId="0" xfId="0" applyFont="1" applyFill="1" applyBorder="1" applyAlignment="1">
      <alignment vertical="center"/>
    </xf>
    <xf numFmtId="0" fontId="34" fillId="0" borderId="25" xfId="0" applyFont="1" applyFill="1" applyBorder="1" applyAlignment="1">
      <alignment horizontal="center" vertical="center"/>
    </xf>
    <xf numFmtId="0" fontId="34" fillId="0" borderId="26" xfId="0" applyFont="1" applyFill="1" applyBorder="1" applyAlignment="1">
      <alignment horizontal="left" vertical="center"/>
    </xf>
    <xf numFmtId="0" fontId="34" fillId="0" borderId="26" xfId="0" applyFont="1" applyFill="1" applyBorder="1" applyAlignment="1">
      <alignment horizontal="left" vertical="center" shrinkToFit="1"/>
    </xf>
    <xf numFmtId="14" fontId="34" fillId="0" borderId="26" xfId="0" applyNumberFormat="1" applyFont="1" applyFill="1" applyBorder="1" applyAlignment="1">
      <alignment horizontal="center" vertical="center"/>
    </xf>
    <xf numFmtId="0" fontId="34" fillId="0" borderId="18" xfId="0" applyFont="1" applyFill="1" applyBorder="1" applyAlignment="1">
      <alignment horizontal="center" vertical="center"/>
    </xf>
    <xf numFmtId="0" fontId="34" fillId="0" borderId="19" xfId="0" applyFont="1" applyFill="1" applyBorder="1" applyAlignment="1">
      <alignment horizontal="left" vertical="center"/>
    </xf>
    <xf numFmtId="0" fontId="34" fillId="0" borderId="19" xfId="0" applyFont="1" applyFill="1" applyBorder="1" applyAlignment="1">
      <alignment horizontal="left" vertical="center" shrinkToFit="1"/>
    </xf>
    <xf numFmtId="0" fontId="34" fillId="0" borderId="19" xfId="0" applyFont="1" applyFill="1" applyBorder="1" applyAlignment="1">
      <alignment horizontal="center" vertical="center" wrapText="1"/>
    </xf>
    <xf numFmtId="14" fontId="34" fillId="0" borderId="19" xfId="0" applyNumberFormat="1" applyFont="1" applyFill="1" applyBorder="1" applyAlignment="1">
      <alignment horizontal="center" vertical="center"/>
    </xf>
    <xf numFmtId="0" fontId="34" fillId="0" borderId="27" xfId="0" applyFont="1" applyFill="1" applyBorder="1" applyAlignment="1">
      <alignment horizontal="left" vertical="center"/>
    </xf>
    <xf numFmtId="0" fontId="34" fillId="0" borderId="27" xfId="0" applyFont="1" applyFill="1" applyBorder="1" applyAlignment="1">
      <alignment horizontal="left" vertical="center" shrinkToFit="1"/>
    </xf>
    <xf numFmtId="0" fontId="34" fillId="0" borderId="27" xfId="0" applyFont="1" applyFill="1" applyBorder="1" applyAlignment="1">
      <alignment horizontal="center" vertical="center" wrapText="1"/>
    </xf>
    <xf numFmtId="14" fontId="34" fillId="0" borderId="27" xfId="0" applyNumberFormat="1" applyFont="1" applyFill="1" applyBorder="1" applyAlignment="1">
      <alignment horizontal="center" vertical="center"/>
    </xf>
    <xf numFmtId="0" fontId="34" fillId="0" borderId="20" xfId="0" applyFont="1" applyFill="1" applyBorder="1" applyAlignment="1">
      <alignment horizontal="left" vertical="center"/>
    </xf>
    <xf numFmtId="0" fontId="34" fillId="0" borderId="20" xfId="0" applyFont="1" applyFill="1" applyBorder="1" applyAlignment="1">
      <alignment horizontal="left" vertical="center" shrinkToFit="1"/>
    </xf>
    <xf numFmtId="0" fontId="34" fillId="0" borderId="20" xfId="0" applyFont="1" applyFill="1" applyBorder="1" applyAlignment="1">
      <alignment horizontal="center" vertical="center" wrapText="1"/>
    </xf>
    <xf numFmtId="14" fontId="34" fillId="0" borderId="20" xfId="0" applyNumberFormat="1" applyFont="1" applyFill="1" applyBorder="1" applyAlignment="1">
      <alignment horizontal="center" vertical="center"/>
    </xf>
    <xf numFmtId="0" fontId="34" fillId="0" borderId="0" xfId="0" applyFont="1" applyFill="1" applyAlignment="1">
      <alignment horizontal="center" vertical="center"/>
    </xf>
    <xf numFmtId="0" fontId="34" fillId="0" borderId="0" xfId="0" applyFont="1" applyFill="1" applyAlignment="1">
      <alignment horizontal="left" vertical="center"/>
    </xf>
    <xf numFmtId="14" fontId="34" fillId="0" borderId="0" xfId="0" applyNumberFormat="1" applyFont="1" applyFill="1" applyAlignment="1">
      <alignment horizontal="center" vertical="center"/>
    </xf>
    <xf numFmtId="174" fontId="36" fillId="27" borderId="17" xfId="0" applyNumberFormat="1" applyFont="1" applyFill="1" applyBorder="1" applyAlignment="1">
      <alignment horizontal="center" vertical="center" wrapText="1"/>
    </xf>
    <xf numFmtId="174" fontId="34" fillId="0" borderId="0" xfId="0" applyNumberFormat="1" applyFont="1" applyAlignment="1">
      <alignment horizontal="center" vertical="center"/>
    </xf>
    <xf numFmtId="0" fontId="34" fillId="0" borderId="26" xfId="0" applyFont="1" applyFill="1" applyBorder="1" applyAlignment="1">
      <alignment horizontal="center" vertical="center" wrapText="1"/>
    </xf>
    <xf numFmtId="0" fontId="27" fillId="30" borderId="16"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6"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horizontal="center" vertical="center" wrapText="1"/>
      <protection hidden="1"/>
    </xf>
    <xf numFmtId="0" fontId="25" fillId="0" borderId="16"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73" fontId="20" fillId="0" borderId="0" xfId="0" applyNumberFormat="1" applyFont="1" applyFill="1" applyAlignment="1" applyProtection="1">
      <alignment/>
      <protection hidden="1"/>
    </xf>
    <xf numFmtId="0" fontId="21" fillId="31" borderId="28" xfId="0" applyFont="1" applyFill="1" applyBorder="1" applyAlignment="1" applyProtection="1">
      <alignment vertical="center"/>
      <protection hidden="1"/>
    </xf>
    <xf numFmtId="0" fontId="21" fillId="31" borderId="0" xfId="0" applyFont="1" applyFill="1" applyBorder="1" applyAlignment="1" applyProtection="1">
      <alignment vertical="center"/>
      <protection hidden="1"/>
    </xf>
    <xf numFmtId="0" fontId="21" fillId="31" borderId="29"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6" fillId="31" borderId="28" xfId="0" applyFont="1" applyFill="1" applyBorder="1" applyAlignment="1" applyProtection="1">
      <alignment vertical="center"/>
      <protection hidden="1"/>
    </xf>
    <xf numFmtId="0" fontId="57" fillId="31" borderId="0" xfId="0" applyFont="1" applyFill="1" applyBorder="1" applyAlignment="1" applyProtection="1">
      <alignment horizontal="center" vertical="center"/>
      <protection hidden="1"/>
    </xf>
    <xf numFmtId="0" fontId="56" fillId="31" borderId="29" xfId="0" applyFont="1" applyFill="1" applyBorder="1" applyAlignment="1" applyProtection="1">
      <alignment vertical="center"/>
      <protection hidden="1"/>
    </xf>
    <xf numFmtId="0" fontId="21" fillId="31" borderId="0" xfId="0" applyFont="1" applyFill="1" applyBorder="1" applyAlignment="1" applyProtection="1">
      <alignment horizontal="center" vertical="center"/>
      <protection hidden="1"/>
    </xf>
    <xf numFmtId="0" fontId="21" fillId="31" borderId="30" xfId="0" applyFont="1" applyFill="1" applyBorder="1" applyAlignment="1" applyProtection="1">
      <alignment vertical="center"/>
      <protection hidden="1"/>
    </xf>
    <xf numFmtId="0" fontId="21" fillId="31" borderId="31" xfId="0" applyFont="1" applyFill="1" applyBorder="1" applyAlignment="1" applyProtection="1">
      <alignment vertical="center"/>
      <protection hidden="1"/>
    </xf>
    <xf numFmtId="0" fontId="21" fillId="31" borderId="32" xfId="0" applyFont="1" applyFill="1" applyBorder="1" applyAlignment="1" applyProtection="1">
      <alignment vertical="center"/>
      <protection hidden="1"/>
    </xf>
    <xf numFmtId="0" fontId="58" fillId="32" borderId="28" xfId="0" applyFont="1" applyFill="1" applyBorder="1" applyAlignment="1" applyProtection="1">
      <alignment horizontal="right" vertical="center" wrapText="1"/>
      <protection hidden="1"/>
    </xf>
    <xf numFmtId="0" fontId="58" fillId="32" borderId="28" xfId="0" applyFont="1" applyFill="1" applyBorder="1" applyAlignment="1" applyProtection="1">
      <alignment horizontal="right" vertical="center"/>
      <protection hidden="1"/>
    </xf>
    <xf numFmtId="0" fontId="58" fillId="32" borderId="30" xfId="0" applyFont="1" applyFill="1" applyBorder="1" applyAlignment="1" applyProtection="1">
      <alignment horizontal="right" vertical="center" wrapText="1"/>
      <protection hidden="1"/>
    </xf>
    <xf numFmtId="0" fontId="59" fillId="31" borderId="28" xfId="0" applyFont="1" applyFill="1" applyBorder="1" applyAlignment="1" applyProtection="1">
      <alignment horizontal="right" vertical="center" wrapText="1"/>
      <protection hidden="1"/>
    </xf>
    <xf numFmtId="173" fontId="60" fillId="31" borderId="0" xfId="0" applyNumberFormat="1" applyFont="1" applyFill="1" applyBorder="1" applyAlignment="1" applyProtection="1">
      <alignment horizontal="left" vertical="center" wrapText="1"/>
      <protection hidden="1"/>
    </xf>
    <xf numFmtId="173" fontId="60" fillId="31" borderId="29" xfId="0" applyNumberFormat="1" applyFont="1" applyFill="1" applyBorder="1" applyAlignment="1" applyProtection="1">
      <alignment horizontal="left" vertical="center" wrapText="1"/>
      <protection hidden="1"/>
    </xf>
    <xf numFmtId="0" fontId="23" fillId="31" borderId="33" xfId="0" applyFont="1" applyFill="1" applyBorder="1" applyAlignment="1" applyProtection="1">
      <alignment horizontal="left" vertical="center"/>
      <protection hidden="1"/>
    </xf>
    <xf numFmtId="0" fontId="23" fillId="31" borderId="34" xfId="0" applyFont="1" applyFill="1" applyBorder="1" applyAlignment="1" applyProtection="1">
      <alignment vertical="center" wrapText="1"/>
      <protection hidden="1"/>
    </xf>
    <xf numFmtId="0" fontId="24" fillId="31" borderId="35" xfId="0" applyFont="1" applyFill="1" applyBorder="1" applyAlignment="1" applyProtection="1">
      <alignment vertical="center"/>
      <protection hidden="1"/>
    </xf>
    <xf numFmtId="176" fontId="61" fillId="32" borderId="36" xfId="0" applyNumberFormat="1" applyFont="1" applyFill="1" applyBorder="1" applyAlignment="1" applyProtection="1">
      <alignment vertical="center" wrapText="1"/>
      <protection locked="0"/>
    </xf>
    <xf numFmtId="0" fontId="61" fillId="32" borderId="37" xfId="0" applyNumberFormat="1" applyFont="1" applyFill="1" applyBorder="1" applyAlignment="1" applyProtection="1">
      <alignment horizontal="left" vertical="center" wrapText="1"/>
      <protection locked="0"/>
    </xf>
    <xf numFmtId="181" fontId="34" fillId="28" borderId="19" xfId="0" applyNumberFormat="1" applyFont="1" applyFill="1" applyBorder="1" applyAlignment="1" applyProtection="1">
      <alignment horizontal="center" vertical="center"/>
      <protection locked="0"/>
    </xf>
    <xf numFmtId="181" fontId="34" fillId="24" borderId="12" xfId="0" applyNumberFormat="1" applyFont="1" applyFill="1" applyBorder="1" applyAlignment="1" applyProtection="1">
      <alignment horizontal="center" vertical="center"/>
      <protection hidden="1"/>
    </xf>
    <xf numFmtId="181" fontId="34" fillId="24" borderId="15" xfId="0" applyNumberFormat="1" applyFont="1" applyFill="1" applyBorder="1" applyAlignment="1" applyProtection="1">
      <alignment horizontal="center" vertical="center"/>
      <protection hidden="1"/>
    </xf>
    <xf numFmtId="181" fontId="36" fillId="27" borderId="22" xfId="0" applyNumberFormat="1" applyFont="1" applyFill="1" applyBorder="1" applyAlignment="1" applyProtection="1">
      <alignment horizontal="center" vertical="center" wrapText="1"/>
      <protection hidden="1"/>
    </xf>
    <xf numFmtId="181" fontId="34" fillId="0" borderId="0" xfId="0" applyNumberFormat="1" applyFont="1" applyAlignment="1" applyProtection="1">
      <alignment horizontal="center" vertical="center" wrapText="1"/>
      <protection hidden="1"/>
    </xf>
    <xf numFmtId="181" fontId="34" fillId="26" borderId="12" xfId="0" applyNumberFormat="1" applyFont="1" applyFill="1" applyBorder="1" applyAlignment="1" applyProtection="1">
      <alignment horizontal="center" vertical="center"/>
      <protection hidden="1"/>
    </xf>
    <xf numFmtId="181" fontId="34" fillId="26" borderId="15" xfId="0" applyNumberFormat="1" applyFont="1" applyFill="1" applyBorder="1" applyAlignment="1" applyProtection="1">
      <alignment horizontal="center" vertical="center"/>
      <protection hidden="1"/>
    </xf>
    <xf numFmtId="181" fontId="36" fillId="27" borderId="38" xfId="0" applyNumberFormat="1" applyFont="1" applyFill="1" applyBorder="1" applyAlignment="1" applyProtection="1">
      <alignment horizontal="center" vertical="center" wrapText="1"/>
      <protection hidden="1"/>
    </xf>
    <xf numFmtId="181" fontId="34" fillId="24" borderId="39" xfId="0" applyNumberFormat="1" applyFont="1" applyFill="1" applyBorder="1" applyAlignment="1" applyProtection="1">
      <alignment horizontal="center" vertical="center"/>
      <protection hidden="1"/>
    </xf>
    <xf numFmtId="181" fontId="34" fillId="24" borderId="40" xfId="0" applyNumberFormat="1" applyFont="1" applyFill="1" applyBorder="1" applyAlignment="1" applyProtection="1">
      <alignment horizontal="center" vertical="center"/>
      <protection hidden="1"/>
    </xf>
    <xf numFmtId="181" fontId="36" fillId="24" borderId="11" xfId="0" applyNumberFormat="1" applyFont="1" applyFill="1" applyBorder="1" applyAlignment="1" applyProtection="1">
      <alignment horizontal="center" vertical="center"/>
      <protection hidden="1"/>
    </xf>
    <xf numFmtId="181" fontId="37" fillId="24" borderId="14" xfId="0" applyNumberFormat="1" applyFont="1" applyFill="1" applyBorder="1" applyAlignment="1" applyProtection="1">
      <alignment horizontal="center" vertical="center"/>
      <protection hidden="1"/>
    </xf>
    <xf numFmtId="181" fontId="36" fillId="0" borderId="0" xfId="0" applyNumberFormat="1" applyFont="1" applyAlignment="1" applyProtection="1">
      <alignment horizontal="center" vertical="center" wrapText="1"/>
      <protection hidden="1"/>
    </xf>
    <xf numFmtId="0" fontId="37" fillId="25" borderId="13" xfId="0" applyFont="1" applyFill="1" applyBorder="1" applyAlignment="1" applyProtection="1">
      <alignment horizontal="center" vertical="center"/>
      <protection locked="0"/>
    </xf>
    <xf numFmtId="181" fontId="37" fillId="33" borderId="14" xfId="0" applyNumberFormat="1" applyFont="1" applyFill="1" applyBorder="1" applyAlignment="1" applyProtection="1">
      <alignment horizontal="center" vertical="center"/>
      <protection hidden="1"/>
    </xf>
    <xf numFmtId="0" fontId="36" fillId="25" borderId="10" xfId="0" applyFont="1" applyFill="1" applyBorder="1" applyAlignment="1" applyProtection="1">
      <alignment horizontal="center" vertical="center"/>
      <protection hidden="1"/>
    </xf>
    <xf numFmtId="181" fontId="36" fillId="26" borderId="22" xfId="0" applyNumberFormat="1" applyFont="1" applyFill="1" applyBorder="1" applyAlignment="1" applyProtection="1">
      <alignment horizontal="center" vertical="center" wrapText="1"/>
      <protection hidden="1"/>
    </xf>
    <xf numFmtId="181" fontId="34" fillId="24" borderId="41" xfId="0" applyNumberFormat="1" applyFont="1" applyFill="1" applyBorder="1" applyAlignment="1" applyProtection="1">
      <alignment horizontal="center" vertical="center"/>
      <protection hidden="1"/>
    </xf>
    <xf numFmtId="181" fontId="34" fillId="24" borderId="42" xfId="0" applyNumberFormat="1" applyFont="1" applyFill="1" applyBorder="1" applyAlignment="1" applyProtection="1">
      <alignment horizontal="center" vertical="center"/>
      <protection hidden="1"/>
    </xf>
    <xf numFmtId="181" fontId="36" fillId="27" borderId="43" xfId="0" applyNumberFormat="1" applyFont="1" applyFill="1" applyBorder="1" applyAlignment="1" applyProtection="1">
      <alignment horizontal="center" vertical="center" wrapText="1"/>
      <protection hidden="1"/>
    </xf>
    <xf numFmtId="0" fontId="37" fillId="26" borderId="13" xfId="0" applyFont="1" applyFill="1" applyBorder="1" applyAlignment="1" applyProtection="1" quotePrefix="1">
      <alignment horizontal="center" vertical="center"/>
      <protection locked="0"/>
    </xf>
    <xf numFmtId="181" fontId="20" fillId="24" borderId="44" xfId="0" applyNumberFormat="1" applyFont="1" applyFill="1" applyBorder="1" applyAlignment="1" applyProtection="1">
      <alignment horizontal="center" vertical="center"/>
      <protection hidden="1"/>
    </xf>
    <xf numFmtId="181" fontId="37" fillId="24" borderId="42" xfId="0" applyNumberFormat="1" applyFont="1" applyFill="1" applyBorder="1" applyAlignment="1" applyProtection="1">
      <alignment horizontal="center" vertical="center"/>
      <protection hidden="1"/>
    </xf>
    <xf numFmtId="181" fontId="37" fillId="24" borderId="44" xfId="0" applyNumberFormat="1" applyFont="1" applyFill="1" applyBorder="1" applyAlignment="1" applyProtection="1">
      <alignment horizontal="center" vertical="center"/>
      <protection hidden="1"/>
    </xf>
    <xf numFmtId="181" fontId="36" fillId="30" borderId="38" xfId="0" applyNumberFormat="1" applyFont="1" applyFill="1" applyBorder="1" applyAlignment="1" applyProtection="1">
      <alignment horizontal="center" vertical="center" wrapText="1"/>
      <protection hidden="1"/>
    </xf>
    <xf numFmtId="181" fontId="36" fillId="30" borderId="43" xfId="0" applyNumberFormat="1" applyFont="1" applyFill="1" applyBorder="1" applyAlignment="1" applyProtection="1">
      <alignment horizontal="center" vertical="center" wrapText="1"/>
      <protection hidden="1"/>
    </xf>
    <xf numFmtId="181" fontId="34" fillId="24" borderId="41" xfId="0" applyNumberFormat="1" applyFont="1" applyFill="1" applyBorder="1" applyAlignment="1" applyProtection="1">
      <alignment horizontal="center" vertical="center"/>
      <protection locked="0"/>
    </xf>
    <xf numFmtId="181" fontId="37" fillId="24" borderId="42" xfId="0" applyNumberFormat="1" applyFont="1" applyFill="1" applyBorder="1" applyAlignment="1" applyProtection="1">
      <alignment horizontal="center" vertical="center"/>
      <protection locked="0"/>
    </xf>
    <xf numFmtId="181" fontId="34" fillId="24" borderId="42" xfId="0" applyNumberFormat="1" applyFont="1" applyFill="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34" fillId="0" borderId="0" xfId="0" applyFont="1" applyBorder="1" applyAlignment="1" applyProtection="1">
      <alignment horizontal="center" vertical="center" wrapText="1"/>
      <protection locked="0"/>
    </xf>
    <xf numFmtId="0" fontId="34" fillId="0" borderId="0" xfId="0" applyFont="1" applyAlignment="1" applyProtection="1">
      <alignment horizontal="center" vertical="center" wrapText="1"/>
      <protection locked="0"/>
    </xf>
    <xf numFmtId="0" fontId="36" fillId="0" borderId="26"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45" xfId="0" applyFont="1" applyFill="1" applyBorder="1" applyAlignment="1">
      <alignment horizontal="center" vertical="center"/>
    </xf>
    <xf numFmtId="0" fontId="36" fillId="0" borderId="20" xfId="0" applyFont="1" applyFill="1" applyBorder="1" applyAlignment="1">
      <alignment horizontal="center" vertical="center"/>
    </xf>
    <xf numFmtId="0" fontId="36" fillId="25" borderId="45" xfId="0" applyFont="1" applyFill="1" applyBorder="1" applyAlignment="1">
      <alignment horizontal="center" vertical="center"/>
    </xf>
    <xf numFmtId="0" fontId="34" fillId="25" borderId="27" xfId="0" applyFont="1" applyFill="1" applyBorder="1" applyAlignment="1">
      <alignment horizontal="left" vertical="center"/>
    </xf>
    <xf numFmtId="0" fontId="36" fillId="25" borderId="20" xfId="0" applyFont="1" applyFill="1" applyBorder="1" applyAlignment="1">
      <alignment horizontal="center" vertical="center"/>
    </xf>
    <xf numFmtId="0" fontId="34" fillId="25" borderId="20" xfId="0" applyFont="1" applyFill="1" applyBorder="1" applyAlignment="1">
      <alignment horizontal="left" vertical="center"/>
    </xf>
    <xf numFmtId="0" fontId="36" fillId="25" borderId="19" xfId="0" applyFont="1" applyFill="1" applyBorder="1" applyAlignment="1">
      <alignment horizontal="center" vertical="center"/>
    </xf>
    <xf numFmtId="0" fontId="34" fillId="25" borderId="19" xfId="0" applyFont="1" applyFill="1" applyBorder="1" applyAlignment="1">
      <alignment horizontal="left" vertical="center"/>
    </xf>
    <xf numFmtId="0" fontId="62" fillId="32" borderId="37" xfId="0" applyFont="1" applyFill="1" applyBorder="1" applyAlignment="1" applyProtection="1">
      <alignment horizontal="left" vertical="center" wrapText="1"/>
      <protection locked="0"/>
    </xf>
    <xf numFmtId="0" fontId="62" fillId="32" borderId="36" xfId="0" applyFont="1" applyFill="1" applyBorder="1" applyAlignment="1" applyProtection="1">
      <alignment horizontal="left" vertical="center" wrapText="1"/>
      <protection locked="0"/>
    </xf>
    <xf numFmtId="176" fontId="61" fillId="32" borderId="37" xfId="0" applyNumberFormat="1" applyFont="1" applyFill="1" applyBorder="1" applyAlignment="1" applyProtection="1">
      <alignment horizontal="left" vertical="center" wrapText="1"/>
      <protection locked="0"/>
    </xf>
    <xf numFmtId="176" fontId="61" fillId="32" borderId="36" xfId="0" applyNumberFormat="1" applyFont="1" applyFill="1" applyBorder="1" applyAlignment="1" applyProtection="1">
      <alignment horizontal="left" vertical="center" wrapText="1"/>
      <protection locked="0"/>
    </xf>
    <xf numFmtId="0" fontId="19" fillId="31" borderId="46" xfId="0" applyFont="1" applyFill="1" applyBorder="1" applyAlignment="1" applyProtection="1">
      <alignment horizontal="center" wrapText="1"/>
      <protection hidden="1"/>
    </xf>
    <xf numFmtId="0" fontId="19" fillId="31" borderId="47" xfId="0" applyFont="1" applyFill="1" applyBorder="1" applyAlignment="1" applyProtection="1">
      <alignment horizontal="center" wrapText="1"/>
      <protection hidden="1"/>
    </xf>
    <xf numFmtId="0" fontId="19" fillId="31" borderId="48" xfId="0" applyFont="1" applyFill="1" applyBorder="1" applyAlignment="1" applyProtection="1">
      <alignment horizontal="center" wrapText="1"/>
      <protection hidden="1"/>
    </xf>
    <xf numFmtId="0" fontId="63" fillId="31" borderId="28" xfId="0" applyFont="1" applyFill="1" applyBorder="1" applyAlignment="1" applyProtection="1">
      <alignment horizontal="center" vertical="center" wrapText="1"/>
      <protection locked="0"/>
    </xf>
    <xf numFmtId="0" fontId="63" fillId="31" borderId="0" xfId="0" applyFont="1" applyFill="1" applyBorder="1" applyAlignment="1" applyProtection="1">
      <alignment horizontal="center" vertical="center"/>
      <protection locked="0"/>
    </xf>
    <xf numFmtId="0" fontId="63" fillId="31" borderId="29" xfId="0" applyFont="1" applyFill="1" applyBorder="1" applyAlignment="1" applyProtection="1">
      <alignment horizontal="center" vertical="center"/>
      <protection locked="0"/>
    </xf>
    <xf numFmtId="0" fontId="63" fillId="31" borderId="28" xfId="0" applyFont="1" applyFill="1" applyBorder="1" applyAlignment="1" applyProtection="1">
      <alignment horizontal="center" vertical="center"/>
      <protection hidden="1"/>
    </xf>
    <xf numFmtId="0" fontId="63" fillId="31" borderId="0" xfId="0" applyFont="1" applyFill="1" applyBorder="1" applyAlignment="1" applyProtection="1">
      <alignment horizontal="center" vertical="center"/>
      <protection hidden="1"/>
    </xf>
    <xf numFmtId="0" fontId="63" fillId="31" borderId="29" xfId="0" applyFont="1" applyFill="1" applyBorder="1" applyAlignment="1" applyProtection="1">
      <alignment horizontal="center" vertical="center"/>
      <protection hidden="1"/>
    </xf>
    <xf numFmtId="0" fontId="57" fillId="31" borderId="28" xfId="0" applyFont="1" applyFill="1" applyBorder="1" applyAlignment="1" applyProtection="1">
      <alignment horizontal="center" vertical="center" wrapText="1"/>
      <protection hidden="1"/>
    </xf>
    <xf numFmtId="0" fontId="57" fillId="31" borderId="0" xfId="0" applyFont="1" applyFill="1" applyBorder="1" applyAlignment="1" applyProtection="1">
      <alignment horizontal="center" vertical="center"/>
      <protection hidden="1"/>
    </xf>
    <xf numFmtId="0" fontId="57" fillId="31" borderId="29" xfId="0" applyFont="1" applyFill="1" applyBorder="1" applyAlignment="1" applyProtection="1">
      <alignment horizontal="center" vertical="center"/>
      <protection hidden="1"/>
    </xf>
    <xf numFmtId="0" fontId="57" fillId="31" borderId="28" xfId="0" applyFont="1" applyFill="1" applyBorder="1" applyAlignment="1" applyProtection="1">
      <alignment horizontal="center" vertical="center"/>
      <protection hidden="1"/>
    </xf>
    <xf numFmtId="0" fontId="55" fillId="29" borderId="0" xfId="0" applyFont="1" applyFill="1" applyBorder="1" applyAlignment="1">
      <alignment horizontal="left" vertical="center"/>
    </xf>
    <xf numFmtId="0" fontId="37" fillId="29" borderId="0" xfId="0" applyFont="1" applyFill="1" applyAlignment="1">
      <alignment horizontal="center" vertical="center" wrapText="1"/>
    </xf>
    <xf numFmtId="0" fontId="37" fillId="29" borderId="0" xfId="0" applyFont="1" applyFill="1" applyAlignment="1">
      <alignment horizontal="center" vertical="center"/>
    </xf>
    <xf numFmtId="0" fontId="47" fillId="30" borderId="0" xfId="0" applyFont="1" applyFill="1" applyAlignment="1">
      <alignment horizontal="center" vertical="center" wrapText="1"/>
    </xf>
    <xf numFmtId="172" fontId="64" fillId="29" borderId="0" xfId="0" applyNumberFormat="1" applyFont="1" applyFill="1" applyAlignment="1">
      <alignment horizontal="center" vertical="center" wrapText="1"/>
    </xf>
    <xf numFmtId="176" fontId="55" fillId="29" borderId="21" xfId="0" applyNumberFormat="1" applyFont="1" applyFill="1" applyBorder="1" applyAlignment="1">
      <alignment horizontal="left" vertical="center"/>
    </xf>
    <xf numFmtId="0" fontId="39" fillId="29" borderId="0" xfId="0" applyFont="1" applyFill="1" applyBorder="1" applyAlignment="1">
      <alignment horizontal="left" vertical="center"/>
    </xf>
    <xf numFmtId="0" fontId="49" fillId="29" borderId="0" xfId="0" applyFont="1" applyFill="1" applyAlignment="1">
      <alignment horizontal="center" vertical="center" wrapText="1"/>
    </xf>
    <xf numFmtId="0" fontId="47" fillId="27" borderId="0" xfId="0" applyNumberFormat="1" applyFont="1" applyFill="1" applyAlignment="1">
      <alignment horizontal="center" vertical="center" wrapText="1"/>
    </xf>
    <xf numFmtId="0" fontId="65" fillId="29" borderId="0" xfId="0" applyNumberFormat="1" applyFont="1" applyFill="1" applyAlignment="1">
      <alignment horizontal="center" vertical="center" wrapText="1"/>
    </xf>
    <xf numFmtId="176" fontId="55" fillId="29" borderId="21" xfId="0" applyNumberFormat="1" applyFont="1" applyFill="1" applyBorder="1" applyAlignment="1">
      <alignment horizontal="center" vertical="center"/>
    </xf>
    <xf numFmtId="0" fontId="49" fillId="29" borderId="0" xfId="0" applyFont="1" applyFill="1" applyAlignment="1" applyProtection="1">
      <alignment horizontal="center" vertical="center" wrapText="1"/>
      <protection hidden="1"/>
    </xf>
    <xf numFmtId="0" fontId="47" fillId="27" borderId="0" xfId="0" applyFont="1" applyFill="1" applyAlignment="1" applyProtection="1">
      <alignment horizontal="center" vertical="center" wrapText="1"/>
      <protection hidden="1"/>
    </xf>
    <xf numFmtId="173" fontId="65" fillId="29" borderId="0" xfId="0" applyNumberFormat="1" applyFont="1" applyFill="1" applyAlignment="1" applyProtection="1">
      <alignment horizontal="center" wrapText="1"/>
      <protection hidden="1"/>
    </xf>
    <xf numFmtId="0" fontId="39" fillId="29" borderId="21" xfId="0" applyFont="1" applyFill="1" applyBorder="1" applyAlignment="1" applyProtection="1">
      <alignment horizontal="left" vertical="center"/>
      <protection hidden="1"/>
    </xf>
    <xf numFmtId="173" fontId="55" fillId="29" borderId="21" xfId="0" applyNumberFormat="1" applyFont="1" applyFill="1" applyBorder="1" applyAlignment="1" applyProtection="1">
      <alignment horizontal="left" vertical="center"/>
      <protection hidden="1"/>
    </xf>
    <xf numFmtId="176" fontId="55" fillId="29" borderId="21" xfId="0" applyNumberFormat="1" applyFont="1" applyFill="1" applyBorder="1" applyAlignment="1" applyProtection="1">
      <alignment horizontal="center" vertical="center"/>
      <protection hidden="1"/>
    </xf>
    <xf numFmtId="0" fontId="51" fillId="27" borderId="0" xfId="0" applyFont="1" applyFill="1" applyAlignment="1" applyProtection="1">
      <alignment horizontal="center" vertical="center" wrapText="1"/>
      <protection hidden="1"/>
    </xf>
    <xf numFmtId="173" fontId="65" fillId="29" borderId="0" xfId="0" applyNumberFormat="1" applyFont="1" applyFill="1" applyAlignment="1" applyProtection="1">
      <alignment horizontal="center" vertical="center" wrapText="1"/>
      <protection hidden="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83">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0"/>
      </font>
    </dxf>
    <dxf>
      <font>
        <color theme="0"/>
      </font>
    </dxf>
    <dxf>
      <font>
        <color theme="0"/>
      </font>
    </dxf>
    <dxf>
      <fill>
        <patternFill>
          <bgColor rgb="FFFFC7CE"/>
        </patternFill>
      </fill>
    </dxf>
    <dxf>
      <font>
        <color theme="0"/>
      </font>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2</xdr:row>
      <xdr:rowOff>228600</xdr:rowOff>
    </xdr:from>
    <xdr:to>
      <xdr:col>1</xdr:col>
      <xdr:colOff>1762125</xdr:colOff>
      <xdr:row>6</xdr:row>
      <xdr:rowOff>28575</xdr:rowOff>
    </xdr:to>
    <xdr:pic>
      <xdr:nvPicPr>
        <xdr:cNvPr id="1" name="Resim 1"/>
        <xdr:cNvPicPr preferRelativeResize="1">
          <a:picLocks noChangeAspect="0"/>
        </xdr:cNvPicPr>
      </xdr:nvPicPr>
      <xdr:blipFill>
        <a:blip r:embed="rId1"/>
        <a:stretch>
          <a:fillRect/>
        </a:stretch>
      </xdr:blipFill>
      <xdr:spPr>
        <a:xfrm>
          <a:off x="2847975" y="1076325"/>
          <a:ext cx="1228725" cy="1057275"/>
        </a:xfrm>
        <a:prstGeom prst="rect">
          <a:avLst/>
        </a:prstGeom>
        <a:noFill/>
        <a:ln w="9525" cmpd="sng">
          <a:noFill/>
        </a:ln>
      </xdr:spPr>
    </xdr:pic>
    <xdr:clientData/>
  </xdr:twoCellAnchor>
  <xdr:twoCellAnchor>
    <xdr:from>
      <xdr:col>0</xdr:col>
      <xdr:colOff>295275</xdr:colOff>
      <xdr:row>24</xdr:row>
      <xdr:rowOff>47625</xdr:rowOff>
    </xdr:from>
    <xdr:to>
      <xdr:col>0</xdr:col>
      <xdr:colOff>885825</xdr:colOff>
      <xdr:row>26</xdr:row>
      <xdr:rowOff>66675</xdr:rowOff>
    </xdr:to>
    <xdr:grpSp>
      <xdr:nvGrpSpPr>
        <xdr:cNvPr id="2" name="5 Grup"/>
        <xdr:cNvGrpSpPr>
          <a:grpSpLocks/>
        </xdr:cNvGrpSpPr>
      </xdr:nvGrpSpPr>
      <xdr:grpSpPr>
        <a:xfrm>
          <a:off x="295275" y="7658100"/>
          <a:ext cx="600075" cy="552450"/>
          <a:chOff x="254794" y="7798490"/>
          <a:chExt cx="523770" cy="541683"/>
        </a:xfrm>
        <a:solidFill>
          <a:srgbClr val="FFFFFF"/>
        </a:solidFill>
      </xdr:grpSpPr>
      <xdr:sp>
        <xdr:nvSpPr>
          <xdr:cNvPr id="3"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nchor="ctr"/>
          <a:p>
            <a:pPr algn="ctr">
              <a:defRPr/>
            </a:pPr>
            <a:r>
              <a:rPr lang="en-US" cap="none" u="none" baseline="0">
                <a:latin typeface="Arial Tur"/>
                <a:ea typeface="Arial Tur"/>
                <a:cs typeface="Arial Tur"/>
              </a:rPr>
              <a:t/>
            </a:r>
          </a:p>
        </xdr:txBody>
      </xdr:sp>
      <xdr:pic>
        <xdr:nvPicPr>
          <xdr:cNvPr id="4"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152400</xdr:rowOff>
    </xdr:from>
    <xdr:to>
      <xdr:col>2</xdr:col>
      <xdr:colOff>123825</xdr:colOff>
      <xdr:row>2</xdr:row>
      <xdr:rowOff>180975</xdr:rowOff>
    </xdr:to>
    <xdr:pic>
      <xdr:nvPicPr>
        <xdr:cNvPr id="1" name="Resim 1"/>
        <xdr:cNvPicPr preferRelativeResize="1">
          <a:picLocks noChangeAspect="0"/>
        </xdr:cNvPicPr>
      </xdr:nvPicPr>
      <xdr:blipFill>
        <a:blip r:embed="rId1"/>
        <a:stretch>
          <a:fillRect/>
        </a:stretch>
      </xdr:blipFill>
      <xdr:spPr>
        <a:xfrm>
          <a:off x="180975" y="152400"/>
          <a:ext cx="8191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2</xdr:col>
      <xdr:colOff>28575</xdr:colOff>
      <xdr:row>3</xdr:row>
      <xdr:rowOff>0</xdr:rowOff>
    </xdr:to>
    <xdr:pic>
      <xdr:nvPicPr>
        <xdr:cNvPr id="1" name="Resim 1"/>
        <xdr:cNvPicPr preferRelativeResize="1">
          <a:picLocks noChangeAspect="0"/>
        </xdr:cNvPicPr>
      </xdr:nvPicPr>
      <xdr:blipFill>
        <a:blip r:embed="rId1"/>
        <a:stretch>
          <a:fillRect/>
        </a:stretch>
      </xdr:blipFill>
      <xdr:spPr>
        <a:xfrm>
          <a:off x="28575" y="85725"/>
          <a:ext cx="876300"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85725</xdr:rowOff>
    </xdr:from>
    <xdr:to>
      <xdr:col>2</xdr:col>
      <xdr:colOff>390525</xdr:colOff>
      <xdr:row>3</xdr:row>
      <xdr:rowOff>0</xdr:rowOff>
    </xdr:to>
    <xdr:pic>
      <xdr:nvPicPr>
        <xdr:cNvPr id="1" name="Resim 1"/>
        <xdr:cNvPicPr preferRelativeResize="1">
          <a:picLocks noChangeAspect="0"/>
        </xdr:cNvPicPr>
      </xdr:nvPicPr>
      <xdr:blipFill>
        <a:blip r:embed="rId1"/>
        <a:stretch>
          <a:fillRect/>
        </a:stretch>
      </xdr:blipFill>
      <xdr:spPr>
        <a:xfrm>
          <a:off x="66675" y="85725"/>
          <a:ext cx="80962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1</xdr:col>
      <xdr:colOff>409575</xdr:colOff>
      <xdr:row>3</xdr:row>
      <xdr:rowOff>28575</xdr:rowOff>
    </xdr:to>
    <xdr:pic>
      <xdr:nvPicPr>
        <xdr:cNvPr id="1" name="Resim 1"/>
        <xdr:cNvPicPr preferRelativeResize="1">
          <a:picLocks noChangeAspect="0"/>
        </xdr:cNvPicPr>
      </xdr:nvPicPr>
      <xdr:blipFill>
        <a:blip r:embed="rId1"/>
        <a:stretch>
          <a:fillRect/>
        </a:stretch>
      </xdr:blipFill>
      <xdr:spPr>
        <a:xfrm>
          <a:off x="123825" y="95250"/>
          <a:ext cx="790575"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0</xdr:row>
      <xdr:rowOff>104775</xdr:rowOff>
    </xdr:from>
    <xdr:to>
      <xdr:col>1</xdr:col>
      <xdr:colOff>1228725</xdr:colOff>
      <xdr:row>3</xdr:row>
      <xdr:rowOff>38100</xdr:rowOff>
    </xdr:to>
    <xdr:pic>
      <xdr:nvPicPr>
        <xdr:cNvPr id="1" name="Resim 1"/>
        <xdr:cNvPicPr preferRelativeResize="1">
          <a:picLocks noChangeAspect="0"/>
        </xdr:cNvPicPr>
      </xdr:nvPicPr>
      <xdr:blipFill>
        <a:blip r:embed="rId1"/>
        <a:stretch>
          <a:fillRect/>
        </a:stretch>
      </xdr:blipFill>
      <xdr:spPr>
        <a:xfrm>
          <a:off x="942975" y="104775"/>
          <a:ext cx="790575" cy="676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9">
      <selection activeCell="H25" sqref="H25"/>
    </sheetView>
  </sheetViews>
  <sheetFormatPr defaultColWidth="9.00390625" defaultRowHeight="12.75"/>
  <cols>
    <col min="1" max="2" width="30.375" style="79" customWidth="1"/>
    <col min="3" max="3" width="30.875" style="79" customWidth="1"/>
    <col min="4" max="7" width="6.75390625" style="79" customWidth="1"/>
    <col min="8" max="8" width="9.125" style="79" bestFit="1" customWidth="1"/>
    <col min="9" max="9" width="8.875" style="79" bestFit="1" customWidth="1"/>
    <col min="10" max="10" width="8.75390625" style="79" bestFit="1" customWidth="1"/>
    <col min="11" max="11" width="6.625" style="79" customWidth="1"/>
    <col min="12" max="12" width="6.75390625" style="79" customWidth="1"/>
    <col min="13" max="13" width="7.25390625" style="79" customWidth="1"/>
    <col min="14" max="14" width="7.00390625" style="79" customWidth="1"/>
    <col min="15" max="16384" width="9.125" style="79" customWidth="1"/>
  </cols>
  <sheetData>
    <row r="1" spans="1:3" ht="24" customHeight="1">
      <c r="A1" s="150"/>
      <c r="B1" s="151"/>
      <c r="C1" s="152"/>
    </row>
    <row r="2" spans="1:5" ht="42.75" customHeight="1">
      <c r="A2" s="153" t="s">
        <v>51</v>
      </c>
      <c r="B2" s="154"/>
      <c r="C2" s="155"/>
      <c r="D2" s="80"/>
      <c r="E2" s="80"/>
    </row>
    <row r="3" spans="1:5" ht="24.75" customHeight="1">
      <c r="A3" s="156"/>
      <c r="B3" s="157"/>
      <c r="C3" s="158"/>
      <c r="D3" s="81"/>
      <c r="E3" s="81"/>
    </row>
    <row r="4" spans="1:3" s="85" customFormat="1" ht="24.75" customHeight="1">
      <c r="A4" s="82"/>
      <c r="B4" s="83"/>
      <c r="C4" s="84"/>
    </row>
    <row r="5" spans="1:3" s="85" customFormat="1" ht="24.75" customHeight="1">
      <c r="A5" s="82"/>
      <c r="B5" s="83"/>
      <c r="C5" s="84"/>
    </row>
    <row r="6" spans="1:3" s="85" customFormat="1" ht="24.75" customHeight="1">
      <c r="A6" s="82"/>
      <c r="B6" s="83"/>
      <c r="C6" s="84"/>
    </row>
    <row r="7" spans="1:3" s="85" customFormat="1" ht="24.75" customHeight="1">
      <c r="A7" s="82"/>
      <c r="B7" s="83"/>
      <c r="C7" s="84"/>
    </row>
    <row r="8" spans="1:3" s="85" customFormat="1" ht="24.75" customHeight="1">
      <c r="A8" s="82"/>
      <c r="B8" s="83"/>
      <c r="C8" s="84"/>
    </row>
    <row r="9" spans="1:3" ht="22.5">
      <c r="A9" s="82"/>
      <c r="B9" s="83"/>
      <c r="C9" s="84"/>
    </row>
    <row r="10" spans="1:3" ht="22.5">
      <c r="A10" s="82"/>
      <c r="B10" s="83"/>
      <c r="C10" s="84"/>
    </row>
    <row r="11" spans="1:3" ht="22.5">
      <c r="A11" s="82"/>
      <c r="B11" s="83"/>
      <c r="C11" s="84"/>
    </row>
    <row r="12" spans="1:3" ht="22.5">
      <c r="A12" s="82"/>
      <c r="B12" s="83"/>
      <c r="C12" s="84"/>
    </row>
    <row r="13" spans="1:3" ht="22.5">
      <c r="A13" s="82"/>
      <c r="B13" s="83"/>
      <c r="C13" s="84"/>
    </row>
    <row r="14" spans="1:3" ht="22.5">
      <c r="A14" s="82"/>
      <c r="B14" s="83"/>
      <c r="C14" s="84"/>
    </row>
    <row r="15" spans="1:3" ht="22.5">
      <c r="A15" s="82"/>
      <c r="B15" s="83"/>
      <c r="C15" s="84"/>
    </row>
    <row r="16" spans="1:3" ht="22.5">
      <c r="A16" s="82"/>
      <c r="B16" s="83"/>
      <c r="C16" s="84"/>
    </row>
    <row r="17" spans="1:3" ht="22.5">
      <c r="A17" s="82"/>
      <c r="B17" s="83"/>
      <c r="C17" s="84"/>
    </row>
    <row r="18" spans="1:3" ht="18" customHeight="1">
      <c r="A18" s="159" t="str">
        <f>B24</f>
        <v>Türkiye Kulüpler Arası Yürüyüş Ligi 2.Kademe (FİNAL)Yarışmaları</v>
      </c>
      <c r="B18" s="160"/>
      <c r="C18" s="161"/>
    </row>
    <row r="19" spans="1:3" ht="31.5" customHeight="1">
      <c r="A19" s="162"/>
      <c r="B19" s="160"/>
      <c r="C19" s="161"/>
    </row>
    <row r="20" spans="1:3" ht="25.5" customHeight="1">
      <c r="A20" s="86"/>
      <c r="B20" s="87" t="str">
        <f>B27</f>
        <v>Sakarya</v>
      </c>
      <c r="C20" s="88"/>
    </row>
    <row r="21" spans="1:3" ht="25.5" customHeight="1">
      <c r="A21" s="82"/>
      <c r="B21" s="89"/>
      <c r="C21" s="84"/>
    </row>
    <row r="22" spans="1:3" ht="25.5" customHeight="1">
      <c r="A22" s="82"/>
      <c r="B22" s="89"/>
      <c r="C22" s="84"/>
    </row>
    <row r="23" spans="1:3" ht="22.5">
      <c r="A23" s="90"/>
      <c r="B23" s="91"/>
      <c r="C23" s="92"/>
    </row>
    <row r="24" spans="1:3" ht="33" customHeight="1">
      <c r="A24" s="93" t="s">
        <v>9</v>
      </c>
      <c r="B24" s="146" t="s">
        <v>33</v>
      </c>
      <c r="C24" s="147"/>
    </row>
    <row r="25" spans="1:3" ht="21" customHeight="1">
      <c r="A25" s="93" t="s">
        <v>10</v>
      </c>
      <c r="B25" s="146" t="s">
        <v>32</v>
      </c>
      <c r="C25" s="147"/>
    </row>
    <row r="26" spans="1:3" ht="21" customHeight="1">
      <c r="A26" s="94" t="s">
        <v>11</v>
      </c>
      <c r="B26" s="146" t="s">
        <v>39</v>
      </c>
      <c r="C26" s="147"/>
    </row>
    <row r="27" spans="1:3" ht="21" customHeight="1">
      <c r="A27" s="93" t="s">
        <v>12</v>
      </c>
      <c r="B27" s="146" t="s">
        <v>50</v>
      </c>
      <c r="C27" s="147"/>
    </row>
    <row r="28" spans="1:3" ht="21" customHeight="1">
      <c r="A28" s="95" t="s">
        <v>14</v>
      </c>
      <c r="B28" s="148">
        <v>41819.375</v>
      </c>
      <c r="C28" s="149"/>
    </row>
    <row r="29" spans="1:3" ht="21" customHeight="1">
      <c r="A29" s="95" t="s">
        <v>27</v>
      </c>
      <c r="B29" s="103"/>
      <c r="C29" s="102"/>
    </row>
    <row r="30" spans="1:3" ht="21" customHeight="1">
      <c r="A30" s="95" t="s">
        <v>26</v>
      </c>
      <c r="B30" s="103"/>
      <c r="C30" s="102"/>
    </row>
    <row r="31" spans="1:3" ht="21" customHeight="1">
      <c r="A31" s="96"/>
      <c r="B31" s="97"/>
      <c r="C31" s="98"/>
    </row>
    <row r="32" spans="1:3" ht="21" customHeight="1">
      <c r="A32" s="96"/>
      <c r="B32" s="97"/>
      <c r="C32" s="98"/>
    </row>
    <row r="33" spans="1:3" ht="18.75" thickBot="1">
      <c r="A33" s="99"/>
      <c r="B33" s="100"/>
      <c r="C33" s="101"/>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G18"/>
  <sheetViews>
    <sheetView view="pageBreakPreview" zoomScaleSheetLayoutView="100" zoomScalePageLayoutView="0" workbookViewId="0" topLeftCell="A1">
      <selection activeCell="I6" sqref="I6"/>
    </sheetView>
  </sheetViews>
  <sheetFormatPr defaultColWidth="9.00390625" defaultRowHeight="12.75"/>
  <cols>
    <col min="1" max="1" width="5.125" style="67" customWidth="1"/>
    <col min="2" max="2" width="6.375" style="67" bestFit="1" customWidth="1"/>
    <col min="3" max="3" width="29.75390625" style="68" customWidth="1"/>
    <col min="4" max="4" width="35.75390625" style="68" customWidth="1"/>
    <col min="5" max="5" width="7.125" style="67" customWidth="1"/>
    <col min="6" max="6" width="14.25390625" style="69" customWidth="1"/>
    <col min="7" max="8" width="9.125" style="43" customWidth="1"/>
    <col min="9" max="9" width="25.375" style="43" customWidth="1"/>
    <col min="10" max="10" width="23.875" style="43" customWidth="1"/>
    <col min="11" max="16384" width="9.125" style="43" customWidth="1"/>
  </cols>
  <sheetData>
    <row r="1" spans="1:6" ht="35.25" customHeight="1">
      <c r="A1" s="164" t="str">
        <f>KAPAK!A2</f>
        <v>Türkiye Atletizm Federasyonu
Sakarya Atletizm İl Temsilciliği</v>
      </c>
      <c r="B1" s="165"/>
      <c r="C1" s="165"/>
      <c r="D1" s="165"/>
      <c r="E1" s="165"/>
      <c r="F1" s="165"/>
    </row>
    <row r="2" spans="1:6" ht="18.75" customHeight="1">
      <c r="A2" s="166" t="str">
        <f>KAPAK!B24</f>
        <v>Türkiye Kulüpler Arası Yürüyüş Ligi 2.Kademe (FİNAL)Yarışmaları</v>
      </c>
      <c r="B2" s="166"/>
      <c r="C2" s="166"/>
      <c r="D2" s="166"/>
      <c r="E2" s="166"/>
      <c r="F2" s="166"/>
    </row>
    <row r="3" spans="1:6" ht="15.75" customHeight="1">
      <c r="A3" s="167" t="str">
        <f>KAPAK!B27</f>
        <v>Sakarya</v>
      </c>
      <c r="B3" s="167"/>
      <c r="C3" s="167"/>
      <c r="D3" s="167"/>
      <c r="E3" s="167"/>
      <c r="F3" s="167"/>
    </row>
    <row r="4" spans="1:6" ht="15.75" customHeight="1">
      <c r="A4" s="163" t="str">
        <f>KAPAK!B26</f>
        <v>Genç Erkekler</v>
      </c>
      <c r="B4" s="163"/>
      <c r="C4" s="163"/>
      <c r="D4" s="44" t="str">
        <f>KAPAK!B25</f>
        <v>10000 Metre</v>
      </c>
      <c r="E4" s="168">
        <f>KAPAK!B28</f>
        <v>41819.375</v>
      </c>
      <c r="F4" s="168"/>
    </row>
    <row r="5" spans="1:7" s="48" customFormat="1" ht="25.5">
      <c r="A5" s="45" t="s">
        <v>0</v>
      </c>
      <c r="B5" s="45" t="s">
        <v>1</v>
      </c>
      <c r="C5" s="46" t="s">
        <v>3</v>
      </c>
      <c r="D5" s="45" t="s">
        <v>25</v>
      </c>
      <c r="E5" s="45" t="s">
        <v>7</v>
      </c>
      <c r="F5" s="47" t="s">
        <v>2</v>
      </c>
      <c r="G5" s="49"/>
    </row>
    <row r="6" spans="1:6" ht="16.5" customHeight="1">
      <c r="A6" s="50">
        <v>1</v>
      </c>
      <c r="B6" s="136">
        <v>66</v>
      </c>
      <c r="C6" s="51" t="s">
        <v>40</v>
      </c>
      <c r="D6" s="52" t="s">
        <v>53</v>
      </c>
      <c r="E6" s="72" t="s">
        <v>34</v>
      </c>
      <c r="F6" s="53">
        <v>35642</v>
      </c>
    </row>
    <row r="7" spans="1:6" ht="16.5" customHeight="1">
      <c r="A7" s="54">
        <v>2</v>
      </c>
      <c r="B7" s="137">
        <v>67</v>
      </c>
      <c r="C7" s="55" t="s">
        <v>58</v>
      </c>
      <c r="D7" s="56" t="s">
        <v>53</v>
      </c>
      <c r="E7" s="57" t="s">
        <v>36</v>
      </c>
      <c r="F7" s="58">
        <v>36124</v>
      </c>
    </row>
    <row r="8" spans="1:6" ht="16.5" customHeight="1" thickBot="1">
      <c r="A8" s="54">
        <v>3</v>
      </c>
      <c r="B8" s="138" t="s">
        <v>35</v>
      </c>
      <c r="C8" s="59" t="s">
        <v>35</v>
      </c>
      <c r="D8" s="60" t="s">
        <v>53</v>
      </c>
      <c r="E8" s="61" t="s">
        <v>36</v>
      </c>
      <c r="F8" s="62" t="s">
        <v>35</v>
      </c>
    </row>
    <row r="9" spans="1:6" ht="16.5" customHeight="1">
      <c r="A9" s="54">
        <v>4</v>
      </c>
      <c r="B9" s="139">
        <v>69</v>
      </c>
      <c r="C9" s="63" t="s">
        <v>41</v>
      </c>
      <c r="D9" s="64" t="s">
        <v>54</v>
      </c>
      <c r="E9" s="65" t="s">
        <v>36</v>
      </c>
      <c r="F9" s="66">
        <v>35300</v>
      </c>
    </row>
    <row r="10" spans="1:6" ht="16.5" customHeight="1">
      <c r="A10" s="54">
        <v>5</v>
      </c>
      <c r="B10" s="137">
        <v>71</v>
      </c>
      <c r="C10" s="55" t="s">
        <v>42</v>
      </c>
      <c r="D10" s="56" t="s">
        <v>54</v>
      </c>
      <c r="E10" s="57" t="s">
        <v>36</v>
      </c>
      <c r="F10" s="58">
        <v>35431</v>
      </c>
    </row>
    <row r="11" spans="1:6" ht="16.5" customHeight="1" thickBot="1">
      <c r="A11" s="54">
        <v>6</v>
      </c>
      <c r="B11" s="138">
        <v>72</v>
      </c>
      <c r="C11" s="59" t="s">
        <v>43</v>
      </c>
      <c r="D11" s="60" t="s">
        <v>54</v>
      </c>
      <c r="E11" s="61" t="s">
        <v>36</v>
      </c>
      <c r="F11" s="62">
        <v>35374</v>
      </c>
    </row>
    <row r="12" spans="1:6" ht="16.5" customHeight="1">
      <c r="A12" s="54">
        <v>7</v>
      </c>
      <c r="B12" s="139">
        <v>73</v>
      </c>
      <c r="C12" s="63" t="s">
        <v>44</v>
      </c>
      <c r="D12" s="64" t="s">
        <v>57</v>
      </c>
      <c r="E12" s="65" t="s">
        <v>36</v>
      </c>
      <c r="F12" s="66">
        <v>34999</v>
      </c>
    </row>
    <row r="13" spans="1:6" ht="16.5" customHeight="1">
      <c r="A13" s="54">
        <v>8</v>
      </c>
      <c r="B13" s="137">
        <v>74</v>
      </c>
      <c r="C13" s="55" t="s">
        <v>45</v>
      </c>
      <c r="D13" s="64" t="s">
        <v>57</v>
      </c>
      <c r="E13" s="57" t="s">
        <v>36</v>
      </c>
      <c r="F13" s="58">
        <v>35289</v>
      </c>
    </row>
    <row r="14" spans="1:6" ht="16.5" customHeight="1" thickBot="1">
      <c r="A14" s="54">
        <v>9</v>
      </c>
      <c r="B14" s="140">
        <v>90</v>
      </c>
      <c r="C14" s="141" t="s">
        <v>56</v>
      </c>
      <c r="D14" s="60" t="s">
        <v>57</v>
      </c>
      <c r="E14" s="61" t="s">
        <v>36</v>
      </c>
      <c r="F14" s="62">
        <v>35994</v>
      </c>
    </row>
    <row r="15" spans="1:6" ht="16.5" customHeight="1">
      <c r="A15" s="54">
        <v>10</v>
      </c>
      <c r="B15" s="142">
        <v>75</v>
      </c>
      <c r="C15" s="143" t="s">
        <v>59</v>
      </c>
      <c r="D15" s="64" t="s">
        <v>46</v>
      </c>
      <c r="E15" s="65" t="s">
        <v>36</v>
      </c>
      <c r="F15" s="66">
        <v>35714</v>
      </c>
    </row>
    <row r="16" spans="1:6" ht="16.5" customHeight="1">
      <c r="A16" s="54">
        <v>11</v>
      </c>
      <c r="B16" s="144">
        <v>76</v>
      </c>
      <c r="C16" s="145" t="s">
        <v>47</v>
      </c>
      <c r="D16" s="64" t="s">
        <v>46</v>
      </c>
      <c r="E16" s="57" t="s">
        <v>36</v>
      </c>
      <c r="F16" s="58">
        <v>35476</v>
      </c>
    </row>
    <row r="17" spans="1:6" ht="16.5" customHeight="1" thickBot="1">
      <c r="A17" s="54">
        <v>12</v>
      </c>
      <c r="B17" s="140">
        <v>87</v>
      </c>
      <c r="C17" s="141" t="s">
        <v>48</v>
      </c>
      <c r="D17" s="60" t="s">
        <v>46</v>
      </c>
      <c r="E17" s="61" t="s">
        <v>36</v>
      </c>
      <c r="F17" s="62">
        <v>35503</v>
      </c>
    </row>
    <row r="18" spans="1:6" ht="16.5" customHeight="1">
      <c r="A18" s="54">
        <v>13</v>
      </c>
      <c r="B18" s="142">
        <v>88</v>
      </c>
      <c r="C18" s="143" t="s">
        <v>52</v>
      </c>
      <c r="D18" s="64" t="s">
        <v>55</v>
      </c>
      <c r="E18" s="65" t="s">
        <v>49</v>
      </c>
      <c r="F18" s="66">
        <v>35065</v>
      </c>
    </row>
  </sheetData>
  <sheetProtection/>
  <mergeCells count="5">
    <mergeCell ref="A4:C4"/>
    <mergeCell ref="A1:F1"/>
    <mergeCell ref="A2:F2"/>
    <mergeCell ref="A3:F3"/>
    <mergeCell ref="E4:F4"/>
  </mergeCells>
  <conditionalFormatting sqref="F6:F18">
    <cfRule type="cellIs" priority="1" dxfId="77" operator="between" stopIfTrue="1">
      <formula>34700</formula>
      <formula>36160</formula>
    </cfRule>
  </conditionalFormatting>
  <conditionalFormatting sqref="B6:B18">
    <cfRule type="duplicateValues" priority="642" dxfId="81" stopIfTrue="1">
      <formula>AND(COUNTIF($B$6:$B$18,B6)&gt;1,NOT(ISBLANK(B6)))</formula>
    </cfRule>
  </conditionalFormatting>
  <printOptions horizontalCentered="1"/>
  <pageMargins left="0.7086614173228347" right="0.2362204724409449" top="0.7086614173228347" bottom="0.31496062992125984" header="0.3937007874015748" footer="0.15748031496062992"/>
  <pageSetup horizontalDpi="600" verticalDpi="600" orientation="portrait" paperSize="9" scale="95"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O17"/>
  <sheetViews>
    <sheetView view="pageBreakPreview" zoomScaleSheetLayoutView="100" zoomScalePageLayoutView="0" workbookViewId="0" topLeftCell="A1">
      <selection activeCell="K6" sqref="K6"/>
    </sheetView>
  </sheetViews>
  <sheetFormatPr defaultColWidth="9.00390625" defaultRowHeight="12.75"/>
  <cols>
    <col min="1" max="1" width="5.125" style="21" customWidth="1"/>
    <col min="2" max="2" width="6.375" style="21" bestFit="1" customWidth="1"/>
    <col min="3" max="3" width="24.375" style="34" customWidth="1"/>
    <col min="4" max="4" width="31.75390625" style="34" customWidth="1"/>
    <col min="5" max="5" width="7.125" style="20" customWidth="1"/>
    <col min="6" max="6" width="10.125" style="21" bestFit="1" customWidth="1"/>
    <col min="7" max="7" width="9.125" style="71" customWidth="1"/>
    <col min="8" max="8" width="6.75390625" style="20" hidden="1" customWidth="1"/>
    <col min="9" max="16384" width="9.125" style="20" customWidth="1"/>
  </cols>
  <sheetData>
    <row r="1" spans="1:8" ht="33.75" customHeight="1">
      <c r="A1" s="170" t="str">
        <f>KAPAK!A2</f>
        <v>Türkiye Atletizm Federasyonu
Sakarya Atletizm İl Temsilciliği</v>
      </c>
      <c r="B1" s="170"/>
      <c r="C1" s="170"/>
      <c r="D1" s="170"/>
      <c r="E1" s="170"/>
      <c r="F1" s="170"/>
      <c r="G1" s="170"/>
      <c r="H1" s="170"/>
    </row>
    <row r="2" spans="1:8" ht="15.75">
      <c r="A2" s="171" t="str">
        <f>KAPAK!B24</f>
        <v>Türkiye Kulüpler Arası Yürüyüş Ligi 2.Kademe (FİNAL)Yarışmaları</v>
      </c>
      <c r="B2" s="171"/>
      <c r="C2" s="171"/>
      <c r="D2" s="171"/>
      <c r="E2" s="171"/>
      <c r="F2" s="171"/>
      <c r="G2" s="171"/>
      <c r="H2" s="171"/>
    </row>
    <row r="3" spans="1:9" ht="14.25">
      <c r="A3" s="172" t="str">
        <f>KAPAK!B27</f>
        <v>Sakarya</v>
      </c>
      <c r="B3" s="172"/>
      <c r="C3" s="172"/>
      <c r="D3" s="172"/>
      <c r="E3" s="172"/>
      <c r="F3" s="172"/>
      <c r="G3" s="172"/>
      <c r="H3" s="172"/>
      <c r="I3" s="22"/>
    </row>
    <row r="4" spans="1:8" ht="15.75" customHeight="1">
      <c r="A4" s="169" t="str">
        <f>KAPAK!B26</f>
        <v>Genç Erkekler</v>
      </c>
      <c r="B4" s="169"/>
      <c r="C4" s="169"/>
      <c r="D4" s="35" t="str">
        <f>KAPAK!B25</f>
        <v>10000 Metre</v>
      </c>
      <c r="E4" s="173">
        <f>KAPAK!B28</f>
        <v>41819.375</v>
      </c>
      <c r="F4" s="173"/>
      <c r="G4" s="173"/>
      <c r="H4" s="173"/>
    </row>
    <row r="5" spans="1:15" s="26" customFormat="1" ht="25.5">
      <c r="A5" s="23" t="s">
        <v>0</v>
      </c>
      <c r="B5" s="24" t="s">
        <v>1</v>
      </c>
      <c r="C5" s="24" t="s">
        <v>3</v>
      </c>
      <c r="D5" s="24" t="s">
        <v>25</v>
      </c>
      <c r="E5" s="24" t="s">
        <v>7</v>
      </c>
      <c r="F5" s="25" t="s">
        <v>2</v>
      </c>
      <c r="G5" s="70" t="s">
        <v>4</v>
      </c>
      <c r="H5" s="24" t="s">
        <v>13</v>
      </c>
      <c r="K5" s="27"/>
      <c r="L5" s="27"/>
      <c r="M5" s="27"/>
      <c r="N5" s="27"/>
      <c r="O5" s="27"/>
    </row>
    <row r="6" spans="1:8" ht="18" customHeight="1">
      <c r="A6" s="28">
        <v>1</v>
      </c>
      <c r="B6" s="29">
        <v>88</v>
      </c>
      <c r="C6" s="30" t="s">
        <v>52</v>
      </c>
      <c r="D6" s="30" t="s">
        <v>55</v>
      </c>
      <c r="E6" s="31" t="s">
        <v>49</v>
      </c>
      <c r="F6" s="32">
        <v>35065</v>
      </c>
      <c r="G6" s="104">
        <v>0.03070601851851852</v>
      </c>
      <c r="H6" s="33">
        <f>IF(OR(G6="DQ",G6="DNF",G6="DNS"),"-",IF(B6&lt;&gt;"",IF(E6="F",0,1),""))</f>
        <v>0</v>
      </c>
    </row>
    <row r="7" spans="1:8" ht="18" customHeight="1">
      <c r="A7" s="28">
        <v>2</v>
      </c>
      <c r="B7" s="29">
        <v>71</v>
      </c>
      <c r="C7" s="30" t="s">
        <v>42</v>
      </c>
      <c r="D7" s="30" t="s">
        <v>54</v>
      </c>
      <c r="E7" s="31" t="s">
        <v>36</v>
      </c>
      <c r="F7" s="32">
        <v>35431</v>
      </c>
      <c r="G7" s="104">
        <v>0.03509259259259259</v>
      </c>
      <c r="H7" s="33">
        <f aca="true" t="shared" si="0" ref="H7:H17">IF(OR(G7="DQ",G7="DNF",G7="DNS"),"-",IF(B7&lt;&gt;"",IF(E7="F",H6,H6+1),""))</f>
        <v>1</v>
      </c>
    </row>
    <row r="8" spans="1:8" ht="18" customHeight="1">
      <c r="A8" s="28">
        <v>3</v>
      </c>
      <c r="B8" s="29">
        <v>87</v>
      </c>
      <c r="C8" s="30" t="s">
        <v>48</v>
      </c>
      <c r="D8" s="30" t="s">
        <v>46</v>
      </c>
      <c r="E8" s="31" t="s">
        <v>36</v>
      </c>
      <c r="F8" s="32">
        <v>35503</v>
      </c>
      <c r="G8" s="104">
        <v>0.03967592592592593</v>
      </c>
      <c r="H8" s="33">
        <f t="shared" si="0"/>
        <v>2</v>
      </c>
    </row>
    <row r="9" spans="1:8" ht="18" customHeight="1">
      <c r="A9" s="28">
        <v>4</v>
      </c>
      <c r="B9" s="29">
        <v>73</v>
      </c>
      <c r="C9" s="30" t="s">
        <v>44</v>
      </c>
      <c r="D9" s="30" t="s">
        <v>57</v>
      </c>
      <c r="E9" s="31" t="s">
        <v>36</v>
      </c>
      <c r="F9" s="32">
        <v>34999</v>
      </c>
      <c r="G9" s="104">
        <v>0.042430555555555555</v>
      </c>
      <c r="H9" s="33">
        <f t="shared" si="0"/>
        <v>3</v>
      </c>
    </row>
    <row r="10" spans="1:8" ht="18" customHeight="1">
      <c r="A10" s="28">
        <v>5</v>
      </c>
      <c r="B10" s="29">
        <v>76</v>
      </c>
      <c r="C10" s="30" t="s">
        <v>47</v>
      </c>
      <c r="D10" s="30" t="s">
        <v>46</v>
      </c>
      <c r="E10" s="31" t="s">
        <v>36</v>
      </c>
      <c r="F10" s="32">
        <v>35476</v>
      </c>
      <c r="G10" s="104">
        <v>0.043854166666666666</v>
      </c>
      <c r="H10" s="33">
        <f t="shared" si="0"/>
        <v>4</v>
      </c>
    </row>
    <row r="11" spans="1:8" ht="18" customHeight="1">
      <c r="A11" s="28">
        <v>6</v>
      </c>
      <c r="B11" s="29">
        <v>66</v>
      </c>
      <c r="C11" s="30" t="s">
        <v>40</v>
      </c>
      <c r="D11" s="30" t="s">
        <v>53</v>
      </c>
      <c r="E11" s="31" t="s">
        <v>34</v>
      </c>
      <c r="F11" s="32">
        <v>35642</v>
      </c>
      <c r="G11" s="104">
        <v>0.046828703703703706</v>
      </c>
      <c r="H11" s="33">
        <f t="shared" si="0"/>
        <v>5</v>
      </c>
    </row>
    <row r="12" spans="1:8" ht="18" customHeight="1">
      <c r="A12" s="28">
        <v>7</v>
      </c>
      <c r="B12" s="29">
        <v>75</v>
      </c>
      <c r="C12" s="30" t="s">
        <v>59</v>
      </c>
      <c r="D12" s="30" t="s">
        <v>46</v>
      </c>
      <c r="E12" s="31" t="s">
        <v>36</v>
      </c>
      <c r="F12" s="32">
        <v>35714</v>
      </c>
      <c r="G12" s="104">
        <v>0.0475462962962963</v>
      </c>
      <c r="H12" s="33">
        <f t="shared" si="0"/>
        <v>6</v>
      </c>
    </row>
    <row r="13" spans="1:8" ht="18" customHeight="1">
      <c r="A13" s="28">
        <v>8</v>
      </c>
      <c r="B13" s="29">
        <v>67</v>
      </c>
      <c r="C13" s="30" t="s">
        <v>58</v>
      </c>
      <c r="D13" s="30" t="s">
        <v>53</v>
      </c>
      <c r="E13" s="31" t="s">
        <v>36</v>
      </c>
      <c r="F13" s="32">
        <v>36124</v>
      </c>
      <c r="G13" s="104">
        <v>0.04836805555555556</v>
      </c>
      <c r="H13" s="33">
        <f t="shared" si="0"/>
        <v>7</v>
      </c>
    </row>
    <row r="14" spans="1:8" ht="18" customHeight="1">
      <c r="A14" s="28">
        <v>9</v>
      </c>
      <c r="B14" s="29">
        <v>74</v>
      </c>
      <c r="C14" s="30" t="s">
        <v>45</v>
      </c>
      <c r="D14" s="30" t="s">
        <v>57</v>
      </c>
      <c r="E14" s="31" t="s">
        <v>36</v>
      </c>
      <c r="F14" s="32">
        <v>35289</v>
      </c>
      <c r="G14" s="104">
        <v>0.0531712962962963</v>
      </c>
      <c r="H14" s="33">
        <f>IF(OR(G14="DQ",G14="DNF",G14="DNS"),"-",IF(B14&lt;&gt;"",IF(E14="F",H13,H13+1),""))</f>
        <v>8</v>
      </c>
    </row>
    <row r="15" spans="1:8" ht="18" customHeight="1">
      <c r="A15" s="28" t="s">
        <v>35</v>
      </c>
      <c r="B15" s="29">
        <v>69</v>
      </c>
      <c r="C15" s="30" t="s">
        <v>41</v>
      </c>
      <c r="D15" s="30" t="s">
        <v>54</v>
      </c>
      <c r="E15" s="31" t="s">
        <v>36</v>
      </c>
      <c r="F15" s="32">
        <v>35300</v>
      </c>
      <c r="G15" s="104" t="s">
        <v>61</v>
      </c>
      <c r="H15" s="33">
        <f t="shared" si="0"/>
        <v>9</v>
      </c>
    </row>
    <row r="16" spans="1:8" ht="18" customHeight="1">
      <c r="A16" s="28" t="s">
        <v>35</v>
      </c>
      <c r="B16" s="29">
        <v>72</v>
      </c>
      <c r="C16" s="30" t="s">
        <v>43</v>
      </c>
      <c r="D16" s="30" t="s">
        <v>54</v>
      </c>
      <c r="E16" s="31" t="s">
        <v>36</v>
      </c>
      <c r="F16" s="32">
        <v>35374</v>
      </c>
      <c r="G16" s="104" t="s">
        <v>61</v>
      </c>
      <c r="H16" s="33">
        <f t="shared" si="0"/>
        <v>10</v>
      </c>
    </row>
    <row r="17" spans="1:8" ht="18" customHeight="1">
      <c r="A17" s="28" t="s">
        <v>35</v>
      </c>
      <c r="B17" s="29">
        <v>90</v>
      </c>
      <c r="C17" s="30" t="s">
        <v>56</v>
      </c>
      <c r="D17" s="30" t="s">
        <v>57</v>
      </c>
      <c r="E17" s="31" t="s">
        <v>36</v>
      </c>
      <c r="F17" s="32">
        <v>35994</v>
      </c>
      <c r="G17" s="104" t="s">
        <v>60</v>
      </c>
      <c r="H17" s="33" t="str">
        <f t="shared" si="0"/>
        <v>-</v>
      </c>
    </row>
  </sheetData>
  <sheetProtection/>
  <mergeCells count="5">
    <mergeCell ref="A4:C4"/>
    <mergeCell ref="A1:H1"/>
    <mergeCell ref="A2:H2"/>
    <mergeCell ref="A3:H3"/>
    <mergeCell ref="E4:H4"/>
  </mergeCells>
  <conditionalFormatting sqref="H6:H17">
    <cfRule type="containsText" priority="3" dxfId="81" operator="containsText" stopIfTrue="1" text="$E$7=&quot;&quot;F&quot;&quot;">
      <formula>NOT(ISERROR(SEARCH("$E$7=""F""",H6)))</formula>
    </cfRule>
    <cfRule type="containsText" priority="5" dxfId="81" operator="containsText" stopIfTrue="1" text="F=E7">
      <formula>NOT(ISERROR(SEARCH("F=E7",H6)))</formula>
    </cfRule>
  </conditionalFormatting>
  <conditionalFormatting sqref="B6:B17">
    <cfRule type="duplicateValues" priority="640" dxfId="81" stopIfTrue="1">
      <formula>AND(COUNTIF($B$6:$B$17,B6)&gt;1,NOT(ISBLANK(B6)))</formula>
    </cfRule>
  </conditionalFormatting>
  <conditionalFormatting sqref="B6:B32">
    <cfRule type="duplicateValues" priority="641" dxfId="81" stopIfTrue="1">
      <formula>AND(COUNTIF($B$6:$B$32,B6)&gt;1,NOT(ISBLANK(B6)))</formula>
    </cfRule>
  </conditionalFormatting>
  <printOptions horizontalCentered="1"/>
  <pageMargins left="0.6692913385826772" right="0.2362204724409449" top="0.47" bottom="0.41" header="0.3937007874015748" footer="0.29"/>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D25"/>
  <sheetViews>
    <sheetView view="pageBreakPreview" zoomScaleSheetLayoutView="100" zoomScalePageLayoutView="0" workbookViewId="0" topLeftCell="B1">
      <selection activeCell="D10" sqref="D10"/>
    </sheetView>
  </sheetViews>
  <sheetFormatPr defaultColWidth="9.00390625" defaultRowHeight="12.75"/>
  <cols>
    <col min="1" max="1" width="7.00390625" style="14" hidden="1" customWidth="1"/>
    <col min="2" max="2" width="6.375" style="15" customWidth="1"/>
    <col min="3" max="3" width="30.75390625" style="14" customWidth="1"/>
    <col min="4" max="4" width="6.125" style="14" customWidth="1"/>
    <col min="5" max="5" width="23.75390625" style="14" customWidth="1"/>
    <col min="6" max="6" width="6.75390625" style="14" hidden="1" customWidth="1"/>
    <col min="7" max="7" width="7.875" style="108" hidden="1" customWidth="1"/>
    <col min="8" max="8" width="9.25390625" style="108" hidden="1" customWidth="1"/>
    <col min="9" max="9" width="10.75390625" style="108" hidden="1" customWidth="1"/>
    <col min="10" max="10" width="10.75390625" style="108" customWidth="1"/>
    <col min="11" max="12" width="12.125" style="108" customWidth="1"/>
    <col min="13" max="13" width="12.125" style="116" hidden="1" customWidth="1"/>
    <col min="14" max="14" width="12.125" style="14" customWidth="1"/>
    <col min="15" max="15" width="8.875" style="14" customWidth="1"/>
    <col min="16" max="55" width="9.125" style="14" customWidth="1"/>
    <col min="56" max="56" width="9.125" style="16" customWidth="1"/>
    <col min="57" max="16384" width="9.125" style="14" customWidth="1"/>
  </cols>
  <sheetData>
    <row r="1" spans="1:56" s="1" customFormat="1" ht="30" customHeight="1">
      <c r="A1" s="133"/>
      <c r="B1" s="174" t="str">
        <f>KAPAK!A2</f>
        <v>Türkiye Atletizm Federasyonu
Sakarya Atletizm İl Temsilciliği</v>
      </c>
      <c r="C1" s="174"/>
      <c r="D1" s="174"/>
      <c r="E1" s="174"/>
      <c r="F1" s="174"/>
      <c r="G1" s="174"/>
      <c r="H1" s="174"/>
      <c r="I1" s="174"/>
      <c r="J1" s="174"/>
      <c r="K1" s="174"/>
      <c r="L1" s="174"/>
      <c r="M1" s="174"/>
      <c r="BD1" s="2"/>
    </row>
    <row r="2" spans="1:56" s="1" customFormat="1" ht="18" customHeight="1">
      <c r="A2" s="133"/>
      <c r="B2" s="175" t="str">
        <f>KAPAK!B24</f>
        <v>Türkiye Kulüpler Arası Yürüyüş Ligi 2.Kademe (FİNAL)Yarışmaları</v>
      </c>
      <c r="C2" s="175"/>
      <c r="D2" s="175"/>
      <c r="E2" s="175"/>
      <c r="F2" s="175"/>
      <c r="G2" s="175"/>
      <c r="H2" s="175"/>
      <c r="I2" s="175"/>
      <c r="J2" s="175"/>
      <c r="K2" s="175"/>
      <c r="L2" s="175"/>
      <c r="M2" s="175"/>
      <c r="BD2" s="2"/>
    </row>
    <row r="3" spans="1:56" s="1" customFormat="1" ht="14.25" customHeight="1">
      <c r="A3" s="133"/>
      <c r="B3" s="176" t="str">
        <f>KAPAK!B27</f>
        <v>Sakarya</v>
      </c>
      <c r="C3" s="176"/>
      <c r="D3" s="176"/>
      <c r="E3" s="176"/>
      <c r="F3" s="176"/>
      <c r="G3" s="176"/>
      <c r="H3" s="176"/>
      <c r="I3" s="176"/>
      <c r="J3" s="176"/>
      <c r="K3" s="176"/>
      <c r="L3" s="176"/>
      <c r="M3" s="176"/>
      <c r="BD3" s="2"/>
    </row>
    <row r="4" spans="1:56" s="1" customFormat="1" ht="18" customHeight="1">
      <c r="A4" s="133"/>
      <c r="B4" s="177" t="str">
        <f>KAPAK!B26</f>
        <v>Genç Erkekler</v>
      </c>
      <c r="C4" s="177"/>
      <c r="D4" s="178" t="str">
        <f>KAPAK!B25</f>
        <v>10000 Metre</v>
      </c>
      <c r="E4" s="178"/>
      <c r="F4" s="179">
        <f>KAPAK!B28</f>
        <v>41819.375</v>
      </c>
      <c r="G4" s="179"/>
      <c r="H4" s="179"/>
      <c r="I4" s="179"/>
      <c r="J4" s="179"/>
      <c r="K4" s="179"/>
      <c r="L4" s="179"/>
      <c r="M4" s="179"/>
      <c r="BD4" s="2"/>
    </row>
    <row r="5" spans="1:56" s="4" customFormat="1" ht="26.25" customHeight="1">
      <c r="A5" s="134"/>
      <c r="B5" s="41" t="s">
        <v>5</v>
      </c>
      <c r="C5" s="37" t="s">
        <v>25</v>
      </c>
      <c r="D5" s="42" t="s">
        <v>1</v>
      </c>
      <c r="E5" s="37" t="s">
        <v>3</v>
      </c>
      <c r="F5" s="37" t="s">
        <v>7</v>
      </c>
      <c r="G5" s="107" t="s">
        <v>6</v>
      </c>
      <c r="H5" s="107" t="s">
        <v>8</v>
      </c>
      <c r="I5" s="107" t="s">
        <v>13</v>
      </c>
      <c r="J5" s="128" t="s">
        <v>29</v>
      </c>
      <c r="K5" s="129" t="s">
        <v>31</v>
      </c>
      <c r="L5" s="129" t="s">
        <v>30</v>
      </c>
      <c r="M5" s="120" t="s">
        <v>38</v>
      </c>
      <c r="N5" s="3"/>
      <c r="O5" s="3"/>
      <c r="P5" s="3"/>
      <c r="Q5" s="3"/>
      <c r="BD5" s="5"/>
    </row>
    <row r="6" spans="1:56" s="1" customFormat="1" ht="15" customHeight="1">
      <c r="A6" s="133"/>
      <c r="B6" s="6"/>
      <c r="C6" s="7"/>
      <c r="D6" s="17">
        <v>66</v>
      </c>
      <c r="E6" s="8" t="s">
        <v>40</v>
      </c>
      <c r="F6" s="9" t="s">
        <v>34</v>
      </c>
      <c r="G6" s="105">
        <v>0.046828703703703706</v>
      </c>
      <c r="H6" s="109">
        <v>0.046828703703703706</v>
      </c>
      <c r="I6" s="105">
        <v>0.046828703703703706</v>
      </c>
      <c r="J6" s="112">
        <v>0.046828703703703706</v>
      </c>
      <c r="K6" s="130"/>
      <c r="L6" s="114"/>
      <c r="M6" s="114"/>
      <c r="N6" s="3"/>
      <c r="BD6" s="2">
        <v>1000</v>
      </c>
    </row>
    <row r="7" spans="1:56" s="1" customFormat="1" ht="15" customHeight="1">
      <c r="A7" s="124">
        <f>IF(AND(C7&lt;&gt;"",M7&lt;&gt;"DQ"),COUNT(M$6:M$88)-(RANK(M7,M$6:M$88)+COUNTIF(M$6:M7,M7))+2,IF(D5&lt;&gt;"",BD7,""))</f>
        <v>2</v>
      </c>
      <c r="B7" s="19">
        <v>2</v>
      </c>
      <c r="C7" s="11" t="s">
        <v>53</v>
      </c>
      <c r="D7" s="18">
        <v>67</v>
      </c>
      <c r="E7" s="12" t="s">
        <v>58</v>
      </c>
      <c r="F7" s="13" t="s">
        <v>36</v>
      </c>
      <c r="G7" s="106">
        <v>0.04836805555555556</v>
      </c>
      <c r="H7" s="110">
        <v>0.04836805555555556</v>
      </c>
      <c r="I7" s="106">
        <v>0.04836805555555556</v>
      </c>
      <c r="J7" s="113">
        <v>0.04836805555555556</v>
      </c>
      <c r="K7" s="131">
        <v>0.08488425925925924</v>
      </c>
      <c r="L7" s="118">
        <v>0.09519675925925927</v>
      </c>
      <c r="M7" s="125">
        <f>IF(C7="","",IF(OR(K7="DQ",L7="DQ"),"DQ",SUM(K7,L7)))</f>
        <v>0.18008101851851852</v>
      </c>
      <c r="N7" s="3"/>
      <c r="BD7" s="2">
        <v>1001</v>
      </c>
    </row>
    <row r="8" spans="1:56" s="1" customFormat="1" ht="15" customHeight="1">
      <c r="A8" s="133"/>
      <c r="B8" s="117"/>
      <c r="C8" s="11"/>
      <c r="D8" s="18" t="s">
        <v>35</v>
      </c>
      <c r="E8" s="12" t="s">
        <v>35</v>
      </c>
      <c r="F8" s="13" t="s">
        <v>36</v>
      </c>
      <c r="G8" s="106" t="s">
        <v>62</v>
      </c>
      <c r="H8" s="110" t="s">
        <v>35</v>
      </c>
      <c r="I8" s="106" t="s">
        <v>35</v>
      </c>
      <c r="J8" s="113" t="s">
        <v>35</v>
      </c>
      <c r="K8" s="132"/>
      <c r="L8" s="115"/>
      <c r="M8" s="115"/>
      <c r="N8" s="3"/>
      <c r="BD8" s="2">
        <v>1002</v>
      </c>
    </row>
    <row r="9" spans="1:56" ht="15" customHeight="1">
      <c r="A9" s="135"/>
      <c r="B9" s="6"/>
      <c r="C9" s="7"/>
      <c r="D9" s="17">
        <v>69</v>
      </c>
      <c r="E9" s="8" t="s">
        <v>41</v>
      </c>
      <c r="F9" s="9" t="s">
        <v>36</v>
      </c>
      <c r="G9" s="105" t="s">
        <v>61</v>
      </c>
      <c r="H9" s="109" t="s">
        <v>61</v>
      </c>
      <c r="I9" s="105" t="s">
        <v>61</v>
      </c>
      <c r="J9" s="112">
        <v>0.03509259259259259</v>
      </c>
      <c r="K9" s="130"/>
      <c r="L9" s="114"/>
      <c r="M9" s="114"/>
      <c r="BD9" s="2">
        <v>1006</v>
      </c>
    </row>
    <row r="10" spans="1:56" ht="15" customHeight="1">
      <c r="A10" s="124">
        <f>IF(AND(C10&lt;&gt;"",M10&lt;&gt;"DQ"),COUNT(M$6:M$88)-(RANK(M10,M$6:M$88)+COUNTIF(M$6:M10,M10))+2,IF(D8&lt;&gt;"",BD10,""))</f>
        <v>1007</v>
      </c>
      <c r="B10" s="19">
        <v>1007</v>
      </c>
      <c r="C10" s="11" t="s">
        <v>54</v>
      </c>
      <c r="D10" s="18">
        <v>71</v>
      </c>
      <c r="E10" s="12" t="s">
        <v>42</v>
      </c>
      <c r="F10" s="13" t="s">
        <v>36</v>
      </c>
      <c r="G10" s="106">
        <v>0.03509259259259259</v>
      </c>
      <c r="H10" s="110">
        <v>0.03509259259259259</v>
      </c>
      <c r="I10" s="106">
        <v>0.03509259259259259</v>
      </c>
      <c r="J10" s="113" t="s">
        <v>35</v>
      </c>
      <c r="K10" s="131">
        <v>0.07565972222222223</v>
      </c>
      <c r="L10" s="118" t="s">
        <v>63</v>
      </c>
      <c r="M10" s="125" t="str">
        <f>IF(C10="","",IF(OR(K10="DQ",L10="DQ"),"DQ",SUM(K10,L10)))</f>
        <v>DQ</v>
      </c>
      <c r="BD10" s="2">
        <v>1007</v>
      </c>
    </row>
    <row r="11" spans="1:56" ht="15" customHeight="1">
      <c r="A11" s="135"/>
      <c r="B11" s="117"/>
      <c r="C11" s="11"/>
      <c r="D11" s="18">
        <v>72</v>
      </c>
      <c r="E11" s="12" t="s">
        <v>43</v>
      </c>
      <c r="F11" s="13" t="s">
        <v>36</v>
      </c>
      <c r="G11" s="106" t="s">
        <v>61</v>
      </c>
      <c r="H11" s="110" t="s">
        <v>61</v>
      </c>
      <c r="I11" s="106" t="s">
        <v>61</v>
      </c>
      <c r="J11" s="113" t="s">
        <v>35</v>
      </c>
      <c r="K11" s="132"/>
      <c r="L11" s="115"/>
      <c r="M11" s="115"/>
      <c r="BD11" s="2">
        <v>1008</v>
      </c>
    </row>
    <row r="12" spans="1:56" ht="15" customHeight="1">
      <c r="A12" s="135"/>
      <c r="B12" s="6"/>
      <c r="C12" s="7"/>
      <c r="D12" s="17">
        <v>73</v>
      </c>
      <c r="E12" s="8" t="s">
        <v>44</v>
      </c>
      <c r="F12" s="9" t="s">
        <v>36</v>
      </c>
      <c r="G12" s="105">
        <v>0.042430555555555555</v>
      </c>
      <c r="H12" s="109">
        <v>0.042430555555555555</v>
      </c>
      <c r="I12" s="105">
        <v>0.042430555555555555</v>
      </c>
      <c r="J12" s="112">
        <v>0.042430555555555555</v>
      </c>
      <c r="K12" s="130"/>
      <c r="L12" s="114"/>
      <c r="M12" s="114"/>
      <c r="BD12" s="2">
        <v>1012</v>
      </c>
    </row>
    <row r="13" spans="1:56" ht="15" customHeight="1">
      <c r="A13" s="124">
        <f>IF(AND(C13&lt;&gt;"",M13&lt;&gt;"DQ"),COUNT(M$6:M$88)-(RANK(M13,M$6:M$88)+COUNTIF(M$6:M13,M13))+2,IF(D11&lt;&gt;"",BD13,""))</f>
        <v>3</v>
      </c>
      <c r="B13" s="19">
        <v>3</v>
      </c>
      <c r="C13" s="11" t="s">
        <v>57</v>
      </c>
      <c r="D13" s="18">
        <v>74</v>
      </c>
      <c r="E13" s="12" t="s">
        <v>45</v>
      </c>
      <c r="F13" s="13" t="s">
        <v>36</v>
      </c>
      <c r="G13" s="106">
        <v>0.0531712962962963</v>
      </c>
      <c r="H13" s="110">
        <v>0.0531712962962963</v>
      </c>
      <c r="I13" s="106">
        <v>0.0531712962962963</v>
      </c>
      <c r="J13" s="113">
        <v>0.0531712962962963</v>
      </c>
      <c r="K13" s="131">
        <v>0.10234953703703704</v>
      </c>
      <c r="L13" s="118">
        <v>0.09560185185185185</v>
      </c>
      <c r="M13" s="125">
        <f>IF(C13="","",IF(OR(K13="DQ",L13="DQ"),"DQ",SUM(K13,L13)))</f>
        <v>0.1979513888888889</v>
      </c>
      <c r="BD13" s="2">
        <v>1013</v>
      </c>
    </row>
    <row r="14" spans="1:56" ht="15" customHeight="1">
      <c r="A14" s="135"/>
      <c r="B14" s="117"/>
      <c r="C14" s="11"/>
      <c r="D14" s="18">
        <v>90</v>
      </c>
      <c r="E14" s="12" t="s">
        <v>56</v>
      </c>
      <c r="F14" s="13" t="s">
        <v>36</v>
      </c>
      <c r="G14" s="106" t="s">
        <v>60</v>
      </c>
      <c r="H14" s="110" t="s">
        <v>35</v>
      </c>
      <c r="I14" s="106" t="s">
        <v>35</v>
      </c>
      <c r="J14" s="113" t="s">
        <v>35</v>
      </c>
      <c r="K14" s="132"/>
      <c r="L14" s="115"/>
      <c r="M14" s="115"/>
      <c r="BD14" s="2">
        <v>1014</v>
      </c>
    </row>
    <row r="15" spans="1:56" ht="15" customHeight="1">
      <c r="A15" s="135"/>
      <c r="B15" s="119"/>
      <c r="C15" s="7"/>
      <c r="D15" s="17">
        <v>75</v>
      </c>
      <c r="E15" s="8" t="s">
        <v>59</v>
      </c>
      <c r="F15" s="9" t="s">
        <v>36</v>
      </c>
      <c r="G15" s="105">
        <v>0.0475462962962963</v>
      </c>
      <c r="H15" s="109">
        <v>0.0475462962962963</v>
      </c>
      <c r="I15" s="105">
        <v>0.0475462962962963</v>
      </c>
      <c r="J15" s="112">
        <v>0.03967592592592593</v>
      </c>
      <c r="K15" s="130"/>
      <c r="L15" s="114"/>
      <c r="M15" s="114"/>
      <c r="BD15" s="2">
        <v>1018</v>
      </c>
    </row>
    <row r="16" spans="1:56" ht="15" customHeight="1">
      <c r="A16" s="124">
        <f>IF(AND(C16&lt;&gt;"",M16&lt;&gt;"DQ"),COUNT(M$6:M$88)-(RANK(M16,M$6:M$88)+COUNTIF(M$6:M16,M16))+2,IF(D14&lt;&gt;"",BD16,""))</f>
        <v>1</v>
      </c>
      <c r="B16" s="19">
        <v>1</v>
      </c>
      <c r="C16" s="11" t="s">
        <v>46</v>
      </c>
      <c r="D16" s="18">
        <v>76</v>
      </c>
      <c r="E16" s="12" t="s">
        <v>47</v>
      </c>
      <c r="F16" s="13" t="s">
        <v>36</v>
      </c>
      <c r="G16" s="106">
        <v>0.043854166666666666</v>
      </c>
      <c r="H16" s="110">
        <v>0.043854166666666666</v>
      </c>
      <c r="I16" s="106">
        <v>0.043854166666666666</v>
      </c>
      <c r="J16" s="113">
        <v>0.043854166666666666</v>
      </c>
      <c r="K16" s="131">
        <v>0.07489583333333333</v>
      </c>
      <c r="L16" s="118">
        <v>0.08353009259259259</v>
      </c>
      <c r="M16" s="125">
        <f>IF(C16="","",IF(OR(K16="DQ",L16="DQ"),"DQ",SUM(K16,L16)))</f>
        <v>0.15842592592592591</v>
      </c>
      <c r="BD16" s="2">
        <v>1019</v>
      </c>
    </row>
    <row r="17" spans="1:56" ht="15" customHeight="1">
      <c r="A17" s="135"/>
      <c r="B17" s="117"/>
      <c r="C17" s="11"/>
      <c r="D17" s="18">
        <v>87</v>
      </c>
      <c r="E17" s="12" t="s">
        <v>48</v>
      </c>
      <c r="F17" s="13" t="s">
        <v>36</v>
      </c>
      <c r="G17" s="106">
        <v>0.03967592592592593</v>
      </c>
      <c r="H17" s="110">
        <v>0.03967592592592593</v>
      </c>
      <c r="I17" s="106">
        <v>0.03967592592592593</v>
      </c>
      <c r="J17" s="113">
        <v>0.0475462962962963</v>
      </c>
      <c r="K17" s="132"/>
      <c r="L17" s="115"/>
      <c r="M17" s="115"/>
      <c r="BD17" s="2">
        <v>1020</v>
      </c>
    </row>
    <row r="18" ht="12.75">
      <c r="BD18" s="2"/>
    </row>
    <row r="19" ht="12.75">
      <c r="BD19" s="2"/>
    </row>
    <row r="20" ht="12.75">
      <c r="BD20" s="2"/>
    </row>
    <row r="21" ht="12.75">
      <c r="BD21" s="2"/>
    </row>
    <row r="22" ht="12.75">
      <c r="BD22" s="2"/>
    </row>
    <row r="23" ht="12.75">
      <c r="BD23" s="2"/>
    </row>
    <row r="24" ht="12.75">
      <c r="BD24" s="2"/>
    </row>
    <row r="25" ht="12.75">
      <c r="BD25" s="2"/>
    </row>
  </sheetData>
  <sheetProtection/>
  <mergeCells count="6">
    <mergeCell ref="B1:M1"/>
    <mergeCell ref="B2:M2"/>
    <mergeCell ref="B3:M3"/>
    <mergeCell ref="B4:C4"/>
    <mergeCell ref="D4:E4"/>
    <mergeCell ref="F4:M4"/>
  </mergeCells>
  <conditionalFormatting sqref="C5">
    <cfRule type="duplicateValues" priority="304" dxfId="81" stopIfTrue="1">
      <formula>AND(COUNTIF($C$5:$C$5,C5)&gt;1,NOT(ISBLANK(C5)))</formula>
    </cfRule>
  </conditionalFormatting>
  <conditionalFormatting sqref="B6 B8:B9 B14:B15 B17 B11:B12">
    <cfRule type="cellIs" priority="294" dxfId="82" operator="greaterThan">
      <formula>1000</formula>
    </cfRule>
  </conditionalFormatting>
  <conditionalFormatting sqref="M6 M8">
    <cfRule type="duplicateValues" priority="635" dxfId="0" stopIfTrue="1">
      <formula>AND(COUNTIF($M$6:$M$6,M6)+COUNTIF($M$8:$M$8,M6)&gt;1,NOT(ISBLANK(M6)))</formula>
    </cfRule>
  </conditionalFormatting>
  <conditionalFormatting sqref="B7">
    <cfRule type="cellIs" priority="293" dxfId="82" operator="greaterThan">
      <formula>1000</formula>
    </cfRule>
  </conditionalFormatting>
  <conditionalFormatting sqref="L6:L8">
    <cfRule type="duplicateValues" priority="263" dxfId="0" stopIfTrue="1">
      <formula>AND(COUNTIF($L$6:$L$8,L6)&gt;1,NOT(ISBLANK(L6)))</formula>
    </cfRule>
  </conditionalFormatting>
  <conditionalFormatting sqref="A7">
    <cfRule type="cellIs" priority="261" dxfId="82" operator="greaterThan">
      <formula>1000</formula>
    </cfRule>
  </conditionalFormatting>
  <conditionalFormatting sqref="A7">
    <cfRule type="cellIs" priority="260" dxfId="82" operator="greaterThan">
      <formula>1000</formula>
    </cfRule>
  </conditionalFormatting>
  <conditionalFormatting sqref="A7">
    <cfRule type="cellIs" priority="259" dxfId="82" operator="greaterThan">
      <formula>1000</formula>
    </cfRule>
  </conditionalFormatting>
  <conditionalFormatting sqref="M9 M11">
    <cfRule type="duplicateValues" priority="258" dxfId="0" stopIfTrue="1">
      <formula>AND(COUNTIF($M$9:$M$9,M9)+COUNTIF($M$11:$M$11,M9)&gt;1,NOT(ISBLANK(M9)))</formula>
    </cfRule>
  </conditionalFormatting>
  <conditionalFormatting sqref="L9:L11">
    <cfRule type="duplicateValues" priority="257" dxfId="0" stopIfTrue="1">
      <formula>AND(COUNTIF($L$9:$L$11,L9)&gt;1,NOT(ISBLANK(L9)))</formula>
    </cfRule>
  </conditionalFormatting>
  <conditionalFormatting sqref="M12 M14">
    <cfRule type="duplicateValues" priority="256" dxfId="0" stopIfTrue="1">
      <formula>AND(COUNTIF($M$12:$M$12,M12)+COUNTIF($M$14:$M$14,M12)&gt;1,NOT(ISBLANK(M12)))</formula>
    </cfRule>
  </conditionalFormatting>
  <conditionalFormatting sqref="L12:L14">
    <cfRule type="duplicateValues" priority="255" dxfId="0" stopIfTrue="1">
      <formula>AND(COUNTIF($L$12:$L$14,L12)&gt;1,NOT(ISBLANK(L12)))</formula>
    </cfRule>
  </conditionalFormatting>
  <conditionalFormatting sqref="M15 M17">
    <cfRule type="duplicateValues" priority="254" dxfId="0" stopIfTrue="1">
      <formula>AND(COUNTIF($M$15:$M$15,M15)+COUNTIF($M$17:$M$17,M15)&gt;1,NOT(ISBLANK(M15)))</formula>
    </cfRule>
  </conditionalFormatting>
  <conditionalFormatting sqref="L15:L17">
    <cfRule type="duplicateValues" priority="253" dxfId="0" stopIfTrue="1">
      <formula>AND(COUNTIF($L$15:$L$17,L15)&gt;1,NOT(ISBLANK(L15)))</formula>
    </cfRule>
  </conditionalFormatting>
  <conditionalFormatting sqref="A10">
    <cfRule type="cellIs" priority="200" dxfId="82" operator="greaterThan">
      <formula>1000</formula>
    </cfRule>
  </conditionalFormatting>
  <conditionalFormatting sqref="A10">
    <cfRule type="cellIs" priority="199" dxfId="82" operator="greaterThan">
      <formula>1000</formula>
    </cfRule>
  </conditionalFormatting>
  <conditionalFormatting sqref="A10">
    <cfRule type="cellIs" priority="198" dxfId="82" operator="greaterThan">
      <formula>1000</formula>
    </cfRule>
  </conditionalFormatting>
  <conditionalFormatting sqref="B10">
    <cfRule type="cellIs" priority="113" dxfId="82" operator="greaterThan">
      <formula>1000</formula>
    </cfRule>
  </conditionalFormatting>
  <conditionalFormatting sqref="A13">
    <cfRule type="cellIs" priority="112" dxfId="82" operator="greaterThan">
      <formula>1000</formula>
    </cfRule>
  </conditionalFormatting>
  <conditionalFormatting sqref="A13">
    <cfRule type="cellIs" priority="111" dxfId="82" operator="greaterThan">
      <formula>1000</formula>
    </cfRule>
  </conditionalFormatting>
  <conditionalFormatting sqref="A13">
    <cfRule type="cellIs" priority="110" dxfId="82" operator="greaterThan">
      <formula>1000</formula>
    </cfRule>
  </conditionalFormatting>
  <conditionalFormatting sqref="B13">
    <cfRule type="cellIs" priority="109" dxfId="82" operator="greaterThan">
      <formula>1000</formula>
    </cfRule>
  </conditionalFormatting>
  <conditionalFormatting sqref="A16">
    <cfRule type="cellIs" priority="108" dxfId="82" operator="greaterThan">
      <formula>1000</formula>
    </cfRule>
  </conditionalFormatting>
  <conditionalFormatting sqref="A16">
    <cfRule type="cellIs" priority="107" dxfId="82" operator="greaterThan">
      <formula>1000</formula>
    </cfRule>
  </conditionalFormatting>
  <conditionalFormatting sqref="A16">
    <cfRule type="cellIs" priority="106" dxfId="82" operator="greaterThan">
      <formula>1000</formula>
    </cfRule>
  </conditionalFormatting>
  <conditionalFormatting sqref="B16">
    <cfRule type="cellIs" priority="105" dxfId="82" operator="greaterThan">
      <formula>1000</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60"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J17"/>
  <sheetViews>
    <sheetView view="pageBreakPreview" zoomScaleSheetLayoutView="100" zoomScalePageLayoutView="0" workbookViewId="0" topLeftCell="A1">
      <selection activeCell="L10" sqref="L10"/>
    </sheetView>
  </sheetViews>
  <sheetFormatPr defaultColWidth="9.00390625" defaultRowHeight="12.75"/>
  <cols>
    <col min="1" max="1" width="6.625" style="15" customWidth="1"/>
    <col min="2" max="2" width="30.75390625" style="14" customWidth="1"/>
    <col min="3" max="3" width="7.625" style="14" customWidth="1"/>
    <col min="4" max="4" width="24.25390625" style="14" customWidth="1"/>
    <col min="5" max="5" width="5.875" style="14" hidden="1" customWidth="1"/>
    <col min="6" max="6" width="11.375" style="108" hidden="1" customWidth="1"/>
    <col min="7" max="7" width="11.00390625" style="108" customWidth="1"/>
    <col min="8" max="8" width="11.00390625" style="108" hidden="1" customWidth="1"/>
    <col min="9" max="9" width="11.00390625" style="108" customWidth="1"/>
    <col min="10" max="10" width="10.125" style="116" hidden="1" customWidth="1"/>
    <col min="11" max="16384" width="9.125" style="14" customWidth="1"/>
  </cols>
  <sheetData>
    <row r="1" spans="1:10" s="1" customFormat="1" ht="30" customHeight="1">
      <c r="A1" s="174" t="str">
        <f>KAPAK!A2</f>
        <v>Türkiye Atletizm Federasyonu
Sakarya Atletizm İl Temsilciliği</v>
      </c>
      <c r="B1" s="174"/>
      <c r="C1" s="174"/>
      <c r="D1" s="174"/>
      <c r="E1" s="174"/>
      <c r="F1" s="174"/>
      <c r="G1" s="174"/>
      <c r="H1" s="174"/>
      <c r="I1" s="174"/>
      <c r="J1" s="174"/>
    </row>
    <row r="2" spans="1:10" s="1" customFormat="1" ht="14.25">
      <c r="A2" s="180" t="str">
        <f>KAPAK!B24</f>
        <v>Türkiye Kulüpler Arası Yürüyüş Ligi 2.Kademe (FİNAL)Yarışmaları</v>
      </c>
      <c r="B2" s="180"/>
      <c r="C2" s="180"/>
      <c r="D2" s="180"/>
      <c r="E2" s="180"/>
      <c r="F2" s="180"/>
      <c r="G2" s="180"/>
      <c r="H2" s="180"/>
      <c r="I2" s="180"/>
      <c r="J2" s="180"/>
    </row>
    <row r="3" spans="1:10" s="1" customFormat="1" ht="14.25">
      <c r="A3" s="181" t="str">
        <f>KAPAK!B27</f>
        <v>Sakarya</v>
      </c>
      <c r="B3" s="181"/>
      <c r="C3" s="181"/>
      <c r="D3" s="181"/>
      <c r="E3" s="181"/>
      <c r="F3" s="181"/>
      <c r="G3" s="181"/>
      <c r="H3" s="181"/>
      <c r="I3" s="181"/>
      <c r="J3" s="181"/>
    </row>
    <row r="4" spans="1:10" s="1" customFormat="1" ht="17.25" customHeight="1">
      <c r="A4" s="177" t="str">
        <f>KAPAK!B26</f>
        <v>Genç Erkekler</v>
      </c>
      <c r="B4" s="177"/>
      <c r="C4" s="178" t="str">
        <f>KAPAK!B25</f>
        <v>10000 Metre</v>
      </c>
      <c r="D4" s="178"/>
      <c r="E4" s="36"/>
      <c r="F4" s="179">
        <f>KAPAK!B28</f>
        <v>41819.375</v>
      </c>
      <c r="G4" s="179"/>
      <c r="H4" s="179"/>
      <c r="I4" s="179"/>
      <c r="J4" s="179"/>
    </row>
    <row r="5" spans="1:10" s="4" customFormat="1" ht="29.25" customHeight="1">
      <c r="A5" s="41" t="s">
        <v>5</v>
      </c>
      <c r="B5" s="37" t="s">
        <v>25</v>
      </c>
      <c r="C5" s="42" t="s">
        <v>1</v>
      </c>
      <c r="D5" s="37" t="s">
        <v>3</v>
      </c>
      <c r="E5" s="37" t="s">
        <v>7</v>
      </c>
      <c r="F5" s="107" t="s">
        <v>6</v>
      </c>
      <c r="G5" s="111" t="s">
        <v>13</v>
      </c>
      <c r="H5" s="123" t="s">
        <v>31</v>
      </c>
      <c r="I5" s="123" t="s">
        <v>30</v>
      </c>
      <c r="J5" s="107" t="s">
        <v>28</v>
      </c>
    </row>
    <row r="6" spans="1:10" s="1" customFormat="1" ht="14.25" customHeight="1">
      <c r="A6" s="6"/>
      <c r="B6" s="7"/>
      <c r="C6" s="38">
        <v>75</v>
      </c>
      <c r="D6" s="8" t="s">
        <v>59</v>
      </c>
      <c r="E6" s="9" t="s">
        <v>36</v>
      </c>
      <c r="F6" s="105">
        <v>0.0475462962962963</v>
      </c>
      <c r="G6" s="112">
        <v>0.0475462962962963</v>
      </c>
      <c r="H6" s="121"/>
      <c r="I6" s="121"/>
      <c r="J6" s="114"/>
    </row>
    <row r="7" spans="1:10" s="1" customFormat="1" ht="14.25" customHeight="1">
      <c r="A7" s="10">
        <v>1</v>
      </c>
      <c r="B7" s="11" t="s">
        <v>46</v>
      </c>
      <c r="C7" s="39">
        <v>76</v>
      </c>
      <c r="D7" s="12" t="s">
        <v>47</v>
      </c>
      <c r="E7" s="13" t="s">
        <v>36</v>
      </c>
      <c r="F7" s="106">
        <v>0.043854166666666666</v>
      </c>
      <c r="G7" s="113">
        <v>0.043854166666666666</v>
      </c>
      <c r="H7" s="115">
        <v>0.07489583333333333</v>
      </c>
      <c r="I7" s="115">
        <v>0.08353009259259259</v>
      </c>
      <c r="J7" s="115">
        <f>IF(A7="","",VLOOKUP(A7,'TAKIM KAYIT'!$B$6:$N$17,12,FALSE))</f>
        <v>0.15842592592592591</v>
      </c>
    </row>
    <row r="8" spans="1:10" s="1" customFormat="1" ht="14.25" customHeight="1">
      <c r="A8" s="40"/>
      <c r="B8" s="11" t="s">
        <v>62</v>
      </c>
      <c r="C8" s="39">
        <v>87</v>
      </c>
      <c r="D8" s="12" t="s">
        <v>48</v>
      </c>
      <c r="E8" s="13" t="s">
        <v>36</v>
      </c>
      <c r="F8" s="106">
        <v>0.03967592592592593</v>
      </c>
      <c r="G8" s="113">
        <v>0.03967592592592593</v>
      </c>
      <c r="H8" s="122"/>
      <c r="I8" s="122"/>
      <c r="J8" s="115"/>
    </row>
    <row r="9" spans="1:10" ht="14.25" customHeight="1">
      <c r="A9" s="6"/>
      <c r="B9" s="7"/>
      <c r="C9" s="38">
        <v>66</v>
      </c>
      <c r="D9" s="8" t="s">
        <v>40</v>
      </c>
      <c r="E9" s="9" t="s">
        <v>34</v>
      </c>
      <c r="F9" s="105">
        <v>0.046828703703703706</v>
      </c>
      <c r="G9" s="112">
        <v>0.046828703703703706</v>
      </c>
      <c r="H9" s="121"/>
      <c r="I9" s="121"/>
      <c r="J9" s="114"/>
    </row>
    <row r="10" spans="1:10" ht="14.25" customHeight="1">
      <c r="A10" s="10">
        <v>2</v>
      </c>
      <c r="B10" s="11" t="s">
        <v>53</v>
      </c>
      <c r="C10" s="39">
        <v>67</v>
      </c>
      <c r="D10" s="12" t="s">
        <v>58</v>
      </c>
      <c r="E10" s="13" t="s">
        <v>36</v>
      </c>
      <c r="F10" s="106">
        <v>0.04836805555555556</v>
      </c>
      <c r="G10" s="113">
        <v>0.04836805555555556</v>
      </c>
      <c r="H10" s="115">
        <v>0.08488425925925924</v>
      </c>
      <c r="I10" s="115">
        <v>0.09519675925925927</v>
      </c>
      <c r="J10" s="115">
        <f>IF(A10="","",VLOOKUP(A10,'TAKIM KAYIT'!$B$6:$N$17,12,FALSE))</f>
        <v>0.18008101851851852</v>
      </c>
    </row>
    <row r="11" spans="1:10" ht="14.25" customHeight="1">
      <c r="A11" s="40"/>
      <c r="B11" s="11"/>
      <c r="C11" s="39" t="s">
        <v>35</v>
      </c>
      <c r="D11" s="12" t="s">
        <v>35</v>
      </c>
      <c r="E11" s="13" t="s">
        <v>36</v>
      </c>
      <c r="F11" s="106" t="s">
        <v>62</v>
      </c>
      <c r="G11" s="113" t="s">
        <v>35</v>
      </c>
      <c r="H11" s="122"/>
      <c r="I11" s="122"/>
      <c r="J11" s="115"/>
    </row>
    <row r="12" spans="1:10" ht="14.25" customHeight="1">
      <c r="A12" s="6"/>
      <c r="B12" s="7"/>
      <c r="C12" s="38">
        <v>73</v>
      </c>
      <c r="D12" s="8" t="s">
        <v>44</v>
      </c>
      <c r="E12" s="9" t="s">
        <v>36</v>
      </c>
      <c r="F12" s="105">
        <v>0.042430555555555555</v>
      </c>
      <c r="G12" s="112">
        <v>0.042430555555555555</v>
      </c>
      <c r="H12" s="121"/>
      <c r="I12" s="121"/>
      <c r="J12" s="114"/>
    </row>
    <row r="13" spans="1:10" ht="14.25" customHeight="1">
      <c r="A13" s="10">
        <v>3</v>
      </c>
      <c r="B13" s="11" t="s">
        <v>57</v>
      </c>
      <c r="C13" s="39">
        <v>74</v>
      </c>
      <c r="D13" s="12" t="s">
        <v>45</v>
      </c>
      <c r="E13" s="13" t="s">
        <v>36</v>
      </c>
      <c r="F13" s="106">
        <v>0.0531712962962963</v>
      </c>
      <c r="G13" s="113">
        <v>0.0531712962962963</v>
      </c>
      <c r="H13" s="115">
        <v>0.10234953703703704</v>
      </c>
      <c r="I13" s="115">
        <v>0.09560185185185185</v>
      </c>
      <c r="J13" s="115">
        <f>IF(A13="","",VLOOKUP(A13,'TAKIM KAYIT'!$B$6:$N$17,12,FALSE))</f>
        <v>0.1979513888888889</v>
      </c>
    </row>
    <row r="14" spans="1:10" ht="14.25" customHeight="1">
      <c r="A14" s="40"/>
      <c r="B14" s="11"/>
      <c r="C14" s="39">
        <v>90</v>
      </c>
      <c r="D14" s="12" t="s">
        <v>56</v>
      </c>
      <c r="E14" s="13" t="s">
        <v>36</v>
      </c>
      <c r="F14" s="106" t="s">
        <v>60</v>
      </c>
      <c r="G14" s="113" t="s">
        <v>35</v>
      </c>
      <c r="H14" s="122"/>
      <c r="I14" s="122"/>
      <c r="J14" s="115"/>
    </row>
    <row r="15" spans="1:10" ht="14.25" customHeight="1">
      <c r="A15" s="6"/>
      <c r="B15" s="7"/>
      <c r="C15" s="38">
        <v>69</v>
      </c>
      <c r="D15" s="8" t="s">
        <v>41</v>
      </c>
      <c r="E15" s="9" t="s">
        <v>36</v>
      </c>
      <c r="F15" s="105" t="s">
        <v>61</v>
      </c>
      <c r="G15" s="112" t="s">
        <v>61</v>
      </c>
      <c r="H15" s="121"/>
      <c r="I15" s="121"/>
      <c r="J15" s="114"/>
    </row>
    <row r="16" spans="1:10" ht="14.25" customHeight="1">
      <c r="A16" s="10">
        <v>1007</v>
      </c>
      <c r="B16" s="11" t="s">
        <v>54</v>
      </c>
      <c r="C16" s="39">
        <v>71</v>
      </c>
      <c r="D16" s="12" t="s">
        <v>42</v>
      </c>
      <c r="E16" s="13" t="s">
        <v>36</v>
      </c>
      <c r="F16" s="106">
        <v>0.03509259259259259</v>
      </c>
      <c r="G16" s="113">
        <v>0.03509259259259259</v>
      </c>
      <c r="H16" s="115">
        <v>0.07565972222222223</v>
      </c>
      <c r="I16" s="115" t="s">
        <v>63</v>
      </c>
      <c r="J16" s="115" t="str">
        <f>IF(A16="","",VLOOKUP(A16,'TAKIM KAYIT'!$B$6:$N$17,12,FALSE))</f>
        <v>DQ</v>
      </c>
    </row>
    <row r="17" spans="1:10" ht="14.25" customHeight="1">
      <c r="A17" s="40"/>
      <c r="B17" s="11"/>
      <c r="C17" s="39">
        <v>72</v>
      </c>
      <c r="D17" s="12" t="s">
        <v>43</v>
      </c>
      <c r="E17" s="13" t="s">
        <v>36</v>
      </c>
      <c r="F17" s="106" t="s">
        <v>61</v>
      </c>
      <c r="G17" s="113" t="s">
        <v>61</v>
      </c>
      <c r="H17" s="122"/>
      <c r="I17" s="122"/>
      <c r="J17" s="115"/>
    </row>
  </sheetData>
  <sheetProtection/>
  <mergeCells count="6">
    <mergeCell ref="F4:J4"/>
    <mergeCell ref="A2:J2"/>
    <mergeCell ref="A1:J1"/>
    <mergeCell ref="A3:J3"/>
    <mergeCell ref="A4:B4"/>
    <mergeCell ref="C4:D4"/>
  </mergeCells>
  <conditionalFormatting sqref="B5">
    <cfRule type="duplicateValues" priority="147" dxfId="81" stopIfTrue="1">
      <formula>AND(COUNTIF($B$5:$B$5,B5)&gt;1,NOT(ISBLANK(B5)))</formula>
    </cfRule>
  </conditionalFormatting>
  <conditionalFormatting sqref="A6:A15 A17">
    <cfRule type="cellIs" priority="144" dxfId="82" operator="greaterThan">
      <formula>1000</formula>
    </cfRule>
    <cfRule type="cellIs" priority="145" dxfId="81" operator="greaterThan">
      <formula>"&gt;1000"</formula>
    </cfRule>
  </conditionalFormatting>
  <conditionalFormatting sqref="J6:J8">
    <cfRule type="duplicateValues" priority="631" dxfId="0" stopIfTrue="1">
      <formula>AND(COUNTIF($J$6:$J$8,J6)&gt;1,NOT(ISBLANK(J6)))</formula>
    </cfRule>
  </conditionalFormatting>
  <conditionalFormatting sqref="A16">
    <cfRule type="cellIs" priority="142" dxfId="82" operator="greaterThan">
      <formula>1000</formula>
    </cfRule>
    <cfRule type="cellIs" priority="143" dxfId="81" operator="greaterThan">
      <formula>"&gt;1000"</formula>
    </cfRule>
  </conditionalFormatting>
  <conditionalFormatting sqref="I7">
    <cfRule type="duplicateValues" priority="89" dxfId="0" stopIfTrue="1">
      <formula>AND(COUNTIF($I$7:$I$7,I7)&gt;1,NOT(ISBLANK(I7)))</formula>
    </cfRule>
  </conditionalFormatting>
  <conditionalFormatting sqref="H7">
    <cfRule type="duplicateValues" priority="88" dxfId="0" stopIfTrue="1">
      <formula>AND(COUNTIF($H$7:$H$7,H7)&gt;1,NOT(ISBLANK(H7)))</formula>
    </cfRule>
  </conditionalFormatting>
  <conditionalFormatting sqref="J9:J11">
    <cfRule type="duplicateValues" priority="87" dxfId="0" stopIfTrue="1">
      <formula>AND(COUNTIF($J$9:$J$11,J9)&gt;1,NOT(ISBLANK(J9)))</formula>
    </cfRule>
  </conditionalFormatting>
  <conditionalFormatting sqref="I10">
    <cfRule type="duplicateValues" priority="86" dxfId="0" stopIfTrue="1">
      <formula>AND(COUNTIF($I$10:$I$10,I10)&gt;1,NOT(ISBLANK(I10)))</formula>
    </cfRule>
  </conditionalFormatting>
  <conditionalFormatting sqref="H10">
    <cfRule type="duplicateValues" priority="85" dxfId="0" stopIfTrue="1">
      <formula>AND(COUNTIF($H$10:$H$10,H10)&gt;1,NOT(ISBLANK(H10)))</formula>
    </cfRule>
  </conditionalFormatting>
  <conditionalFormatting sqref="J12:J14">
    <cfRule type="duplicateValues" priority="84" dxfId="0" stopIfTrue="1">
      <formula>AND(COUNTIF($J$12:$J$14,J12)&gt;1,NOT(ISBLANK(J12)))</formula>
    </cfRule>
  </conditionalFormatting>
  <conditionalFormatting sqref="I13">
    <cfRule type="duplicateValues" priority="83" dxfId="0" stopIfTrue="1">
      <formula>AND(COUNTIF($I$13:$I$13,I13)&gt;1,NOT(ISBLANK(I13)))</formula>
    </cfRule>
  </conditionalFormatting>
  <conditionalFormatting sqref="H13">
    <cfRule type="duplicateValues" priority="82" dxfId="0" stopIfTrue="1">
      <formula>AND(COUNTIF($H$13:$H$13,H13)&gt;1,NOT(ISBLANK(H13)))</formula>
    </cfRule>
  </conditionalFormatting>
  <conditionalFormatting sqref="J15:J17">
    <cfRule type="duplicateValues" priority="81" dxfId="0" stopIfTrue="1">
      <formula>AND(COUNTIF($J$15:$J$17,J15)&gt;1,NOT(ISBLANK(J15)))</formula>
    </cfRule>
  </conditionalFormatting>
  <conditionalFormatting sqref="I16">
    <cfRule type="duplicateValues" priority="80" dxfId="0" stopIfTrue="1">
      <formula>AND(COUNTIF($I$16:$I$16,I16)&gt;1,NOT(ISBLANK(I16)))</formula>
    </cfRule>
  </conditionalFormatting>
  <conditionalFormatting sqref="H16">
    <cfRule type="duplicateValues" priority="79" dxfId="0" stopIfTrue="1">
      <formula>AND(COUNTIF($H$16:$H$16,H16)&gt;1,NOT(ISBLANK(H16)))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86" r:id="rId2"/>
  <drawing r:id="rId1"/>
</worksheet>
</file>

<file path=xl/worksheets/sheet6.xml><?xml version="1.0" encoding="utf-8"?>
<worksheet xmlns="http://schemas.openxmlformats.org/spreadsheetml/2006/main" xmlns:r="http://schemas.openxmlformats.org/officeDocument/2006/relationships">
  <sheetPr>
    <tabColor rgb="FF00B0F0"/>
  </sheetPr>
  <dimension ref="A1:J17"/>
  <sheetViews>
    <sheetView tabSelected="1" view="pageBreakPreview" zoomScaleSheetLayoutView="100" zoomScalePageLayoutView="0" workbookViewId="0" topLeftCell="A1">
      <selection activeCell="N7" sqref="N7"/>
    </sheetView>
  </sheetViews>
  <sheetFormatPr defaultColWidth="9.00390625" defaultRowHeight="12.75"/>
  <cols>
    <col min="1" max="1" width="6.625" style="15" customWidth="1"/>
    <col min="2" max="2" width="30.75390625" style="14" customWidth="1"/>
    <col min="3" max="3" width="7.625" style="14" customWidth="1"/>
    <col min="4" max="4" width="24.25390625" style="14" customWidth="1"/>
    <col min="5" max="5" width="5.875" style="14" hidden="1" customWidth="1"/>
    <col min="6" max="6" width="11.375" style="108" hidden="1" customWidth="1"/>
    <col min="7" max="9" width="11.00390625" style="108" customWidth="1"/>
    <col min="10" max="10" width="10.125" style="116" bestFit="1" customWidth="1"/>
    <col min="11" max="16384" width="9.125" style="14" customWidth="1"/>
  </cols>
  <sheetData>
    <row r="1" spans="1:10" s="1" customFormat="1" ht="30" customHeight="1">
      <c r="A1" s="174" t="str">
        <f>KAPAK!A2</f>
        <v>Türkiye Atletizm Federasyonu
Sakarya Atletizm İl Temsilciliği</v>
      </c>
      <c r="B1" s="174"/>
      <c r="C1" s="174"/>
      <c r="D1" s="174"/>
      <c r="E1" s="174"/>
      <c r="F1" s="174"/>
      <c r="G1" s="174"/>
      <c r="H1" s="174"/>
      <c r="I1" s="174"/>
      <c r="J1" s="174"/>
    </row>
    <row r="2" spans="1:10" s="1" customFormat="1" ht="14.25">
      <c r="A2" s="180" t="str">
        <f>KAPAK!B24</f>
        <v>Türkiye Kulüpler Arası Yürüyüş Ligi 2.Kademe (FİNAL)Yarışmaları</v>
      </c>
      <c r="B2" s="180"/>
      <c r="C2" s="180"/>
      <c r="D2" s="180"/>
      <c r="E2" s="180"/>
      <c r="F2" s="180"/>
      <c r="G2" s="180"/>
      <c r="H2" s="180"/>
      <c r="I2" s="180"/>
      <c r="J2" s="180"/>
    </row>
    <row r="3" spans="1:10" s="1" customFormat="1" ht="14.25">
      <c r="A3" s="181" t="str">
        <f>KAPAK!B27</f>
        <v>Sakarya</v>
      </c>
      <c r="B3" s="181"/>
      <c r="C3" s="181"/>
      <c r="D3" s="181"/>
      <c r="E3" s="181"/>
      <c r="F3" s="181"/>
      <c r="G3" s="181"/>
      <c r="H3" s="181"/>
      <c r="I3" s="181"/>
      <c r="J3" s="181"/>
    </row>
    <row r="4" spans="1:10" s="1" customFormat="1" ht="17.25" customHeight="1">
      <c r="A4" s="177" t="str">
        <f>KAPAK!B26</f>
        <v>Genç Erkekler</v>
      </c>
      <c r="B4" s="177"/>
      <c r="C4" s="178" t="str">
        <f>KAPAK!B25</f>
        <v>10000 Metre</v>
      </c>
      <c r="D4" s="178"/>
      <c r="E4" s="36"/>
      <c r="F4" s="179">
        <f>KAPAK!B28</f>
        <v>41819.375</v>
      </c>
      <c r="G4" s="179"/>
      <c r="H4" s="179"/>
      <c r="I4" s="179"/>
      <c r="J4" s="179"/>
    </row>
    <row r="5" spans="1:10" s="4" customFormat="1" ht="29.25" customHeight="1">
      <c r="A5" s="41" t="s">
        <v>5</v>
      </c>
      <c r="B5" s="37" t="s">
        <v>25</v>
      </c>
      <c r="C5" s="42" t="s">
        <v>1</v>
      </c>
      <c r="D5" s="37" t="s">
        <v>3</v>
      </c>
      <c r="E5" s="37" t="s">
        <v>7</v>
      </c>
      <c r="F5" s="107" t="s">
        <v>6</v>
      </c>
      <c r="G5" s="111" t="s">
        <v>13</v>
      </c>
      <c r="H5" s="123" t="s">
        <v>31</v>
      </c>
      <c r="I5" s="123" t="s">
        <v>30</v>
      </c>
      <c r="J5" s="107" t="s">
        <v>37</v>
      </c>
    </row>
    <row r="6" spans="1:10" s="1" customFormat="1" ht="14.25" customHeight="1">
      <c r="A6" s="6"/>
      <c r="B6" s="7"/>
      <c r="C6" s="38">
        <v>75</v>
      </c>
      <c r="D6" s="8" t="s">
        <v>59</v>
      </c>
      <c r="E6" s="9" t="s">
        <v>36</v>
      </c>
      <c r="F6" s="105">
        <v>0.0475462962962963</v>
      </c>
      <c r="G6" s="112">
        <v>0.0475462962962963</v>
      </c>
      <c r="H6" s="121"/>
      <c r="I6" s="121"/>
      <c r="J6" s="114"/>
    </row>
    <row r="7" spans="1:10" s="1" customFormat="1" ht="14.25" customHeight="1">
      <c r="A7" s="40">
        <v>1</v>
      </c>
      <c r="B7" s="11" t="s">
        <v>46</v>
      </c>
      <c r="C7" s="39">
        <v>76</v>
      </c>
      <c r="D7" s="12" t="s">
        <v>47</v>
      </c>
      <c r="E7" s="13" t="s">
        <v>36</v>
      </c>
      <c r="F7" s="106">
        <v>0.043854166666666666</v>
      </c>
      <c r="G7" s="113">
        <v>0.043854166666666666</v>
      </c>
      <c r="H7" s="126">
        <v>0.07489583333333333</v>
      </c>
      <c r="I7" s="126">
        <v>0.08353009259259259</v>
      </c>
      <c r="J7" s="127">
        <v>0.15842592592592591</v>
      </c>
    </row>
    <row r="8" spans="1:10" s="1" customFormat="1" ht="14.25" customHeight="1">
      <c r="A8" s="40"/>
      <c r="B8" s="11" t="s">
        <v>62</v>
      </c>
      <c r="C8" s="39">
        <v>87</v>
      </c>
      <c r="D8" s="12" t="s">
        <v>48</v>
      </c>
      <c r="E8" s="13" t="s">
        <v>36</v>
      </c>
      <c r="F8" s="106">
        <v>0.03967592592592593</v>
      </c>
      <c r="G8" s="113">
        <v>0.03967592592592593</v>
      </c>
      <c r="H8" s="122"/>
      <c r="I8" s="122"/>
      <c r="J8" s="115"/>
    </row>
    <row r="9" spans="1:10" ht="14.25" customHeight="1">
      <c r="A9" s="6"/>
      <c r="B9" s="7"/>
      <c r="C9" s="38">
        <v>66</v>
      </c>
      <c r="D9" s="8" t="s">
        <v>40</v>
      </c>
      <c r="E9" s="9" t="s">
        <v>34</v>
      </c>
      <c r="F9" s="105">
        <v>0.046828703703703706</v>
      </c>
      <c r="G9" s="112">
        <v>0.046828703703703706</v>
      </c>
      <c r="H9" s="121"/>
      <c r="I9" s="121"/>
      <c r="J9" s="114"/>
    </row>
    <row r="10" spans="1:10" ht="14.25" customHeight="1">
      <c r="A10" s="40">
        <v>2</v>
      </c>
      <c r="B10" s="11" t="s">
        <v>53</v>
      </c>
      <c r="C10" s="39">
        <v>67</v>
      </c>
      <c r="D10" s="12" t="s">
        <v>58</v>
      </c>
      <c r="E10" s="13" t="s">
        <v>36</v>
      </c>
      <c r="F10" s="106">
        <v>0.04836805555555556</v>
      </c>
      <c r="G10" s="113">
        <v>0.04836805555555556</v>
      </c>
      <c r="H10" s="126">
        <v>0.08488425925925924</v>
      </c>
      <c r="I10" s="126">
        <v>0.09519675925925927</v>
      </c>
      <c r="J10" s="127">
        <v>0.18008101851851852</v>
      </c>
    </row>
    <row r="11" spans="1:10" ht="14.25" customHeight="1">
      <c r="A11" s="40"/>
      <c r="B11" s="11" t="s">
        <v>62</v>
      </c>
      <c r="C11" s="39" t="s">
        <v>35</v>
      </c>
      <c r="D11" s="12" t="s">
        <v>35</v>
      </c>
      <c r="E11" s="13" t="s">
        <v>36</v>
      </c>
      <c r="F11" s="106" t="s">
        <v>62</v>
      </c>
      <c r="G11" s="113" t="s">
        <v>35</v>
      </c>
      <c r="H11" s="122"/>
      <c r="I11" s="122"/>
      <c r="J11" s="115"/>
    </row>
    <row r="12" spans="1:10" ht="14.25" customHeight="1">
      <c r="A12" s="6"/>
      <c r="B12" s="7"/>
      <c r="C12" s="38">
        <v>73</v>
      </c>
      <c r="D12" s="8" t="s">
        <v>44</v>
      </c>
      <c r="E12" s="9" t="s">
        <v>36</v>
      </c>
      <c r="F12" s="105">
        <v>0.042430555555555555</v>
      </c>
      <c r="G12" s="112">
        <v>0.042430555555555555</v>
      </c>
      <c r="H12" s="121"/>
      <c r="I12" s="121"/>
      <c r="J12" s="114"/>
    </row>
    <row r="13" spans="1:10" ht="14.25" customHeight="1">
      <c r="A13" s="40">
        <v>3</v>
      </c>
      <c r="B13" s="11" t="s">
        <v>57</v>
      </c>
      <c r="C13" s="39">
        <v>74</v>
      </c>
      <c r="D13" s="12" t="s">
        <v>45</v>
      </c>
      <c r="E13" s="13" t="s">
        <v>36</v>
      </c>
      <c r="F13" s="106">
        <v>0.0531712962962963</v>
      </c>
      <c r="G13" s="113">
        <v>0.0531712962962963</v>
      </c>
      <c r="H13" s="126">
        <v>0.10234953703703704</v>
      </c>
      <c r="I13" s="126">
        <v>0.09560185185185185</v>
      </c>
      <c r="J13" s="127">
        <v>0.1979513888888889</v>
      </c>
    </row>
    <row r="14" spans="1:10" ht="14.25" customHeight="1">
      <c r="A14" s="40"/>
      <c r="B14" s="11" t="s">
        <v>62</v>
      </c>
      <c r="C14" s="39">
        <v>90</v>
      </c>
      <c r="D14" s="12" t="s">
        <v>56</v>
      </c>
      <c r="E14" s="13" t="s">
        <v>36</v>
      </c>
      <c r="F14" s="106" t="s">
        <v>60</v>
      </c>
      <c r="G14" s="113" t="s">
        <v>35</v>
      </c>
      <c r="H14" s="122"/>
      <c r="I14" s="122"/>
      <c r="J14" s="115"/>
    </row>
    <row r="15" spans="1:10" ht="14.25" customHeight="1">
      <c r="A15" s="6"/>
      <c r="B15" s="7"/>
      <c r="C15" s="38">
        <v>69</v>
      </c>
      <c r="D15" s="8" t="s">
        <v>41</v>
      </c>
      <c r="E15" s="9" t="s">
        <v>36</v>
      </c>
      <c r="F15" s="105" t="s">
        <v>61</v>
      </c>
      <c r="G15" s="112" t="s">
        <v>61</v>
      </c>
      <c r="H15" s="121"/>
      <c r="I15" s="121"/>
      <c r="J15" s="114"/>
    </row>
    <row r="16" spans="1:10" ht="14.25" customHeight="1">
      <c r="A16" s="40">
        <v>1007</v>
      </c>
      <c r="B16" s="11" t="s">
        <v>54</v>
      </c>
      <c r="C16" s="39">
        <v>71</v>
      </c>
      <c r="D16" s="12" t="s">
        <v>42</v>
      </c>
      <c r="E16" s="13" t="s">
        <v>36</v>
      </c>
      <c r="F16" s="106">
        <v>0.03509259259259259</v>
      </c>
      <c r="G16" s="113">
        <v>0.03509259259259259</v>
      </c>
      <c r="H16" s="126">
        <v>0.07565972222222223</v>
      </c>
      <c r="I16" s="126" t="s">
        <v>63</v>
      </c>
      <c r="J16" s="127" t="s">
        <v>63</v>
      </c>
    </row>
    <row r="17" spans="1:10" ht="14.25" customHeight="1">
      <c r="A17" s="40"/>
      <c r="B17" s="11" t="s">
        <v>62</v>
      </c>
      <c r="C17" s="39">
        <v>72</v>
      </c>
      <c r="D17" s="12" t="s">
        <v>43</v>
      </c>
      <c r="E17" s="13" t="s">
        <v>36</v>
      </c>
      <c r="F17" s="106" t="s">
        <v>61</v>
      </c>
      <c r="G17" s="113" t="s">
        <v>61</v>
      </c>
      <c r="H17" s="122"/>
      <c r="I17" s="122"/>
      <c r="J17" s="115"/>
    </row>
  </sheetData>
  <sheetProtection/>
  <mergeCells count="6">
    <mergeCell ref="A1:J1"/>
    <mergeCell ref="A2:J2"/>
    <mergeCell ref="A3:J3"/>
    <mergeCell ref="A4:B4"/>
    <mergeCell ref="C4:D4"/>
    <mergeCell ref="F4:J4"/>
  </mergeCells>
  <conditionalFormatting sqref="B5">
    <cfRule type="duplicateValues" priority="341" dxfId="81" stopIfTrue="1">
      <formula>AND(COUNTIF($B$5:$B$5,B5)&gt;1,NOT(ISBLANK(B5)))</formula>
    </cfRule>
  </conditionalFormatting>
  <conditionalFormatting sqref="A6 A8">
    <cfRule type="cellIs" priority="339" dxfId="82" operator="greaterThan">
      <formula>1000</formula>
    </cfRule>
    <cfRule type="cellIs" priority="340" dxfId="81" operator="greaterThan">
      <formula>"&gt;1000"</formula>
    </cfRule>
  </conditionalFormatting>
  <conditionalFormatting sqref="J6 J8">
    <cfRule type="duplicateValues" priority="342" dxfId="0" stopIfTrue="1">
      <formula>AND(COUNTIF($J$6:$J$6,J6)+COUNTIF($J$8:$J$8,J6)&gt;1,NOT(ISBLANK(J6)))</formula>
    </cfRule>
  </conditionalFormatting>
  <conditionalFormatting sqref="A7">
    <cfRule type="cellIs" priority="283" dxfId="82" operator="greaterThan">
      <formula>1000</formula>
    </cfRule>
    <cfRule type="cellIs" priority="284" dxfId="81" operator="greaterThan">
      <formula>"&gt;1000"</formula>
    </cfRule>
  </conditionalFormatting>
  <conditionalFormatting sqref="H7:I7">
    <cfRule type="duplicateValues" priority="282" dxfId="0" stopIfTrue="1">
      <formula>AND(COUNTIF($H$7:$I$7,H7)&gt;1,NOT(ISBLANK(H7)))</formula>
    </cfRule>
  </conditionalFormatting>
  <conditionalFormatting sqref="J7">
    <cfRule type="duplicateValues" priority="281" dxfId="0" stopIfTrue="1">
      <formula>AND(COUNTIF($J$7:$J$7,J7)&gt;1,NOT(ISBLANK(J7)))</formula>
    </cfRule>
  </conditionalFormatting>
  <conditionalFormatting sqref="A9 A11">
    <cfRule type="cellIs" priority="279" dxfId="82" operator="greaterThan">
      <formula>1000</formula>
    </cfRule>
    <cfRule type="cellIs" priority="280" dxfId="81" operator="greaterThan">
      <formula>"&gt;1000"</formula>
    </cfRule>
  </conditionalFormatting>
  <conditionalFormatting sqref="A12 A14">
    <cfRule type="cellIs" priority="271" dxfId="82" operator="greaterThan">
      <formula>1000</formula>
    </cfRule>
    <cfRule type="cellIs" priority="272" dxfId="81" operator="greaterThan">
      <formula>"&gt;1000"</formula>
    </cfRule>
  </conditionalFormatting>
  <conditionalFormatting sqref="J9 J11">
    <cfRule type="duplicateValues" priority="268" dxfId="0" stopIfTrue="1">
      <formula>AND(COUNTIF($J$9:$J$9,J9)+COUNTIF($J$11:$J$11,J9)&gt;1,NOT(ISBLANK(J9)))</formula>
    </cfRule>
  </conditionalFormatting>
  <conditionalFormatting sqref="H10:I10">
    <cfRule type="duplicateValues" priority="267" dxfId="0" stopIfTrue="1">
      <formula>AND(COUNTIF($H$10:$I$10,H10)&gt;1,NOT(ISBLANK(H10)))</formula>
    </cfRule>
  </conditionalFormatting>
  <conditionalFormatting sqref="J10">
    <cfRule type="duplicateValues" priority="266" dxfId="0" stopIfTrue="1">
      <formula>AND(COUNTIF($J$10:$J$10,J10)&gt;1,NOT(ISBLANK(J10)))</formula>
    </cfRule>
  </conditionalFormatting>
  <conditionalFormatting sqref="A10">
    <cfRule type="cellIs" priority="241" dxfId="82" operator="greaterThan">
      <formula>1000</formula>
    </cfRule>
    <cfRule type="cellIs" priority="242" dxfId="81" operator="greaterThan">
      <formula>"&gt;1000"</formula>
    </cfRule>
  </conditionalFormatting>
  <conditionalFormatting sqref="A13">
    <cfRule type="cellIs" priority="239" dxfId="82" operator="greaterThan">
      <formula>1000</formula>
    </cfRule>
    <cfRule type="cellIs" priority="240" dxfId="81" operator="greaterThan">
      <formula>"&gt;1000"</formula>
    </cfRule>
  </conditionalFormatting>
  <conditionalFormatting sqref="J12 J14">
    <cfRule type="duplicateValues" priority="238" dxfId="0" stopIfTrue="1">
      <formula>AND(COUNTIF($J$12:$J$12,J12)+COUNTIF($J$14:$J$14,J12)&gt;1,NOT(ISBLANK(J12)))</formula>
    </cfRule>
  </conditionalFormatting>
  <conditionalFormatting sqref="H13:I13">
    <cfRule type="duplicateValues" priority="237" dxfId="0" stopIfTrue="1">
      <formula>AND(COUNTIF($H$13:$I$13,H13)&gt;1,NOT(ISBLANK(H13)))</formula>
    </cfRule>
  </conditionalFormatting>
  <conditionalFormatting sqref="J13">
    <cfRule type="duplicateValues" priority="236" dxfId="0" stopIfTrue="1">
      <formula>AND(COUNTIF($J$13:$J$13,J13)&gt;1,NOT(ISBLANK(J13)))</formula>
    </cfRule>
  </conditionalFormatting>
  <conditionalFormatting sqref="J15 J17">
    <cfRule type="duplicateValues" priority="235" dxfId="0" stopIfTrue="1">
      <formula>AND(COUNTIF($J$15:$J$15,J15)+COUNTIF($J$17:$J$17,J15)&gt;1,NOT(ISBLANK(J15)))</formula>
    </cfRule>
  </conditionalFormatting>
  <conditionalFormatting sqref="H16:I16">
    <cfRule type="duplicateValues" priority="234" dxfId="0" stopIfTrue="1">
      <formula>AND(COUNTIF($H$16:$I$16,H16)&gt;1,NOT(ISBLANK(H16)))</formula>
    </cfRule>
  </conditionalFormatting>
  <conditionalFormatting sqref="J16">
    <cfRule type="duplicateValues" priority="233" dxfId="0" stopIfTrue="1">
      <formula>AND(COUNTIF($J$16:$J$16,J16)&gt;1,NOT(ISBLANK(J16)))</formula>
    </cfRule>
  </conditionalFormatting>
  <conditionalFormatting sqref="A15 A17">
    <cfRule type="cellIs" priority="143" dxfId="82" operator="greaterThan">
      <formula>1000</formula>
    </cfRule>
    <cfRule type="cellIs" priority="144" dxfId="81" operator="greaterThan">
      <formula>"&gt;1000"</formula>
    </cfRule>
  </conditionalFormatting>
  <conditionalFormatting sqref="A16">
    <cfRule type="cellIs" priority="141" dxfId="82" operator="greaterThan">
      <formula>1000</formula>
    </cfRule>
    <cfRule type="cellIs" priority="142" dxfId="81" operator="greaterThan">
      <formula>"&gt;1000"</formula>
    </cfRule>
  </conditionalFormatting>
  <printOptions horizontalCentered="1"/>
  <pageMargins left="0.59" right="0.2362204724409449" top="0.5511811023622047" bottom="0.35433070866141736" header="0.3937007874015748" footer="0.2362204724409449"/>
  <pageSetup horizontalDpi="600" verticalDpi="600" orientation="portrait" paperSize="9" scale="86"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74" customWidth="1"/>
    <col min="2" max="16384" width="9.125" style="74" customWidth="1"/>
  </cols>
  <sheetData>
    <row r="1" ht="30.75" customHeight="1">
      <c r="A1" s="73" t="s">
        <v>17</v>
      </c>
    </row>
    <row r="2" s="76" customFormat="1" ht="37.5" customHeight="1">
      <c r="A2" s="75" t="s">
        <v>15</v>
      </c>
    </row>
    <row r="3" s="76" customFormat="1" ht="47.25" customHeight="1">
      <c r="A3" s="75" t="s">
        <v>18</v>
      </c>
    </row>
    <row r="4" s="76" customFormat="1" ht="52.5" customHeight="1">
      <c r="A4" s="75" t="s">
        <v>19</v>
      </c>
    </row>
    <row r="5" s="76" customFormat="1" ht="39.75" customHeight="1">
      <c r="A5" s="75" t="s">
        <v>20</v>
      </c>
    </row>
    <row r="6" s="76" customFormat="1" ht="30.75" customHeight="1">
      <c r="A6" s="75" t="s">
        <v>21</v>
      </c>
    </row>
    <row r="7" ht="39.75" customHeight="1">
      <c r="A7" s="75" t="s">
        <v>22</v>
      </c>
    </row>
    <row r="8" ht="44.25" customHeight="1">
      <c r="A8" s="77" t="s">
        <v>23</v>
      </c>
    </row>
    <row r="9" ht="59.25" customHeight="1">
      <c r="A9" s="77" t="s">
        <v>24</v>
      </c>
    </row>
    <row r="10" ht="31.5" customHeight="1">
      <c r="A10" s="78" t="s">
        <v>16</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CENGİZ ÇİÇEK</Manager>
  <Company>CENGİZ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YÜRÜYÜŞ PROGRAMI</dc:title>
  <dc:subject/>
  <dc:creator>CENGİZ ÇİÇEK</dc:creator>
  <cp:keywords/>
  <dc:description/>
  <cp:lastModifiedBy>DELL-BILGISAYAR (dell)</cp:lastModifiedBy>
  <cp:lastPrinted>2014-06-29T07:44:03Z</cp:lastPrinted>
  <dcterms:created xsi:type="dcterms:W3CDTF">2008-08-11T14:10:37Z</dcterms:created>
  <dcterms:modified xsi:type="dcterms:W3CDTF">2014-06-29T07:48:45Z</dcterms:modified>
  <cp:category/>
  <cp:version/>
  <cp:contentType/>
  <cp:contentStatus/>
</cp:coreProperties>
</file>